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olders\PK WEIR\BOOK\App. A\"/>
    </mc:Choice>
  </mc:AlternateContent>
  <bookViews>
    <workbookView xWindow="96" yWindow="108" windowWidth="16128" windowHeight="5664" tabRatio="675" activeTab="1"/>
  </bookViews>
  <sheets>
    <sheet name="FREE FLOW" sheetId="1" r:id="rId1"/>
    <sheet name="M" sheetId="2" r:id="rId2"/>
    <sheet name="L3" sheetId="15" r:id="rId3"/>
    <sheet name=" L6" sheetId="3" r:id="rId4"/>
    <sheet name="W0.4" sheetId="4" r:id="rId5"/>
    <sheet name="W1" sheetId="5" r:id="rId6"/>
    <sheet name="W2.5" sheetId="6" r:id="rId7"/>
    <sheet name="P2" sheetId="7" r:id="rId8"/>
    <sheet name="P3" sheetId="8" r:id="rId9"/>
    <sheet name="Bi0" sheetId="9" r:id="rId10"/>
    <sheet name="Bi0.5" sheetId="10" r:id="rId11"/>
    <sheet name="Bo0" sheetId="11" r:id="rId12"/>
    <sheet name="Bo0.5" sheetId="12" r:id="rId13"/>
    <sheet name="Pd0" sheetId="13" r:id="rId14"/>
    <sheet name="Pd1.5" sheetId="14" r:id="rId15"/>
  </sheets>
  <calcPr calcId="162913"/>
</workbook>
</file>

<file path=xl/calcChain.xml><?xml version="1.0" encoding="utf-8"?>
<calcChain xmlns="http://schemas.openxmlformats.org/spreadsheetml/2006/main">
  <c r="I34" i="1" l="1"/>
  <c r="I35" i="1"/>
  <c r="I36" i="1"/>
  <c r="I37" i="1"/>
  <c r="I38" i="1"/>
  <c r="I39" i="1"/>
  <c r="I40" i="1"/>
  <c r="I41" i="1"/>
  <c r="I42" i="1"/>
  <c r="I43" i="1"/>
  <c r="I44" i="1"/>
  <c r="I45" i="1"/>
  <c r="I46" i="1"/>
  <c r="I33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7" i="1"/>
  <c r="G33" i="1"/>
  <c r="M194" i="15" l="1"/>
  <c r="O194" i="15" s="1"/>
  <c r="Q193" i="15"/>
  <c r="O193" i="15"/>
  <c r="N193" i="15"/>
  <c r="G193" i="15" s="1"/>
  <c r="B193" i="15"/>
  <c r="M169" i="15"/>
  <c r="M170" i="15" s="1"/>
  <c r="N170" i="15" s="1"/>
  <c r="Q170" i="15" s="1"/>
  <c r="J170" i="15" s="1"/>
  <c r="B169" i="15"/>
  <c r="R168" i="15"/>
  <c r="K168" i="15" s="1"/>
  <c r="Q168" i="15"/>
  <c r="O168" i="15"/>
  <c r="N168" i="15"/>
  <c r="G168" i="15" s="1"/>
  <c r="J168" i="15"/>
  <c r="H168" i="15"/>
  <c r="B168" i="15"/>
  <c r="N145" i="15"/>
  <c r="M145" i="15"/>
  <c r="M146" i="15" s="1"/>
  <c r="B145" i="15"/>
  <c r="Q144" i="15"/>
  <c r="R144" i="15" s="1"/>
  <c r="K144" i="15" s="1"/>
  <c r="O144" i="15"/>
  <c r="H144" i="15" s="1"/>
  <c r="N144" i="15"/>
  <c r="G144" i="15" s="1"/>
  <c r="J144" i="15"/>
  <c r="B144" i="15"/>
  <c r="N122" i="15"/>
  <c r="Q122" i="15" s="1"/>
  <c r="M122" i="15"/>
  <c r="M123" i="15" s="1"/>
  <c r="B122" i="15"/>
  <c r="Q121" i="15"/>
  <c r="O121" i="15"/>
  <c r="H121" i="15" s="1"/>
  <c r="N121" i="15"/>
  <c r="B121" i="15"/>
  <c r="M96" i="15"/>
  <c r="O96" i="15" s="1"/>
  <c r="Q95" i="15"/>
  <c r="O95" i="15"/>
  <c r="N95" i="15"/>
  <c r="G95" i="15" s="1"/>
  <c r="B95" i="15"/>
  <c r="O71" i="15"/>
  <c r="H71" i="15" s="1"/>
  <c r="M71" i="15"/>
  <c r="M72" i="15" s="1"/>
  <c r="B71" i="15"/>
  <c r="Q70" i="15"/>
  <c r="R70" i="15" s="1"/>
  <c r="K70" i="15" s="1"/>
  <c r="O70" i="15"/>
  <c r="H70" i="15" s="1"/>
  <c r="N70" i="15"/>
  <c r="J70" i="15"/>
  <c r="B70" i="15"/>
  <c r="O51" i="15"/>
  <c r="H51" i="15" s="1"/>
  <c r="O50" i="15"/>
  <c r="H50" i="15" s="1"/>
  <c r="O49" i="15"/>
  <c r="H49" i="15"/>
  <c r="O48" i="15"/>
  <c r="M48" i="15"/>
  <c r="H48" i="15"/>
  <c r="Q47" i="15"/>
  <c r="R47" i="15" s="1"/>
  <c r="K47" i="15" s="1"/>
  <c r="O47" i="15"/>
  <c r="P47" i="15" s="1"/>
  <c r="I47" i="15" s="1"/>
  <c r="N47" i="15"/>
  <c r="G47" i="15"/>
  <c r="B47" i="15"/>
  <c r="O26" i="15"/>
  <c r="H26" i="15" s="1"/>
  <c r="O25" i="15"/>
  <c r="H25" i="15" s="1"/>
  <c r="O24" i="15"/>
  <c r="M24" i="15"/>
  <c r="H24" i="15"/>
  <c r="R23" i="15"/>
  <c r="K23" i="15" s="1"/>
  <c r="Q23" i="15"/>
  <c r="J23" i="15" s="1"/>
  <c r="O23" i="15"/>
  <c r="N23" i="15"/>
  <c r="G23" i="15" s="1"/>
  <c r="H23" i="15"/>
  <c r="B23" i="15"/>
  <c r="O3" i="15"/>
  <c r="H3" i="15" s="1"/>
  <c r="M3" i="15"/>
  <c r="M4" i="15" s="1"/>
  <c r="Q2" i="15"/>
  <c r="R2" i="15" s="1"/>
  <c r="K2" i="15" s="1"/>
  <c r="O2" i="15"/>
  <c r="N2" i="15"/>
  <c r="G2" i="15" s="1"/>
  <c r="B2" i="15"/>
  <c r="O148" i="14"/>
  <c r="H148" i="14" s="1"/>
  <c r="M148" i="14"/>
  <c r="N148" i="14" s="1"/>
  <c r="Q147" i="14"/>
  <c r="R147" i="14" s="1"/>
  <c r="K147" i="14" s="1"/>
  <c r="O147" i="14"/>
  <c r="H147" i="14" s="1"/>
  <c r="N147" i="14"/>
  <c r="J147" i="14"/>
  <c r="B147" i="14"/>
  <c r="O137" i="14"/>
  <c r="H137" i="14" s="1"/>
  <c r="O136" i="14"/>
  <c r="H136" i="14" s="1"/>
  <c r="N136" i="14"/>
  <c r="M136" i="14"/>
  <c r="M137" i="14" s="1"/>
  <c r="B136" i="14"/>
  <c r="Q135" i="14"/>
  <c r="R135" i="14" s="1"/>
  <c r="K135" i="14" s="1"/>
  <c r="O135" i="14"/>
  <c r="H135" i="14" s="1"/>
  <c r="N135" i="14"/>
  <c r="B135" i="14"/>
  <c r="O119" i="14"/>
  <c r="H119" i="14" s="1"/>
  <c r="O118" i="14"/>
  <c r="M118" i="14"/>
  <c r="M119" i="14" s="1"/>
  <c r="H118" i="14"/>
  <c r="B118" i="14"/>
  <c r="Q117" i="14"/>
  <c r="R117" i="14" s="1"/>
  <c r="K117" i="14" s="1"/>
  <c r="O117" i="14"/>
  <c r="N117" i="14"/>
  <c r="G117" i="14" s="1"/>
  <c r="B117" i="14"/>
  <c r="M99" i="14"/>
  <c r="O98" i="14"/>
  <c r="M98" i="14"/>
  <c r="H98" i="14"/>
  <c r="B98" i="14"/>
  <c r="Q97" i="14"/>
  <c r="R97" i="14" s="1"/>
  <c r="K97" i="14" s="1"/>
  <c r="O97" i="14"/>
  <c r="N97" i="14"/>
  <c r="G97" i="14" s="1"/>
  <c r="B97" i="14"/>
  <c r="M80" i="14"/>
  <c r="O79" i="14"/>
  <c r="H79" i="14" s="1"/>
  <c r="M79" i="14"/>
  <c r="N79" i="14" s="1"/>
  <c r="R78" i="14"/>
  <c r="K78" i="14" s="1"/>
  <c r="Q78" i="14"/>
  <c r="O78" i="14"/>
  <c r="H78" i="14" s="1"/>
  <c r="N78" i="14"/>
  <c r="J78" i="14"/>
  <c r="B78" i="14"/>
  <c r="O54" i="14"/>
  <c r="H54" i="14" s="1"/>
  <c r="M54" i="14"/>
  <c r="Q53" i="14"/>
  <c r="O53" i="14"/>
  <c r="H53" i="14" s="1"/>
  <c r="N53" i="14"/>
  <c r="B53" i="14"/>
  <c r="O33" i="14"/>
  <c r="H33" i="14" s="1"/>
  <c r="M33" i="14"/>
  <c r="R32" i="14"/>
  <c r="K32" i="14" s="1"/>
  <c r="Q32" i="14"/>
  <c r="J32" i="14" s="1"/>
  <c r="O32" i="14"/>
  <c r="H32" i="14" s="1"/>
  <c r="N32" i="14"/>
  <c r="B32" i="14"/>
  <c r="O20" i="14"/>
  <c r="H20" i="14" s="1"/>
  <c r="M20" i="14"/>
  <c r="N20" i="14" s="1"/>
  <c r="R19" i="14"/>
  <c r="K19" i="14" s="1"/>
  <c r="Q19" i="14"/>
  <c r="O19" i="14"/>
  <c r="H19" i="14" s="1"/>
  <c r="N19" i="14"/>
  <c r="J19" i="14"/>
  <c r="B19" i="14"/>
  <c r="O3" i="14"/>
  <c r="H3" i="14" s="1"/>
  <c r="M3" i="14"/>
  <c r="M4" i="14" s="1"/>
  <c r="B4" i="14" s="1"/>
  <c r="Q2" i="14"/>
  <c r="R2" i="14" s="1"/>
  <c r="K2" i="14" s="1"/>
  <c r="O2" i="14"/>
  <c r="P2" i="14" s="1"/>
  <c r="I2" i="14" s="1"/>
  <c r="N2" i="14"/>
  <c r="G2" i="14"/>
  <c r="B2" i="14"/>
  <c r="H133" i="13"/>
  <c r="H134" i="13"/>
  <c r="H135" i="13"/>
  <c r="H136" i="13"/>
  <c r="O133" i="13"/>
  <c r="O134" i="13"/>
  <c r="O135" i="13"/>
  <c r="O136" i="13"/>
  <c r="O132" i="13"/>
  <c r="H132" i="13" s="1"/>
  <c r="M132" i="13"/>
  <c r="Q131" i="13"/>
  <c r="R131" i="13" s="1"/>
  <c r="K131" i="13" s="1"/>
  <c r="O131" i="13"/>
  <c r="H131" i="13" s="1"/>
  <c r="N131" i="13"/>
  <c r="J131" i="13"/>
  <c r="B131" i="13"/>
  <c r="O116" i="13"/>
  <c r="H116" i="13" s="1"/>
  <c r="O117" i="13"/>
  <c r="H117" i="13" s="1"/>
  <c r="O115" i="13"/>
  <c r="H115" i="13" s="1"/>
  <c r="N115" i="13"/>
  <c r="M115" i="13"/>
  <c r="M116" i="13" s="1"/>
  <c r="B115" i="13"/>
  <c r="Q114" i="13"/>
  <c r="R114" i="13" s="1"/>
  <c r="K114" i="13" s="1"/>
  <c r="O114" i="13"/>
  <c r="H114" i="13" s="1"/>
  <c r="N114" i="13"/>
  <c r="B114" i="13"/>
  <c r="O98" i="13"/>
  <c r="H98" i="13" s="1"/>
  <c r="M98" i="13"/>
  <c r="Q97" i="13"/>
  <c r="R97" i="13" s="1"/>
  <c r="K97" i="13" s="1"/>
  <c r="O97" i="13"/>
  <c r="H97" i="13" s="1"/>
  <c r="N97" i="13"/>
  <c r="B97" i="13"/>
  <c r="O80" i="13"/>
  <c r="H80" i="13" s="1"/>
  <c r="O79" i="13"/>
  <c r="H79" i="13" s="1"/>
  <c r="N79" i="13"/>
  <c r="M79" i="13"/>
  <c r="M80" i="13" s="1"/>
  <c r="B79" i="13"/>
  <c r="Q78" i="13"/>
  <c r="R78" i="13" s="1"/>
  <c r="K78" i="13" s="1"/>
  <c r="O78" i="13"/>
  <c r="H78" i="13" s="1"/>
  <c r="N78" i="13"/>
  <c r="B78" i="13"/>
  <c r="B59" i="13"/>
  <c r="H59" i="13"/>
  <c r="M59" i="13"/>
  <c r="O59" i="13"/>
  <c r="O60" i="13"/>
  <c r="H60" i="13" s="1"/>
  <c r="N58" i="13"/>
  <c r="Q58" i="13" s="1"/>
  <c r="M58" i="13"/>
  <c r="O58" i="13" s="1"/>
  <c r="G58" i="13"/>
  <c r="B58" i="13"/>
  <c r="R57" i="13"/>
  <c r="K57" i="13" s="1"/>
  <c r="Q57" i="13"/>
  <c r="O57" i="13"/>
  <c r="P57" i="13" s="1"/>
  <c r="I57" i="13" s="1"/>
  <c r="N57" i="13"/>
  <c r="J57" i="13"/>
  <c r="G57" i="13"/>
  <c r="B57" i="13"/>
  <c r="B47" i="13"/>
  <c r="M47" i="13"/>
  <c r="M48" i="13"/>
  <c r="M49" i="13"/>
  <c r="O46" i="13"/>
  <c r="M46" i="13"/>
  <c r="H46" i="13"/>
  <c r="B46" i="13"/>
  <c r="Q45" i="13"/>
  <c r="R45" i="13" s="1"/>
  <c r="K45" i="13" s="1"/>
  <c r="O45" i="13"/>
  <c r="N45" i="13"/>
  <c r="G45" i="13" s="1"/>
  <c r="B45" i="13"/>
  <c r="H32" i="13"/>
  <c r="H33" i="13"/>
  <c r="M32" i="13"/>
  <c r="O32" i="13"/>
  <c r="M33" i="13"/>
  <c r="O33" i="13"/>
  <c r="M34" i="13"/>
  <c r="O31" i="13"/>
  <c r="H31" i="13" s="1"/>
  <c r="M31" i="13"/>
  <c r="N31" i="13" s="1"/>
  <c r="R30" i="13"/>
  <c r="K30" i="13" s="1"/>
  <c r="Q30" i="13"/>
  <c r="O30" i="13"/>
  <c r="H30" i="13" s="1"/>
  <c r="N30" i="13"/>
  <c r="J30" i="13"/>
  <c r="B30" i="13"/>
  <c r="M17" i="13"/>
  <c r="M18" i="13" s="1"/>
  <c r="O16" i="13"/>
  <c r="H16" i="13" s="1"/>
  <c r="M16" i="13"/>
  <c r="B16" i="13"/>
  <c r="Q15" i="13"/>
  <c r="R15" i="13" s="1"/>
  <c r="K15" i="13" s="1"/>
  <c r="O15" i="13"/>
  <c r="N15" i="13"/>
  <c r="G15" i="13" s="1"/>
  <c r="B15" i="13"/>
  <c r="O4" i="13"/>
  <c r="H4" i="13" s="1"/>
  <c r="O5" i="13"/>
  <c r="H5" i="13" s="1"/>
  <c r="O3" i="13"/>
  <c r="H3" i="13" s="1"/>
  <c r="M3" i="13"/>
  <c r="N3" i="13" s="1"/>
  <c r="Q2" i="13"/>
  <c r="R2" i="13" s="1"/>
  <c r="K2" i="13" s="1"/>
  <c r="O2" i="13"/>
  <c r="H2" i="13" s="1"/>
  <c r="N2" i="13"/>
  <c r="B2" i="13"/>
  <c r="O192" i="12"/>
  <c r="H192" i="12" s="1"/>
  <c r="M192" i="12"/>
  <c r="Q191" i="12"/>
  <c r="R191" i="12" s="1"/>
  <c r="K191" i="12" s="1"/>
  <c r="O191" i="12"/>
  <c r="N191" i="12"/>
  <c r="G191" i="12" s="1"/>
  <c r="B191" i="12"/>
  <c r="O165" i="12"/>
  <c r="H165" i="12" s="1"/>
  <c r="O164" i="12"/>
  <c r="H164" i="12" s="1"/>
  <c r="M164" i="12"/>
  <c r="M165" i="12" s="1"/>
  <c r="B164" i="12"/>
  <c r="Q163" i="12"/>
  <c r="R163" i="12" s="1"/>
  <c r="K163" i="12" s="1"/>
  <c r="O163" i="12"/>
  <c r="N163" i="12"/>
  <c r="G163" i="12" s="1"/>
  <c r="B163" i="12"/>
  <c r="O138" i="12"/>
  <c r="H138" i="12" s="1"/>
  <c r="O139" i="12"/>
  <c r="H139" i="12" s="1"/>
  <c r="O137" i="12"/>
  <c r="H137" i="12" s="1"/>
  <c r="M137" i="12"/>
  <c r="N137" i="12" s="1"/>
  <c r="Q136" i="12"/>
  <c r="R136" i="12" s="1"/>
  <c r="K136" i="12" s="1"/>
  <c r="O136" i="12"/>
  <c r="H136" i="12" s="1"/>
  <c r="N136" i="12"/>
  <c r="J136" i="12"/>
  <c r="B136" i="12"/>
  <c r="O109" i="12"/>
  <c r="O110" i="12"/>
  <c r="O108" i="12"/>
  <c r="H108" i="12" s="1"/>
  <c r="M108" i="12"/>
  <c r="N108" i="12" s="1"/>
  <c r="R107" i="12"/>
  <c r="K107" i="12" s="1"/>
  <c r="Q107" i="12"/>
  <c r="J107" i="12" s="1"/>
  <c r="O107" i="12"/>
  <c r="H107" i="12" s="1"/>
  <c r="N107" i="12"/>
  <c r="B107" i="12"/>
  <c r="O81" i="12"/>
  <c r="M81" i="12"/>
  <c r="B81" i="12" s="1"/>
  <c r="H81" i="12"/>
  <c r="Q80" i="12"/>
  <c r="R80" i="12" s="1"/>
  <c r="K80" i="12" s="1"/>
  <c r="O80" i="12"/>
  <c r="N80" i="12"/>
  <c r="G80" i="12" s="1"/>
  <c r="B80" i="12"/>
  <c r="M65" i="12"/>
  <c r="N65" i="12" s="1"/>
  <c r="Q65" i="12" s="1"/>
  <c r="R65" i="12" s="1"/>
  <c r="K65" i="12" s="1"/>
  <c r="O64" i="12"/>
  <c r="H64" i="12" s="1"/>
  <c r="M64" i="12"/>
  <c r="N64" i="12" s="1"/>
  <c r="R63" i="12"/>
  <c r="K63" i="12" s="1"/>
  <c r="Q63" i="12"/>
  <c r="O63" i="12"/>
  <c r="H63" i="12" s="1"/>
  <c r="N63" i="12"/>
  <c r="J63" i="12"/>
  <c r="B63" i="12"/>
  <c r="M46" i="12"/>
  <c r="M47" i="12"/>
  <c r="M48" i="12" s="1"/>
  <c r="O45" i="12"/>
  <c r="H45" i="12" s="1"/>
  <c r="M45" i="12"/>
  <c r="B45" i="12"/>
  <c r="Q44" i="12"/>
  <c r="R44" i="12" s="1"/>
  <c r="K44" i="12" s="1"/>
  <c r="O44" i="12"/>
  <c r="N44" i="12"/>
  <c r="G44" i="12" s="1"/>
  <c r="B44" i="12"/>
  <c r="H23" i="12"/>
  <c r="M23" i="12"/>
  <c r="N23" i="12" s="1"/>
  <c r="O23" i="12"/>
  <c r="O22" i="12"/>
  <c r="H22" i="12" s="1"/>
  <c r="M22" i="12"/>
  <c r="N22" i="12" s="1"/>
  <c r="R21" i="12"/>
  <c r="K21" i="12" s="1"/>
  <c r="Q21" i="12"/>
  <c r="O21" i="12"/>
  <c r="H21" i="12" s="1"/>
  <c r="N21" i="12"/>
  <c r="G21" i="12" s="1"/>
  <c r="J21" i="12"/>
  <c r="B21" i="12"/>
  <c r="B4" i="12"/>
  <c r="M4" i="12"/>
  <c r="N4" i="12" s="1"/>
  <c r="O4" i="12"/>
  <c r="H4" i="12" s="1"/>
  <c r="M3" i="12"/>
  <c r="B3" i="12"/>
  <c r="Q2" i="12"/>
  <c r="R2" i="12" s="1"/>
  <c r="K2" i="12" s="1"/>
  <c r="O2" i="12"/>
  <c r="N2" i="12"/>
  <c r="G2" i="12" s="1"/>
  <c r="B2" i="12"/>
  <c r="O183" i="11"/>
  <c r="H183" i="11" s="1"/>
  <c r="M183" i="11"/>
  <c r="N183" i="11" s="1"/>
  <c r="Q182" i="11"/>
  <c r="O182" i="11"/>
  <c r="H182" i="11" s="1"/>
  <c r="N182" i="11"/>
  <c r="B182" i="11"/>
  <c r="O158" i="11"/>
  <c r="H158" i="11" s="1"/>
  <c r="O157" i="11"/>
  <c r="M157" i="11"/>
  <c r="H157" i="11"/>
  <c r="Q156" i="11"/>
  <c r="R156" i="11" s="1"/>
  <c r="K156" i="11" s="1"/>
  <c r="O156" i="11"/>
  <c r="N156" i="11"/>
  <c r="G156" i="11" s="1"/>
  <c r="B156" i="11"/>
  <c r="M129" i="11"/>
  <c r="O128" i="11"/>
  <c r="H128" i="11" s="1"/>
  <c r="M128" i="11"/>
  <c r="N128" i="11" s="1"/>
  <c r="R127" i="11"/>
  <c r="K127" i="11" s="1"/>
  <c r="Q127" i="11"/>
  <c r="J127" i="11" s="1"/>
  <c r="O127" i="11"/>
  <c r="H127" i="11" s="1"/>
  <c r="N127" i="11"/>
  <c r="B127" i="11"/>
  <c r="M104" i="11"/>
  <c r="N104" i="11" s="1"/>
  <c r="O104" i="11"/>
  <c r="H104" i="11" s="1"/>
  <c r="O103" i="11"/>
  <c r="H103" i="11" s="1"/>
  <c r="M103" i="11"/>
  <c r="B103" i="11"/>
  <c r="Q102" i="11"/>
  <c r="R102" i="11" s="1"/>
  <c r="K102" i="11" s="1"/>
  <c r="O102" i="11"/>
  <c r="N102" i="11"/>
  <c r="G102" i="11" s="1"/>
  <c r="B102" i="11"/>
  <c r="H78" i="11"/>
  <c r="M78" i="11"/>
  <c r="O78" i="11"/>
  <c r="O79" i="11"/>
  <c r="H79" i="11" s="1"/>
  <c r="O77" i="11"/>
  <c r="H77" i="11" s="1"/>
  <c r="M77" i="11"/>
  <c r="B77" i="11"/>
  <c r="Q76" i="11"/>
  <c r="R76" i="11" s="1"/>
  <c r="K76" i="11" s="1"/>
  <c r="O76" i="11"/>
  <c r="N76" i="11"/>
  <c r="G76" i="11" s="1"/>
  <c r="B76" i="11"/>
  <c r="M55" i="11"/>
  <c r="N55" i="11" s="1"/>
  <c r="Q55" i="11" s="1"/>
  <c r="J55" i="11" s="1"/>
  <c r="O55" i="11"/>
  <c r="H55" i="11" s="1"/>
  <c r="O54" i="11"/>
  <c r="H54" i="11" s="1"/>
  <c r="N54" i="11"/>
  <c r="M54" i="11"/>
  <c r="B54" i="11"/>
  <c r="Q53" i="11"/>
  <c r="R53" i="11" s="1"/>
  <c r="K53" i="11" s="1"/>
  <c r="O53" i="11"/>
  <c r="N53" i="11"/>
  <c r="H53" i="11"/>
  <c r="B53" i="11"/>
  <c r="O38" i="11"/>
  <c r="H38" i="11" s="1"/>
  <c r="M38" i="11"/>
  <c r="N38" i="11" s="1"/>
  <c r="Q37" i="11"/>
  <c r="R37" i="11" s="1"/>
  <c r="K37" i="11" s="1"/>
  <c r="O37" i="11"/>
  <c r="H37" i="11" s="1"/>
  <c r="N37" i="11"/>
  <c r="J37" i="11"/>
  <c r="B37" i="11"/>
  <c r="M19" i="11"/>
  <c r="B19" i="11" s="1"/>
  <c r="Q18" i="11"/>
  <c r="R18" i="11" s="1"/>
  <c r="K18" i="11" s="1"/>
  <c r="O18" i="11"/>
  <c r="N18" i="11"/>
  <c r="G18" i="11" s="1"/>
  <c r="B18" i="11"/>
  <c r="M3" i="11"/>
  <c r="M4" i="11" s="1"/>
  <c r="B3" i="11"/>
  <c r="Q2" i="11"/>
  <c r="R2" i="11" s="1"/>
  <c r="K2" i="11" s="1"/>
  <c r="O2" i="11"/>
  <c r="N2" i="11"/>
  <c r="G2" i="11" s="1"/>
  <c r="B2" i="11"/>
  <c r="M186" i="10"/>
  <c r="O185" i="10"/>
  <c r="H185" i="10" s="1"/>
  <c r="N185" i="10"/>
  <c r="M185" i="10"/>
  <c r="B185" i="10"/>
  <c r="Q184" i="10"/>
  <c r="R184" i="10" s="1"/>
  <c r="K184" i="10" s="1"/>
  <c r="O184" i="10"/>
  <c r="N184" i="10"/>
  <c r="H184" i="10"/>
  <c r="B184" i="10"/>
  <c r="O164" i="10"/>
  <c r="H164" i="10" s="1"/>
  <c r="O163" i="10"/>
  <c r="H163" i="10" s="1"/>
  <c r="N163" i="10"/>
  <c r="M163" i="10"/>
  <c r="M164" i="10" s="1"/>
  <c r="B163" i="10"/>
  <c r="Q162" i="10"/>
  <c r="R162" i="10" s="1"/>
  <c r="K162" i="10" s="1"/>
  <c r="O162" i="10"/>
  <c r="H162" i="10" s="1"/>
  <c r="N162" i="10"/>
  <c r="B162" i="10"/>
  <c r="B134" i="10"/>
  <c r="J134" i="10"/>
  <c r="N134" i="10"/>
  <c r="G134" i="10" s="1"/>
  <c r="O134" i="10"/>
  <c r="Q134" i="10"/>
  <c r="R134" i="10" s="1"/>
  <c r="K134" i="10" s="1"/>
  <c r="N135" i="10"/>
  <c r="G135" i="10" s="1"/>
  <c r="O133" i="10"/>
  <c r="H133" i="10" s="1"/>
  <c r="M133" i="10"/>
  <c r="M134" i="10" s="1"/>
  <c r="M135" i="10" s="1"/>
  <c r="B133" i="10"/>
  <c r="Q132" i="10"/>
  <c r="R132" i="10" s="1"/>
  <c r="K132" i="10" s="1"/>
  <c r="O132" i="10"/>
  <c r="N132" i="10"/>
  <c r="G132" i="10" s="1"/>
  <c r="B132" i="10"/>
  <c r="O104" i="10"/>
  <c r="H104" i="10" s="1"/>
  <c r="M104" i="10"/>
  <c r="N104" i="10" s="1"/>
  <c r="R103" i="10"/>
  <c r="K103" i="10" s="1"/>
  <c r="Q103" i="10"/>
  <c r="O103" i="10"/>
  <c r="H103" i="10" s="1"/>
  <c r="N103" i="10"/>
  <c r="J103" i="10"/>
  <c r="B103" i="10"/>
  <c r="H82" i="10"/>
  <c r="O82" i="10"/>
  <c r="O81" i="10"/>
  <c r="H81" i="10" s="1"/>
  <c r="M81" i="10"/>
  <c r="N81" i="10" s="1"/>
  <c r="R80" i="10"/>
  <c r="K80" i="10" s="1"/>
  <c r="Q80" i="10"/>
  <c r="O80" i="10"/>
  <c r="H80" i="10" s="1"/>
  <c r="N80" i="10"/>
  <c r="J80" i="10"/>
  <c r="B80" i="10"/>
  <c r="O61" i="10"/>
  <c r="H61" i="10" s="1"/>
  <c r="O60" i="10"/>
  <c r="H60" i="10" s="1"/>
  <c r="M60" i="10"/>
  <c r="Q59" i="10"/>
  <c r="O59" i="10"/>
  <c r="H59" i="10" s="1"/>
  <c r="N59" i="10"/>
  <c r="B59" i="10"/>
  <c r="O37" i="10"/>
  <c r="H37" i="10" s="1"/>
  <c r="O36" i="10"/>
  <c r="H36" i="10" s="1"/>
  <c r="M36" i="10"/>
  <c r="Q35" i="10"/>
  <c r="R35" i="10" s="1"/>
  <c r="K35" i="10" s="1"/>
  <c r="O35" i="10"/>
  <c r="N35" i="10"/>
  <c r="G35" i="10" s="1"/>
  <c r="B35" i="10"/>
  <c r="O16" i="10"/>
  <c r="H16" i="10" s="1"/>
  <c r="M16" i="10"/>
  <c r="Q15" i="10"/>
  <c r="R15" i="10" s="1"/>
  <c r="K15" i="10" s="1"/>
  <c r="O15" i="10"/>
  <c r="N15" i="10"/>
  <c r="G15" i="10" s="1"/>
  <c r="B15" i="10"/>
  <c r="O3" i="10"/>
  <c r="H3" i="10" s="1"/>
  <c r="M3" i="10"/>
  <c r="Q2" i="10"/>
  <c r="R2" i="10" s="1"/>
  <c r="K2" i="10" s="1"/>
  <c r="O2" i="10"/>
  <c r="N2" i="10"/>
  <c r="G2" i="10" s="1"/>
  <c r="B2" i="10"/>
  <c r="O173" i="9"/>
  <c r="H173" i="9" s="1"/>
  <c r="M173" i="9"/>
  <c r="Q172" i="9"/>
  <c r="R172" i="9" s="1"/>
  <c r="K172" i="9" s="1"/>
  <c r="O172" i="9"/>
  <c r="N172" i="9"/>
  <c r="G172" i="9" s="1"/>
  <c r="B172" i="9"/>
  <c r="O154" i="9"/>
  <c r="H154" i="9" s="1"/>
  <c r="N154" i="9"/>
  <c r="M154" i="9"/>
  <c r="M155" i="9" s="1"/>
  <c r="B154" i="9"/>
  <c r="Q153" i="9"/>
  <c r="R153" i="9" s="1"/>
  <c r="K153" i="9" s="1"/>
  <c r="O153" i="9"/>
  <c r="H153" i="9" s="1"/>
  <c r="N153" i="9"/>
  <c r="B153" i="9"/>
  <c r="O133" i="9"/>
  <c r="H133" i="9" s="1"/>
  <c r="M133" i="9"/>
  <c r="O132" i="9"/>
  <c r="H132" i="9" s="1"/>
  <c r="M132" i="9"/>
  <c r="N132" i="9" s="1"/>
  <c r="Q131" i="9"/>
  <c r="R131" i="9" s="1"/>
  <c r="K131" i="9" s="1"/>
  <c r="O131" i="9"/>
  <c r="H131" i="9" s="1"/>
  <c r="N131" i="9"/>
  <c r="B131" i="9"/>
  <c r="H109" i="9"/>
  <c r="O109" i="9"/>
  <c r="O108" i="9"/>
  <c r="H108" i="9" s="1"/>
  <c r="M108" i="9"/>
  <c r="Q107" i="9"/>
  <c r="R107" i="9" s="1"/>
  <c r="K107" i="9" s="1"/>
  <c r="O107" i="9"/>
  <c r="N107" i="9"/>
  <c r="G107" i="9" s="1"/>
  <c r="B107" i="9"/>
  <c r="O86" i="9"/>
  <c r="H86" i="9" s="1"/>
  <c r="M86" i="9"/>
  <c r="N86" i="9" s="1"/>
  <c r="Q85" i="9"/>
  <c r="O85" i="9"/>
  <c r="H85" i="9" s="1"/>
  <c r="N85" i="9"/>
  <c r="B85" i="9"/>
  <c r="O63" i="9"/>
  <c r="H63" i="9" s="1"/>
  <c r="M63" i="9"/>
  <c r="N63" i="9" s="1"/>
  <c r="Q62" i="9"/>
  <c r="J62" i="9" s="1"/>
  <c r="O62" i="9"/>
  <c r="H62" i="9" s="1"/>
  <c r="N62" i="9"/>
  <c r="B62" i="9"/>
  <c r="N45" i="9"/>
  <c r="O50" i="9"/>
  <c r="N53" i="9"/>
  <c r="O58" i="9"/>
  <c r="N61" i="9"/>
  <c r="B48" i="9"/>
  <c r="B56" i="9"/>
  <c r="M43" i="9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O61" i="9" s="1"/>
  <c r="O42" i="9"/>
  <c r="H42" i="9" s="1"/>
  <c r="N42" i="9"/>
  <c r="Q42" i="9" s="1"/>
  <c r="M42" i="9"/>
  <c r="B42" i="9"/>
  <c r="Q41" i="9"/>
  <c r="R41" i="9" s="1"/>
  <c r="K41" i="9" s="1"/>
  <c r="O41" i="9"/>
  <c r="N41" i="9"/>
  <c r="G41" i="9" s="1"/>
  <c r="H41" i="9"/>
  <c r="B41" i="9"/>
  <c r="B23" i="9"/>
  <c r="B31" i="9"/>
  <c r="B39" i="9"/>
  <c r="H32" i="9"/>
  <c r="O24" i="9"/>
  <c r="N27" i="9"/>
  <c r="O32" i="9"/>
  <c r="N35" i="9"/>
  <c r="O40" i="9"/>
  <c r="H40" i="9" s="1"/>
  <c r="M23" i="9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B40" i="9" s="1"/>
  <c r="O22" i="9"/>
  <c r="M22" i="9"/>
  <c r="B22" i="9" s="1"/>
  <c r="H22" i="9"/>
  <c r="Q21" i="9"/>
  <c r="R21" i="9" s="1"/>
  <c r="K21" i="9" s="1"/>
  <c r="O21" i="9"/>
  <c r="N21" i="9"/>
  <c r="G21" i="9" s="1"/>
  <c r="B21" i="9"/>
  <c r="N4" i="9"/>
  <c r="O9" i="9"/>
  <c r="O13" i="9"/>
  <c r="N18" i="9"/>
  <c r="B11" i="9"/>
  <c r="B19" i="9"/>
  <c r="M4" i="9"/>
  <c r="M5" i="9" s="1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B20" i="9" s="1"/>
  <c r="M3" i="9"/>
  <c r="O3" i="9" s="1"/>
  <c r="Q2" i="9"/>
  <c r="R2" i="9" s="1"/>
  <c r="K2" i="9" s="1"/>
  <c r="O2" i="9"/>
  <c r="H2" i="9" s="1"/>
  <c r="N2" i="9"/>
  <c r="B2" i="9"/>
  <c r="B153" i="8"/>
  <c r="O150" i="8"/>
  <c r="N153" i="8"/>
  <c r="O158" i="8"/>
  <c r="N161" i="8"/>
  <c r="M147" i="8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B161" i="8" s="1"/>
  <c r="O146" i="8"/>
  <c r="H146" i="8" s="1"/>
  <c r="M146" i="8"/>
  <c r="B146" i="8" s="1"/>
  <c r="Q145" i="8"/>
  <c r="R145" i="8" s="1"/>
  <c r="K145" i="8" s="1"/>
  <c r="O145" i="8"/>
  <c r="N145" i="8"/>
  <c r="G145" i="8" s="1"/>
  <c r="B145" i="8"/>
  <c r="N121" i="8"/>
  <c r="Q121" i="8" s="1"/>
  <c r="M121" i="8"/>
  <c r="O120" i="8"/>
  <c r="M120" i="8"/>
  <c r="N120" i="8" s="1"/>
  <c r="H120" i="8"/>
  <c r="B120" i="8"/>
  <c r="Q119" i="8"/>
  <c r="R119" i="8" s="1"/>
  <c r="K119" i="8" s="1"/>
  <c r="O119" i="8"/>
  <c r="N119" i="8"/>
  <c r="H119" i="8"/>
  <c r="B119" i="8"/>
  <c r="O92" i="8"/>
  <c r="O93" i="8"/>
  <c r="H93" i="8" s="1"/>
  <c r="O94" i="8"/>
  <c r="H94" i="8" s="1"/>
  <c r="M92" i="8"/>
  <c r="N92" i="8" s="1"/>
  <c r="O91" i="8"/>
  <c r="H91" i="8" s="1"/>
  <c r="N91" i="8"/>
  <c r="M91" i="8"/>
  <c r="B91" i="8"/>
  <c r="Q90" i="8"/>
  <c r="R90" i="8" s="1"/>
  <c r="K90" i="8" s="1"/>
  <c r="O90" i="8"/>
  <c r="H90" i="8" s="1"/>
  <c r="N90" i="8"/>
  <c r="B90" i="8"/>
  <c r="H67" i="8"/>
  <c r="O66" i="8"/>
  <c r="H66" i="8" s="1"/>
  <c r="O67" i="8"/>
  <c r="O65" i="8"/>
  <c r="H65" i="8" s="1"/>
  <c r="M65" i="8"/>
  <c r="M66" i="8" s="1"/>
  <c r="Q64" i="8"/>
  <c r="R64" i="8" s="1"/>
  <c r="K64" i="8" s="1"/>
  <c r="O64" i="8"/>
  <c r="N64" i="8"/>
  <c r="G64" i="8" s="1"/>
  <c r="B64" i="8"/>
  <c r="O45" i="8"/>
  <c r="H45" i="8" s="1"/>
  <c r="O44" i="8"/>
  <c r="H44" i="8" s="1"/>
  <c r="M44" i="8"/>
  <c r="B44" i="8" s="1"/>
  <c r="Q43" i="8"/>
  <c r="R43" i="8" s="1"/>
  <c r="K43" i="8" s="1"/>
  <c r="O43" i="8"/>
  <c r="N43" i="8"/>
  <c r="G43" i="8" s="1"/>
  <c r="B43" i="8"/>
  <c r="O21" i="8"/>
  <c r="H21" i="8" s="1"/>
  <c r="N20" i="8"/>
  <c r="Q20" i="8" s="1"/>
  <c r="M20" i="8"/>
  <c r="O20" i="8" s="1"/>
  <c r="B20" i="8"/>
  <c r="Q19" i="8"/>
  <c r="R19" i="8" s="1"/>
  <c r="K19" i="8" s="1"/>
  <c r="O19" i="8"/>
  <c r="H19" i="8" s="1"/>
  <c r="N19" i="8"/>
  <c r="G19" i="8" s="1"/>
  <c r="B19" i="8"/>
  <c r="Q92" i="8" l="1"/>
  <c r="J92" i="8" s="1"/>
  <c r="G92" i="8"/>
  <c r="M67" i="8"/>
  <c r="B66" i="8"/>
  <c r="N66" i="8"/>
  <c r="J19" i="8"/>
  <c r="P158" i="8"/>
  <c r="I158" i="8" s="1"/>
  <c r="H158" i="8"/>
  <c r="H9" i="9"/>
  <c r="M134" i="9"/>
  <c r="N133" i="9"/>
  <c r="B133" i="9"/>
  <c r="M45" i="8"/>
  <c r="B65" i="8"/>
  <c r="R121" i="8"/>
  <c r="K121" i="8" s="1"/>
  <c r="J121" i="8"/>
  <c r="Q53" i="9"/>
  <c r="G53" i="9"/>
  <c r="H58" i="9"/>
  <c r="R92" i="8"/>
  <c r="K92" i="8" s="1"/>
  <c r="Q153" i="8"/>
  <c r="G153" i="8"/>
  <c r="Q4" i="9"/>
  <c r="G4" i="9"/>
  <c r="Q27" i="9"/>
  <c r="G27" i="9"/>
  <c r="H50" i="9"/>
  <c r="H150" i="8"/>
  <c r="G18" i="9"/>
  <c r="Q18" i="9"/>
  <c r="P61" i="9"/>
  <c r="I61" i="9" s="1"/>
  <c r="H61" i="9"/>
  <c r="P66" i="8"/>
  <c r="I66" i="8" s="1"/>
  <c r="H92" i="8"/>
  <c r="P92" i="8"/>
  <c r="I92" i="8" s="1"/>
  <c r="Q45" i="9"/>
  <c r="G45" i="9"/>
  <c r="Q35" i="9"/>
  <c r="G35" i="9"/>
  <c r="M162" i="8"/>
  <c r="O161" i="8"/>
  <c r="M93" i="8"/>
  <c r="B92" i="8"/>
  <c r="Q161" i="8"/>
  <c r="G161" i="8"/>
  <c r="M49" i="15"/>
  <c r="M50" i="15" s="1"/>
  <c r="B48" i="15"/>
  <c r="O121" i="8"/>
  <c r="M122" i="8"/>
  <c r="G121" i="8"/>
  <c r="B121" i="8"/>
  <c r="H13" i="9"/>
  <c r="H24" i="9"/>
  <c r="Q61" i="9"/>
  <c r="G61" i="9"/>
  <c r="N158" i="8"/>
  <c r="O155" i="8"/>
  <c r="N150" i="8"/>
  <c r="O147" i="8"/>
  <c r="B160" i="8"/>
  <c r="B152" i="8"/>
  <c r="B18" i="9"/>
  <c r="B10" i="9"/>
  <c r="O20" i="9"/>
  <c r="O16" i="9"/>
  <c r="N13" i="9"/>
  <c r="P13" i="9" s="1"/>
  <c r="I13" i="9" s="1"/>
  <c r="O11" i="9"/>
  <c r="N9" i="9"/>
  <c r="O6" i="9"/>
  <c r="N40" i="9"/>
  <c r="P40" i="9" s="1"/>
  <c r="I40" i="9" s="1"/>
  <c r="O37" i="9"/>
  <c r="N32" i="9"/>
  <c r="O29" i="9"/>
  <c r="N24" i="9"/>
  <c r="P24" i="9" s="1"/>
  <c r="I24" i="9" s="1"/>
  <c r="B38" i="9"/>
  <c r="B30" i="9"/>
  <c r="B55" i="9"/>
  <c r="B47" i="9"/>
  <c r="N58" i="9"/>
  <c r="P58" i="9" s="1"/>
  <c r="I58" i="9" s="1"/>
  <c r="O55" i="9"/>
  <c r="N50" i="9"/>
  <c r="O47" i="9"/>
  <c r="R85" i="9"/>
  <c r="K85" i="9" s="1"/>
  <c r="J85" i="9"/>
  <c r="O160" i="8"/>
  <c r="N155" i="8"/>
  <c r="O152" i="8"/>
  <c r="N147" i="8"/>
  <c r="B159" i="8"/>
  <c r="B151" i="8"/>
  <c r="B17" i="9"/>
  <c r="B9" i="9"/>
  <c r="N20" i="9"/>
  <c r="N16" i="9"/>
  <c r="N11" i="9"/>
  <c r="N6" i="9"/>
  <c r="N37" i="9"/>
  <c r="O34" i="9"/>
  <c r="N29" i="9"/>
  <c r="O26" i="9"/>
  <c r="B37" i="9"/>
  <c r="B29" i="9"/>
  <c r="B54" i="9"/>
  <c r="B46" i="9"/>
  <c r="O60" i="9"/>
  <c r="N55" i="9"/>
  <c r="O52" i="9"/>
  <c r="N47" i="9"/>
  <c r="O44" i="9"/>
  <c r="N160" i="8"/>
  <c r="O157" i="8"/>
  <c r="N152" i="8"/>
  <c r="O149" i="8"/>
  <c r="B158" i="8"/>
  <c r="B150" i="8"/>
  <c r="B3" i="9"/>
  <c r="B16" i="9"/>
  <c r="B8" i="9"/>
  <c r="O14" i="9"/>
  <c r="O8" i="9"/>
  <c r="O39" i="9"/>
  <c r="N34" i="9"/>
  <c r="O31" i="9"/>
  <c r="N26" i="9"/>
  <c r="O23" i="9"/>
  <c r="B36" i="9"/>
  <c r="B28" i="9"/>
  <c r="B61" i="9"/>
  <c r="B53" i="9"/>
  <c r="B45" i="9"/>
  <c r="N60" i="9"/>
  <c r="O57" i="9"/>
  <c r="N52" i="9"/>
  <c r="O49" i="9"/>
  <c r="N44" i="9"/>
  <c r="R62" i="9"/>
  <c r="K62" i="9" s="1"/>
  <c r="M37" i="10"/>
  <c r="B36" i="10"/>
  <c r="N157" i="8"/>
  <c r="O154" i="8"/>
  <c r="N149" i="8"/>
  <c r="B157" i="8"/>
  <c r="B149" i="8"/>
  <c r="B15" i="9"/>
  <c r="B7" i="9"/>
  <c r="O19" i="9"/>
  <c r="O17" i="9"/>
  <c r="N14" i="9"/>
  <c r="O12" i="9"/>
  <c r="N8" i="9"/>
  <c r="O5" i="9"/>
  <c r="N39" i="9"/>
  <c r="O36" i="9"/>
  <c r="N31" i="9"/>
  <c r="O28" i="9"/>
  <c r="N23" i="9"/>
  <c r="B35" i="9"/>
  <c r="B27" i="9"/>
  <c r="B60" i="9"/>
  <c r="B52" i="9"/>
  <c r="B44" i="9"/>
  <c r="N57" i="9"/>
  <c r="O54" i="9"/>
  <c r="N49" i="9"/>
  <c r="O46" i="9"/>
  <c r="P134" i="10"/>
  <c r="I134" i="10" s="1"/>
  <c r="H134" i="10"/>
  <c r="M165" i="10"/>
  <c r="B164" i="10"/>
  <c r="N164" i="10"/>
  <c r="O159" i="8"/>
  <c r="N154" i="8"/>
  <c r="O151" i="8"/>
  <c r="B156" i="8"/>
  <c r="B148" i="8"/>
  <c r="N3" i="9"/>
  <c r="B14" i="9"/>
  <c r="B6" i="9"/>
  <c r="N19" i="9"/>
  <c r="N17" i="9"/>
  <c r="N12" i="9"/>
  <c r="O10" i="9"/>
  <c r="N5" i="9"/>
  <c r="N36" i="9"/>
  <c r="O33" i="9"/>
  <c r="N28" i="9"/>
  <c r="O25" i="9"/>
  <c r="B34" i="9"/>
  <c r="B26" i="9"/>
  <c r="B59" i="9"/>
  <c r="B51" i="9"/>
  <c r="B43" i="9"/>
  <c r="O59" i="9"/>
  <c r="N54" i="9"/>
  <c r="O51" i="9"/>
  <c r="N46" i="9"/>
  <c r="O43" i="9"/>
  <c r="M17" i="10"/>
  <c r="B16" i="10"/>
  <c r="N159" i="8"/>
  <c r="O156" i="8"/>
  <c r="N151" i="8"/>
  <c r="O148" i="8"/>
  <c r="B155" i="8"/>
  <c r="B147" i="8"/>
  <c r="B13" i="9"/>
  <c r="B5" i="9"/>
  <c r="O15" i="9"/>
  <c r="N10" i="9"/>
  <c r="O7" i="9"/>
  <c r="O38" i="9"/>
  <c r="N33" i="9"/>
  <c r="O30" i="9"/>
  <c r="N25" i="9"/>
  <c r="B33" i="9"/>
  <c r="B25" i="9"/>
  <c r="B58" i="9"/>
  <c r="B50" i="9"/>
  <c r="N59" i="9"/>
  <c r="O56" i="9"/>
  <c r="N51" i="9"/>
  <c r="O48" i="9"/>
  <c r="N43" i="9"/>
  <c r="M109" i="9"/>
  <c r="B108" i="9"/>
  <c r="N156" i="8"/>
  <c r="O153" i="8"/>
  <c r="N148" i="8"/>
  <c r="B154" i="8"/>
  <c r="B12" i="9"/>
  <c r="B4" i="9"/>
  <c r="O18" i="9"/>
  <c r="N15" i="9"/>
  <c r="N7" i="9"/>
  <c r="O4" i="9"/>
  <c r="N38" i="9"/>
  <c r="O35" i="9"/>
  <c r="N30" i="9"/>
  <c r="O27" i="9"/>
  <c r="B32" i="9"/>
  <c r="B24" i="9"/>
  <c r="B57" i="9"/>
  <c r="B49" i="9"/>
  <c r="N56" i="9"/>
  <c r="O53" i="9"/>
  <c r="N48" i="9"/>
  <c r="O45" i="9"/>
  <c r="M64" i="9"/>
  <c r="N155" i="9"/>
  <c r="O155" i="9"/>
  <c r="H155" i="9" s="1"/>
  <c r="B155" i="9"/>
  <c r="M156" i="9"/>
  <c r="B173" i="9"/>
  <c r="M174" i="9"/>
  <c r="M4" i="10"/>
  <c r="M5" i="10" s="1"/>
  <c r="B3" i="10"/>
  <c r="M87" i="9"/>
  <c r="J131" i="9"/>
  <c r="Q135" i="10"/>
  <c r="M136" i="10"/>
  <c r="B135" i="10"/>
  <c r="O135" i="10"/>
  <c r="Q104" i="11"/>
  <c r="G104" i="11"/>
  <c r="M187" i="10"/>
  <c r="O186" i="10"/>
  <c r="N186" i="10"/>
  <c r="N78" i="11"/>
  <c r="B78" i="11"/>
  <c r="M79" i="11"/>
  <c r="B186" i="10"/>
  <c r="M39" i="11"/>
  <c r="G55" i="11"/>
  <c r="N129" i="11"/>
  <c r="O129" i="11"/>
  <c r="H129" i="11" s="1"/>
  <c r="M130" i="11"/>
  <c r="B129" i="11"/>
  <c r="P2" i="11"/>
  <c r="I2" i="11" s="1"/>
  <c r="N48" i="12"/>
  <c r="P48" i="12" s="1"/>
  <c r="I48" i="12" s="1"/>
  <c r="O48" i="12"/>
  <c r="H48" i="12" s="1"/>
  <c r="M49" i="12"/>
  <c r="B48" i="12"/>
  <c r="M20" i="11"/>
  <c r="B157" i="11"/>
  <c r="M158" i="11"/>
  <c r="M105" i="11"/>
  <c r="B104" i="11"/>
  <c r="J182" i="11"/>
  <c r="R182" i="11"/>
  <c r="K182" i="11" s="1"/>
  <c r="M56" i="11"/>
  <c r="B55" i="11"/>
  <c r="M5" i="12"/>
  <c r="N47" i="12"/>
  <c r="B47" i="12"/>
  <c r="O47" i="12"/>
  <c r="H47" i="12" s="1"/>
  <c r="Q4" i="12"/>
  <c r="J4" i="12" s="1"/>
  <c r="G4" i="12"/>
  <c r="N46" i="12"/>
  <c r="O46" i="12"/>
  <c r="H46" i="12" s="1"/>
  <c r="B46" i="12"/>
  <c r="N18" i="13"/>
  <c r="B18" i="13"/>
  <c r="O18" i="13"/>
  <c r="H18" i="13" s="1"/>
  <c r="M19" i="13"/>
  <c r="M24" i="12"/>
  <c r="Q23" i="12"/>
  <c r="J23" i="12" s="1"/>
  <c r="G23" i="12"/>
  <c r="B23" i="12"/>
  <c r="H110" i="12"/>
  <c r="M184" i="11"/>
  <c r="M66" i="12"/>
  <c r="H109" i="12"/>
  <c r="O65" i="12"/>
  <c r="H65" i="12" s="1"/>
  <c r="M109" i="12"/>
  <c r="J65" i="12"/>
  <c r="B65" i="12"/>
  <c r="G65" i="12"/>
  <c r="M82" i="12"/>
  <c r="M138" i="12"/>
  <c r="N165" i="12"/>
  <c r="M166" i="12"/>
  <c r="B165" i="12"/>
  <c r="M193" i="12"/>
  <c r="B192" i="12"/>
  <c r="N49" i="13"/>
  <c r="P49" i="13" s="1"/>
  <c r="I49" i="13" s="1"/>
  <c r="O49" i="13"/>
  <c r="H49" i="13" s="1"/>
  <c r="B49" i="13"/>
  <c r="M50" i="13"/>
  <c r="N48" i="13"/>
  <c r="B48" i="13"/>
  <c r="O48" i="13"/>
  <c r="H48" i="13" s="1"/>
  <c r="M4" i="13"/>
  <c r="B17" i="13"/>
  <c r="N34" i="13"/>
  <c r="O34" i="13"/>
  <c r="H34" i="13" s="1"/>
  <c r="M35" i="13"/>
  <c r="B34" i="13"/>
  <c r="B3" i="13"/>
  <c r="N33" i="13"/>
  <c r="B33" i="13"/>
  <c r="N17" i="13"/>
  <c r="O17" i="13"/>
  <c r="H17" i="13" s="1"/>
  <c r="N59" i="13"/>
  <c r="M60" i="13"/>
  <c r="N32" i="13"/>
  <c r="B32" i="13"/>
  <c r="N47" i="13"/>
  <c r="O47" i="13"/>
  <c r="H47" i="13" s="1"/>
  <c r="N98" i="13"/>
  <c r="P98" i="13" s="1"/>
  <c r="I98" i="13" s="1"/>
  <c r="B98" i="13"/>
  <c r="N116" i="13"/>
  <c r="B116" i="13"/>
  <c r="M117" i="13"/>
  <c r="N80" i="13"/>
  <c r="B80" i="13"/>
  <c r="M81" i="13"/>
  <c r="M99" i="13"/>
  <c r="N132" i="13"/>
  <c r="M133" i="13"/>
  <c r="N137" i="14"/>
  <c r="P137" i="14" s="1"/>
  <c r="I137" i="14" s="1"/>
  <c r="M138" i="14"/>
  <c r="B137" i="14"/>
  <c r="B3" i="14"/>
  <c r="N33" i="14"/>
  <c r="G33" i="14" s="1"/>
  <c r="M34" i="14"/>
  <c r="N119" i="14"/>
  <c r="P119" i="14" s="1"/>
  <c r="I119" i="14" s="1"/>
  <c r="M120" i="14"/>
  <c r="B119" i="14"/>
  <c r="R53" i="14"/>
  <c r="K53" i="14" s="1"/>
  <c r="J53" i="14"/>
  <c r="N54" i="14"/>
  <c r="M55" i="14"/>
  <c r="M21" i="14"/>
  <c r="N80" i="14"/>
  <c r="O80" i="14"/>
  <c r="H80" i="14" s="1"/>
  <c r="B80" i="14"/>
  <c r="M81" i="14"/>
  <c r="Q145" i="15"/>
  <c r="J145" i="15" s="1"/>
  <c r="G145" i="15"/>
  <c r="M25" i="15"/>
  <c r="N25" i="15" s="1"/>
  <c r="N24" i="15"/>
  <c r="Q24" i="15" s="1"/>
  <c r="J24" i="15" s="1"/>
  <c r="B24" i="15"/>
  <c r="N99" i="14"/>
  <c r="O99" i="14"/>
  <c r="H99" i="14" s="1"/>
  <c r="M100" i="14"/>
  <c r="B99" i="14"/>
  <c r="R121" i="15"/>
  <c r="K121" i="15" s="1"/>
  <c r="J121" i="15"/>
  <c r="B3" i="15"/>
  <c r="P70" i="15"/>
  <c r="I70" i="15" s="1"/>
  <c r="N71" i="15"/>
  <c r="Q71" i="15" s="1"/>
  <c r="G122" i="15"/>
  <c r="N169" i="15"/>
  <c r="P121" i="15"/>
  <c r="I121" i="15" s="1"/>
  <c r="M149" i="14"/>
  <c r="P2" i="15"/>
  <c r="I2" i="15" s="1"/>
  <c r="M5" i="15"/>
  <c r="O4" i="15"/>
  <c r="B4" i="15"/>
  <c r="N4" i="15"/>
  <c r="H2" i="15"/>
  <c r="J2" i="15"/>
  <c r="N3" i="15"/>
  <c r="P3" i="15" s="1"/>
  <c r="I3" i="15" s="1"/>
  <c r="P23" i="15"/>
  <c r="I23" i="15" s="1"/>
  <c r="G24" i="15"/>
  <c r="R24" i="15"/>
  <c r="K24" i="15" s="1"/>
  <c r="P48" i="15"/>
  <c r="I48" i="15" s="1"/>
  <c r="P24" i="15"/>
  <c r="I24" i="15" s="1"/>
  <c r="P25" i="15"/>
  <c r="I25" i="15" s="1"/>
  <c r="N72" i="15"/>
  <c r="M73" i="15"/>
  <c r="O72" i="15"/>
  <c r="B72" i="15"/>
  <c r="H96" i="15"/>
  <c r="H47" i="15"/>
  <c r="J47" i="15"/>
  <c r="N48" i="15"/>
  <c r="G70" i="15"/>
  <c r="P95" i="15"/>
  <c r="I95" i="15" s="1"/>
  <c r="H95" i="15"/>
  <c r="B96" i="15"/>
  <c r="R122" i="15"/>
  <c r="K122" i="15" s="1"/>
  <c r="J122" i="15"/>
  <c r="R95" i="15"/>
  <c r="K95" i="15" s="1"/>
  <c r="J95" i="15"/>
  <c r="N96" i="15"/>
  <c r="P96" i="15" s="1"/>
  <c r="I96" i="15" s="1"/>
  <c r="M97" i="15"/>
  <c r="N123" i="15"/>
  <c r="O123" i="15"/>
  <c r="M124" i="15"/>
  <c r="B123" i="15"/>
  <c r="G121" i="15"/>
  <c r="O122" i="15"/>
  <c r="P144" i="15"/>
  <c r="I144" i="15" s="1"/>
  <c r="R145" i="15"/>
  <c r="K145" i="15" s="1"/>
  <c r="N146" i="15"/>
  <c r="M147" i="15"/>
  <c r="O146" i="15"/>
  <c r="B146" i="15"/>
  <c r="O145" i="15"/>
  <c r="M171" i="15"/>
  <c r="O170" i="15"/>
  <c r="B170" i="15"/>
  <c r="G170" i="15"/>
  <c r="P168" i="15"/>
  <c r="I168" i="15" s="1"/>
  <c r="R170" i="15"/>
  <c r="K170" i="15" s="1"/>
  <c r="H194" i="15"/>
  <c r="O169" i="15"/>
  <c r="P193" i="15"/>
  <c r="I193" i="15" s="1"/>
  <c r="H193" i="15"/>
  <c r="B194" i="15"/>
  <c r="R193" i="15"/>
  <c r="K193" i="15" s="1"/>
  <c r="J193" i="15"/>
  <c r="N194" i="15"/>
  <c r="P194" i="15" s="1"/>
  <c r="I194" i="15" s="1"/>
  <c r="M195" i="15"/>
  <c r="P148" i="14"/>
  <c r="I148" i="14" s="1"/>
  <c r="G148" i="14"/>
  <c r="P147" i="14"/>
  <c r="I147" i="14" s="1"/>
  <c r="B148" i="14"/>
  <c r="G147" i="14"/>
  <c r="Q148" i="14"/>
  <c r="P135" i="14"/>
  <c r="I135" i="14" s="1"/>
  <c r="P136" i="14"/>
  <c r="I136" i="14" s="1"/>
  <c r="J135" i="14"/>
  <c r="G136" i="14"/>
  <c r="G135" i="14"/>
  <c r="Q136" i="14"/>
  <c r="P117" i="14"/>
  <c r="I117" i="14" s="1"/>
  <c r="H117" i="14"/>
  <c r="J117" i="14"/>
  <c r="N118" i="14"/>
  <c r="P97" i="14"/>
  <c r="I97" i="14" s="1"/>
  <c r="H97" i="14"/>
  <c r="J97" i="14"/>
  <c r="N98" i="14"/>
  <c r="P98" i="14" s="1"/>
  <c r="I98" i="14" s="1"/>
  <c r="P80" i="14"/>
  <c r="I80" i="14" s="1"/>
  <c r="P79" i="14"/>
  <c r="I79" i="14" s="1"/>
  <c r="G79" i="14"/>
  <c r="P78" i="14"/>
  <c r="I78" i="14" s="1"/>
  <c r="B79" i="14"/>
  <c r="G78" i="14"/>
  <c r="Q79" i="14"/>
  <c r="P54" i="14"/>
  <c r="I54" i="14" s="1"/>
  <c r="G54" i="14"/>
  <c r="P53" i="14"/>
  <c r="I53" i="14" s="1"/>
  <c r="B54" i="14"/>
  <c r="G53" i="14"/>
  <c r="Q54" i="14"/>
  <c r="P33" i="14"/>
  <c r="I33" i="14" s="1"/>
  <c r="P32" i="14"/>
  <c r="I32" i="14" s="1"/>
  <c r="B33" i="14"/>
  <c r="G32" i="14"/>
  <c r="P20" i="14"/>
  <c r="I20" i="14" s="1"/>
  <c r="G20" i="14"/>
  <c r="P19" i="14"/>
  <c r="I19" i="14" s="1"/>
  <c r="B20" i="14"/>
  <c r="G19" i="14"/>
  <c r="Q20" i="14"/>
  <c r="O4" i="14"/>
  <c r="M5" i="14"/>
  <c r="B5" i="14" s="1"/>
  <c r="N4" i="14"/>
  <c r="H2" i="14"/>
  <c r="J2" i="14"/>
  <c r="N3" i="14"/>
  <c r="P132" i="13"/>
  <c r="I132" i="13" s="1"/>
  <c r="G132" i="13"/>
  <c r="P131" i="13"/>
  <c r="I131" i="13" s="1"/>
  <c r="B132" i="13"/>
  <c r="G131" i="13"/>
  <c r="Q132" i="13"/>
  <c r="P116" i="13"/>
  <c r="I116" i="13" s="1"/>
  <c r="P115" i="13"/>
  <c r="I115" i="13" s="1"/>
  <c r="P114" i="13"/>
  <c r="I114" i="13" s="1"/>
  <c r="J114" i="13"/>
  <c r="G115" i="13"/>
  <c r="G114" i="13"/>
  <c r="Q115" i="13"/>
  <c r="P97" i="13"/>
  <c r="I97" i="13" s="1"/>
  <c r="J97" i="13"/>
  <c r="G97" i="13"/>
  <c r="P80" i="13"/>
  <c r="I80" i="13" s="1"/>
  <c r="P78" i="13"/>
  <c r="I78" i="13" s="1"/>
  <c r="P79" i="13"/>
  <c r="I79" i="13" s="1"/>
  <c r="J78" i="13"/>
  <c r="G79" i="13"/>
  <c r="G78" i="13"/>
  <c r="Q79" i="13"/>
  <c r="P59" i="13"/>
  <c r="I59" i="13" s="1"/>
  <c r="P58" i="13"/>
  <c r="I58" i="13" s="1"/>
  <c r="H58" i="13"/>
  <c r="R58" i="13"/>
  <c r="K58" i="13" s="1"/>
  <c r="J58" i="13"/>
  <c r="H57" i="13"/>
  <c r="P48" i="13"/>
  <c r="I48" i="13" s="1"/>
  <c r="P47" i="13"/>
  <c r="I47" i="13" s="1"/>
  <c r="P45" i="13"/>
  <c r="I45" i="13" s="1"/>
  <c r="H45" i="13"/>
  <c r="J45" i="13"/>
  <c r="N46" i="13"/>
  <c r="P46" i="13" s="1"/>
  <c r="I46" i="13" s="1"/>
  <c r="P34" i="13"/>
  <c r="I34" i="13" s="1"/>
  <c r="P33" i="13"/>
  <c r="I33" i="13" s="1"/>
  <c r="P32" i="13"/>
  <c r="I32" i="13" s="1"/>
  <c r="P31" i="13"/>
  <c r="I31" i="13" s="1"/>
  <c r="G31" i="13"/>
  <c r="P30" i="13"/>
  <c r="I30" i="13" s="1"/>
  <c r="B31" i="13"/>
  <c r="G30" i="13"/>
  <c r="Q31" i="13"/>
  <c r="P15" i="13"/>
  <c r="I15" i="13" s="1"/>
  <c r="H15" i="13"/>
  <c r="J15" i="13"/>
  <c r="N16" i="13"/>
  <c r="P3" i="13"/>
  <c r="I3" i="13" s="1"/>
  <c r="P2" i="13"/>
  <c r="I2" i="13" s="1"/>
  <c r="J2" i="13"/>
  <c r="G3" i="13"/>
  <c r="Q3" i="13"/>
  <c r="G2" i="13"/>
  <c r="P191" i="12"/>
  <c r="I191" i="12" s="1"/>
  <c r="H191" i="12"/>
  <c r="J191" i="12"/>
  <c r="N192" i="12"/>
  <c r="P192" i="12" s="1"/>
  <c r="I192" i="12" s="1"/>
  <c r="P165" i="12"/>
  <c r="I165" i="12" s="1"/>
  <c r="P163" i="12"/>
  <c r="I163" i="12" s="1"/>
  <c r="H163" i="12"/>
  <c r="J163" i="12"/>
  <c r="N164" i="12"/>
  <c r="P137" i="12"/>
  <c r="I137" i="12" s="1"/>
  <c r="G137" i="12"/>
  <c r="P136" i="12"/>
  <c r="I136" i="12" s="1"/>
  <c r="B137" i="12"/>
  <c r="G136" i="12"/>
  <c r="Q137" i="12"/>
  <c r="P108" i="12"/>
  <c r="I108" i="12" s="1"/>
  <c r="G108" i="12"/>
  <c r="P107" i="12"/>
  <c r="I107" i="12" s="1"/>
  <c r="B108" i="12"/>
  <c r="G107" i="12"/>
  <c r="Q108" i="12"/>
  <c r="P80" i="12"/>
  <c r="I80" i="12" s="1"/>
  <c r="H80" i="12"/>
  <c r="J80" i="12"/>
  <c r="N81" i="12"/>
  <c r="P81" i="12" s="1"/>
  <c r="I81" i="12" s="1"/>
  <c r="P65" i="12"/>
  <c r="I65" i="12" s="1"/>
  <c r="P64" i="12"/>
  <c r="I64" i="12" s="1"/>
  <c r="G64" i="12"/>
  <c r="P63" i="12"/>
  <c r="I63" i="12" s="1"/>
  <c r="B64" i="12"/>
  <c r="G63" i="12"/>
  <c r="Q64" i="12"/>
  <c r="P46" i="12"/>
  <c r="I46" i="12" s="1"/>
  <c r="P44" i="12"/>
  <c r="I44" i="12" s="1"/>
  <c r="H44" i="12"/>
  <c r="J44" i="12"/>
  <c r="N45" i="12"/>
  <c r="P23" i="12"/>
  <c r="I23" i="12" s="1"/>
  <c r="R23" i="12"/>
  <c r="K23" i="12" s="1"/>
  <c r="Q22" i="12"/>
  <c r="J22" i="12" s="1"/>
  <c r="G22" i="12"/>
  <c r="B22" i="12"/>
  <c r="P21" i="12"/>
  <c r="I21" i="12" s="1"/>
  <c r="P22" i="12"/>
  <c r="I22" i="12" s="1"/>
  <c r="P4" i="12"/>
  <c r="I4" i="12" s="1"/>
  <c r="R4" i="12"/>
  <c r="K4" i="12" s="1"/>
  <c r="P2" i="12"/>
  <c r="I2" i="12" s="1"/>
  <c r="O3" i="12"/>
  <c r="H2" i="12"/>
  <c r="J2" i="12"/>
  <c r="N3" i="12"/>
  <c r="Q3" i="12" s="1"/>
  <c r="P183" i="11"/>
  <c r="I183" i="11" s="1"/>
  <c r="G183" i="11"/>
  <c r="P182" i="11"/>
  <c r="I182" i="11" s="1"/>
  <c r="B183" i="11"/>
  <c r="G182" i="11"/>
  <c r="Q183" i="11"/>
  <c r="P156" i="11"/>
  <c r="I156" i="11" s="1"/>
  <c r="H156" i="11"/>
  <c r="J156" i="11"/>
  <c r="N157" i="11"/>
  <c r="P157" i="11" s="1"/>
  <c r="I157" i="11" s="1"/>
  <c r="P129" i="11"/>
  <c r="I129" i="11" s="1"/>
  <c r="P128" i="11"/>
  <c r="I128" i="11" s="1"/>
  <c r="G128" i="11"/>
  <c r="P127" i="11"/>
  <c r="I127" i="11" s="1"/>
  <c r="B128" i="11"/>
  <c r="G127" i="11"/>
  <c r="Q128" i="11"/>
  <c r="P104" i="11"/>
  <c r="I104" i="11" s="1"/>
  <c r="P102" i="11"/>
  <c r="I102" i="11" s="1"/>
  <c r="H102" i="11"/>
  <c r="J102" i="11"/>
  <c r="N103" i="11"/>
  <c r="P103" i="11" s="1"/>
  <c r="I103" i="11" s="1"/>
  <c r="P76" i="11"/>
  <c r="I76" i="11" s="1"/>
  <c r="H76" i="11"/>
  <c r="J76" i="11"/>
  <c r="N77" i="11"/>
  <c r="P55" i="11"/>
  <c r="I55" i="11" s="1"/>
  <c r="R55" i="11"/>
  <c r="K55" i="11" s="1"/>
  <c r="P53" i="11"/>
  <c r="I53" i="11" s="1"/>
  <c r="P54" i="11"/>
  <c r="I54" i="11" s="1"/>
  <c r="J53" i="11"/>
  <c r="G54" i="11"/>
  <c r="G53" i="11"/>
  <c r="Q54" i="11"/>
  <c r="P38" i="11"/>
  <c r="I38" i="11" s="1"/>
  <c r="G38" i="11"/>
  <c r="P37" i="11"/>
  <c r="I37" i="11" s="1"/>
  <c r="B38" i="11"/>
  <c r="G37" i="11"/>
  <c r="Q38" i="11"/>
  <c r="P18" i="11"/>
  <c r="I18" i="11" s="1"/>
  <c r="O4" i="11"/>
  <c r="M5" i="11"/>
  <c r="B4" i="11"/>
  <c r="N4" i="11"/>
  <c r="O3" i="11"/>
  <c r="H3" i="11" s="1"/>
  <c r="O19" i="11"/>
  <c r="H18" i="11"/>
  <c r="J18" i="11"/>
  <c r="N19" i="11"/>
  <c r="H2" i="11"/>
  <c r="J2" i="11"/>
  <c r="N3" i="11"/>
  <c r="Q3" i="11" s="1"/>
  <c r="P184" i="10"/>
  <c r="I184" i="10" s="1"/>
  <c r="P185" i="10"/>
  <c r="I185" i="10" s="1"/>
  <c r="J184" i="10"/>
  <c r="G185" i="10"/>
  <c r="G184" i="10"/>
  <c r="Q185" i="10"/>
  <c r="P163" i="10"/>
  <c r="I163" i="10" s="1"/>
  <c r="P162" i="10"/>
  <c r="I162" i="10" s="1"/>
  <c r="J162" i="10"/>
  <c r="G163" i="10"/>
  <c r="G162" i="10"/>
  <c r="Q163" i="10"/>
  <c r="O4" i="10"/>
  <c r="N17" i="10"/>
  <c r="B17" i="10"/>
  <c r="O17" i="10"/>
  <c r="M18" i="10"/>
  <c r="N60" i="10"/>
  <c r="M61" i="10"/>
  <c r="B37" i="10"/>
  <c r="M38" i="10"/>
  <c r="N37" i="10"/>
  <c r="R59" i="10"/>
  <c r="K59" i="10" s="1"/>
  <c r="J59" i="10"/>
  <c r="M82" i="10"/>
  <c r="M105" i="10"/>
  <c r="P132" i="10"/>
  <c r="I132" i="10" s="1"/>
  <c r="H132" i="10"/>
  <c r="J132" i="10"/>
  <c r="N133" i="10"/>
  <c r="P133" i="10" s="1"/>
  <c r="I133" i="10" s="1"/>
  <c r="P104" i="10"/>
  <c r="I104" i="10" s="1"/>
  <c r="G104" i="10"/>
  <c r="P103" i="10"/>
  <c r="I103" i="10" s="1"/>
  <c r="B104" i="10"/>
  <c r="G103" i="10"/>
  <c r="Q104" i="10"/>
  <c r="P81" i="10"/>
  <c r="I81" i="10" s="1"/>
  <c r="G81" i="10"/>
  <c r="P80" i="10"/>
  <c r="I80" i="10" s="1"/>
  <c r="B81" i="10"/>
  <c r="G80" i="10"/>
  <c r="Q81" i="10"/>
  <c r="P60" i="10"/>
  <c r="I60" i="10" s="1"/>
  <c r="G60" i="10"/>
  <c r="P59" i="10"/>
  <c r="I59" i="10" s="1"/>
  <c r="B60" i="10"/>
  <c r="G59" i="10"/>
  <c r="Q60" i="10"/>
  <c r="P35" i="10"/>
  <c r="I35" i="10" s="1"/>
  <c r="H35" i="10"/>
  <c r="J35" i="10"/>
  <c r="N36" i="10"/>
  <c r="P36" i="10" s="1"/>
  <c r="I36" i="10" s="1"/>
  <c r="P15" i="10"/>
  <c r="I15" i="10" s="1"/>
  <c r="H15" i="10"/>
  <c r="J15" i="10"/>
  <c r="N16" i="10"/>
  <c r="P16" i="10" s="1"/>
  <c r="I16" i="10" s="1"/>
  <c r="P2" i="10"/>
  <c r="I2" i="10" s="1"/>
  <c r="H2" i="10"/>
  <c r="J2" i="10"/>
  <c r="N3" i="10"/>
  <c r="Q3" i="10" s="1"/>
  <c r="P172" i="9"/>
  <c r="I172" i="9" s="1"/>
  <c r="H172" i="9"/>
  <c r="J172" i="9"/>
  <c r="N173" i="9"/>
  <c r="P173" i="9" s="1"/>
  <c r="I173" i="9" s="1"/>
  <c r="P155" i="9"/>
  <c r="I155" i="9" s="1"/>
  <c r="P153" i="9"/>
  <c r="I153" i="9" s="1"/>
  <c r="P154" i="9"/>
  <c r="I154" i="9" s="1"/>
  <c r="J153" i="9"/>
  <c r="G154" i="9"/>
  <c r="G153" i="9"/>
  <c r="Q154" i="9"/>
  <c r="P132" i="9"/>
  <c r="I132" i="9" s="1"/>
  <c r="G132" i="9"/>
  <c r="P131" i="9"/>
  <c r="I131" i="9" s="1"/>
  <c r="B132" i="9"/>
  <c r="G131" i="9"/>
  <c r="Q132" i="9"/>
  <c r="P107" i="9"/>
  <c r="I107" i="9" s="1"/>
  <c r="H107" i="9"/>
  <c r="J107" i="9"/>
  <c r="N108" i="9"/>
  <c r="P108" i="9" s="1"/>
  <c r="I108" i="9" s="1"/>
  <c r="P86" i="9"/>
  <c r="I86" i="9" s="1"/>
  <c r="G86" i="9"/>
  <c r="P85" i="9"/>
  <c r="I85" i="9" s="1"/>
  <c r="B86" i="9"/>
  <c r="G85" i="9"/>
  <c r="Q86" i="9"/>
  <c r="P63" i="9"/>
  <c r="I63" i="9" s="1"/>
  <c r="G63" i="9"/>
  <c r="P62" i="9"/>
  <c r="I62" i="9" s="1"/>
  <c r="B63" i="9"/>
  <c r="G62" i="9"/>
  <c r="Q63" i="9"/>
  <c r="J41" i="9"/>
  <c r="G42" i="9"/>
  <c r="J42" i="9"/>
  <c r="R42" i="9"/>
  <c r="K42" i="9" s="1"/>
  <c r="P41" i="9"/>
  <c r="I41" i="9" s="1"/>
  <c r="P42" i="9"/>
  <c r="I42" i="9" s="1"/>
  <c r="P21" i="9"/>
  <c r="I21" i="9" s="1"/>
  <c r="H21" i="9"/>
  <c r="J21" i="9"/>
  <c r="N22" i="9"/>
  <c r="P2" i="9"/>
  <c r="I2" i="9" s="1"/>
  <c r="J2" i="9"/>
  <c r="P3" i="9"/>
  <c r="I3" i="9" s="1"/>
  <c r="H3" i="9"/>
  <c r="G2" i="9"/>
  <c r="P145" i="8"/>
  <c r="I145" i="8" s="1"/>
  <c r="H145" i="8"/>
  <c r="J145" i="8"/>
  <c r="N146" i="8"/>
  <c r="P119" i="8"/>
  <c r="I119" i="8" s="1"/>
  <c r="P120" i="8"/>
  <c r="I120" i="8" s="1"/>
  <c r="G120" i="8"/>
  <c r="J119" i="8"/>
  <c r="G119" i="8"/>
  <c r="Q120" i="8"/>
  <c r="P90" i="8"/>
  <c r="I90" i="8" s="1"/>
  <c r="P91" i="8"/>
  <c r="I91" i="8" s="1"/>
  <c r="J90" i="8"/>
  <c r="G91" i="8"/>
  <c r="G90" i="8"/>
  <c r="Q91" i="8"/>
  <c r="P64" i="8"/>
  <c r="I64" i="8" s="1"/>
  <c r="H64" i="8"/>
  <c r="J64" i="8"/>
  <c r="N65" i="8"/>
  <c r="P43" i="8"/>
  <c r="I43" i="8" s="1"/>
  <c r="H43" i="8"/>
  <c r="J43" i="8"/>
  <c r="N44" i="8"/>
  <c r="M21" i="8"/>
  <c r="G20" i="8"/>
  <c r="J20" i="8"/>
  <c r="R20" i="8"/>
  <c r="K20" i="8" s="1"/>
  <c r="H20" i="8"/>
  <c r="P20" i="8"/>
  <c r="I20" i="8" s="1"/>
  <c r="P19" i="8"/>
  <c r="I19" i="8" s="1"/>
  <c r="H15" i="9" l="1"/>
  <c r="P15" i="9"/>
  <c r="I15" i="9" s="1"/>
  <c r="Q164" i="10"/>
  <c r="P164" i="10"/>
  <c r="I164" i="10" s="1"/>
  <c r="G164" i="10"/>
  <c r="H52" i="9"/>
  <c r="P52" i="9"/>
  <c r="I52" i="9" s="1"/>
  <c r="Q9" i="9"/>
  <c r="G9" i="9"/>
  <c r="N4" i="10"/>
  <c r="N149" i="14"/>
  <c r="M150" i="14"/>
  <c r="B149" i="14"/>
  <c r="O149" i="14"/>
  <c r="N81" i="13"/>
  <c r="M82" i="13"/>
  <c r="B81" i="13"/>
  <c r="O81" i="13"/>
  <c r="N4" i="13"/>
  <c r="M5" i="13"/>
  <c r="B4" i="13"/>
  <c r="O105" i="11"/>
  <c r="B105" i="11"/>
  <c r="M106" i="11"/>
  <c r="N105" i="11"/>
  <c r="B79" i="11"/>
  <c r="N79" i="11"/>
  <c r="M80" i="11"/>
  <c r="H135" i="10"/>
  <c r="P135" i="10"/>
  <c r="I135" i="10" s="1"/>
  <c r="N174" i="9"/>
  <c r="O174" i="9"/>
  <c r="M175" i="9"/>
  <c r="B174" i="9"/>
  <c r="Q48" i="9"/>
  <c r="G48" i="9"/>
  <c r="Q30" i="9"/>
  <c r="G30" i="9"/>
  <c r="P48" i="9"/>
  <c r="I48" i="9" s="1"/>
  <c r="H48" i="9"/>
  <c r="G25" i="9"/>
  <c r="Q25" i="9"/>
  <c r="Q159" i="8"/>
  <c r="G159" i="8"/>
  <c r="Q36" i="9"/>
  <c r="G36" i="9"/>
  <c r="H36" i="9"/>
  <c r="P36" i="9"/>
  <c r="I36" i="9" s="1"/>
  <c r="P39" i="9"/>
  <c r="I39" i="9" s="1"/>
  <c r="H39" i="9"/>
  <c r="G55" i="9"/>
  <c r="Q55" i="9"/>
  <c r="H34" i="9"/>
  <c r="P34" i="9"/>
  <c r="I34" i="9" s="1"/>
  <c r="H11" i="9"/>
  <c r="P11" i="9"/>
  <c r="I11" i="9" s="1"/>
  <c r="R35" i="9"/>
  <c r="K35" i="9" s="1"/>
  <c r="J35" i="9"/>
  <c r="R27" i="9"/>
  <c r="K27" i="9" s="1"/>
  <c r="J27" i="9"/>
  <c r="P133" i="9"/>
  <c r="I133" i="9" s="1"/>
  <c r="Q133" i="9"/>
  <c r="G133" i="9"/>
  <c r="Q25" i="15"/>
  <c r="J25" i="15" s="1"/>
  <c r="G25" i="15"/>
  <c r="Q17" i="13"/>
  <c r="G17" i="13"/>
  <c r="N184" i="11"/>
  <c r="O184" i="11"/>
  <c r="M185" i="11"/>
  <c r="B184" i="11"/>
  <c r="P27" i="9"/>
  <c r="I27" i="9" s="1"/>
  <c r="H27" i="9"/>
  <c r="P59" i="9"/>
  <c r="I59" i="9" s="1"/>
  <c r="H59" i="9"/>
  <c r="G29" i="9"/>
  <c r="Q29" i="9"/>
  <c r="Q47" i="13"/>
  <c r="G47" i="13"/>
  <c r="Q33" i="13"/>
  <c r="G33" i="13"/>
  <c r="N193" i="12"/>
  <c r="B193" i="12"/>
  <c r="O193" i="12"/>
  <c r="M194" i="12"/>
  <c r="Q18" i="13"/>
  <c r="G18" i="13"/>
  <c r="Q47" i="12"/>
  <c r="G47" i="12"/>
  <c r="M159" i="11"/>
  <c r="B158" i="11"/>
  <c r="N158" i="11"/>
  <c r="P53" i="9"/>
  <c r="I53" i="9" s="1"/>
  <c r="H53" i="9"/>
  <c r="P35" i="9"/>
  <c r="I35" i="9" s="1"/>
  <c r="H35" i="9"/>
  <c r="G51" i="9"/>
  <c r="Q51" i="9"/>
  <c r="P30" i="9"/>
  <c r="I30" i="9" s="1"/>
  <c r="H30" i="9"/>
  <c r="Q5" i="9"/>
  <c r="G5" i="9"/>
  <c r="M166" i="10"/>
  <c r="B165" i="10"/>
  <c r="O165" i="10"/>
  <c r="N165" i="10"/>
  <c r="G39" i="9"/>
  <c r="Q39" i="9"/>
  <c r="P8" i="9"/>
  <c r="I8" i="9" s="1"/>
  <c r="H8" i="9"/>
  <c r="P149" i="8"/>
  <c r="I149" i="8" s="1"/>
  <c r="H149" i="8"/>
  <c r="H60" i="9"/>
  <c r="P60" i="9"/>
  <c r="I60" i="9" s="1"/>
  <c r="G37" i="9"/>
  <c r="Q37" i="9"/>
  <c r="P47" i="9"/>
  <c r="I47" i="9" s="1"/>
  <c r="H47" i="9"/>
  <c r="Q24" i="9"/>
  <c r="G24" i="9"/>
  <c r="Q13" i="9"/>
  <c r="G13" i="9"/>
  <c r="H147" i="8"/>
  <c r="P147" i="8"/>
  <c r="I147" i="8" s="1"/>
  <c r="R161" i="8"/>
  <c r="K161" i="8" s="1"/>
  <c r="J161" i="8"/>
  <c r="R18" i="9"/>
  <c r="K18" i="9" s="1"/>
  <c r="J18" i="9"/>
  <c r="Q49" i="13"/>
  <c r="G49" i="13"/>
  <c r="P156" i="8"/>
  <c r="I156" i="8" s="1"/>
  <c r="H156" i="8"/>
  <c r="G57" i="9"/>
  <c r="Q57" i="9"/>
  <c r="B4" i="10"/>
  <c r="P47" i="12"/>
  <c r="I47" i="12" s="1"/>
  <c r="Q98" i="13"/>
  <c r="Q33" i="14"/>
  <c r="P99" i="14"/>
  <c r="I99" i="14" s="1"/>
  <c r="R25" i="15"/>
  <c r="K25" i="15" s="1"/>
  <c r="Q169" i="15"/>
  <c r="G169" i="15"/>
  <c r="N100" i="14"/>
  <c r="O100" i="14"/>
  <c r="M101" i="14"/>
  <c r="B100" i="14"/>
  <c r="N81" i="14"/>
  <c r="B81" i="14"/>
  <c r="O81" i="14"/>
  <c r="M82" i="14"/>
  <c r="N138" i="14"/>
  <c r="O138" i="14"/>
  <c r="M139" i="14"/>
  <c r="B138" i="14"/>
  <c r="Q80" i="13"/>
  <c r="G80" i="13"/>
  <c r="N109" i="12"/>
  <c r="B109" i="12"/>
  <c r="M110" i="12"/>
  <c r="N5" i="12"/>
  <c r="B5" i="12"/>
  <c r="M6" i="12"/>
  <c r="O5" i="12"/>
  <c r="N130" i="11"/>
  <c r="O130" i="11"/>
  <c r="M131" i="11"/>
  <c r="B130" i="11"/>
  <c r="Q78" i="11"/>
  <c r="P78" i="11"/>
  <c r="I78" i="11" s="1"/>
  <c r="G78" i="11"/>
  <c r="M137" i="10"/>
  <c r="B136" i="10"/>
  <c r="N136" i="10"/>
  <c r="O136" i="10"/>
  <c r="N156" i="9"/>
  <c r="M157" i="9"/>
  <c r="O156" i="9"/>
  <c r="B156" i="9"/>
  <c r="Q56" i="9"/>
  <c r="G56" i="9"/>
  <c r="Q38" i="9"/>
  <c r="G38" i="9"/>
  <c r="G148" i="8"/>
  <c r="Q148" i="8"/>
  <c r="P56" i="9"/>
  <c r="I56" i="9" s="1"/>
  <c r="H56" i="9"/>
  <c r="G33" i="9"/>
  <c r="Q33" i="9"/>
  <c r="H10" i="9"/>
  <c r="P10" i="9"/>
  <c r="I10" i="9" s="1"/>
  <c r="P5" i="9"/>
  <c r="I5" i="9" s="1"/>
  <c r="H5" i="9"/>
  <c r="Q44" i="9"/>
  <c r="G44" i="9"/>
  <c r="H14" i="9"/>
  <c r="P14" i="9"/>
  <c r="I14" i="9" s="1"/>
  <c r="G152" i="8"/>
  <c r="Q152" i="8"/>
  <c r="Q6" i="9"/>
  <c r="G6" i="9"/>
  <c r="Q147" i="8"/>
  <c r="G147" i="8"/>
  <c r="Q50" i="9"/>
  <c r="G50" i="9"/>
  <c r="P29" i="9"/>
  <c r="I29" i="9" s="1"/>
  <c r="H29" i="9"/>
  <c r="H16" i="9"/>
  <c r="P16" i="9"/>
  <c r="I16" i="9" s="1"/>
  <c r="Q150" i="8"/>
  <c r="G150" i="8"/>
  <c r="R45" i="9"/>
  <c r="K45" i="9" s="1"/>
  <c r="J45" i="9"/>
  <c r="R4" i="9"/>
  <c r="K4" i="9" s="1"/>
  <c r="J4" i="9"/>
  <c r="R53" i="9"/>
  <c r="K53" i="9" s="1"/>
  <c r="J53" i="9"/>
  <c r="M135" i="9"/>
  <c r="B134" i="9"/>
  <c r="N134" i="9"/>
  <c r="O134" i="9"/>
  <c r="Q66" i="8"/>
  <c r="G66" i="8"/>
  <c r="P17" i="13"/>
  <c r="I17" i="13" s="1"/>
  <c r="Q4" i="14"/>
  <c r="G4" i="14"/>
  <c r="Q137" i="14"/>
  <c r="G137" i="14"/>
  <c r="N117" i="13"/>
  <c r="M118" i="13"/>
  <c r="B117" i="13"/>
  <c r="Q32" i="13"/>
  <c r="G32" i="13"/>
  <c r="Q48" i="13"/>
  <c r="G48" i="13"/>
  <c r="N166" i="12"/>
  <c r="O166" i="12"/>
  <c r="M167" i="12"/>
  <c r="B166" i="12"/>
  <c r="M21" i="11"/>
  <c r="O20" i="11"/>
  <c r="B20" i="11"/>
  <c r="N20" i="11"/>
  <c r="Q186" i="10"/>
  <c r="G186" i="10"/>
  <c r="J135" i="10"/>
  <c r="R135" i="10"/>
  <c r="K135" i="10" s="1"/>
  <c r="P4" i="9"/>
  <c r="I4" i="9" s="1"/>
  <c r="H4" i="9"/>
  <c r="P153" i="8"/>
  <c r="I153" i="8" s="1"/>
  <c r="H153" i="8"/>
  <c r="G59" i="9"/>
  <c r="Q59" i="9"/>
  <c r="P38" i="9"/>
  <c r="I38" i="9" s="1"/>
  <c r="H38" i="9"/>
  <c r="P43" i="9"/>
  <c r="I43" i="9" s="1"/>
  <c r="H43" i="9"/>
  <c r="G12" i="9"/>
  <c r="Q12" i="9"/>
  <c r="Q8" i="9"/>
  <c r="G8" i="9"/>
  <c r="P49" i="9"/>
  <c r="I49" i="9" s="1"/>
  <c r="H49" i="9"/>
  <c r="P157" i="8"/>
  <c r="I157" i="8" s="1"/>
  <c r="H157" i="8"/>
  <c r="Q11" i="9"/>
  <c r="G11" i="9"/>
  <c r="P152" i="8"/>
  <c r="I152" i="8" s="1"/>
  <c r="H152" i="8"/>
  <c r="P55" i="9"/>
  <c r="I55" i="9" s="1"/>
  <c r="H55" i="9"/>
  <c r="Q32" i="9"/>
  <c r="G32" i="9"/>
  <c r="H155" i="8"/>
  <c r="P155" i="8"/>
  <c r="I155" i="8" s="1"/>
  <c r="M94" i="8"/>
  <c r="B93" i="8"/>
  <c r="N93" i="8"/>
  <c r="P32" i="9"/>
  <c r="I32" i="9" s="1"/>
  <c r="P45" i="9"/>
  <c r="I45" i="9" s="1"/>
  <c r="H45" i="9"/>
  <c r="P18" i="13"/>
  <c r="I18" i="13" s="1"/>
  <c r="G98" i="13"/>
  <c r="N49" i="15"/>
  <c r="B25" i="15"/>
  <c r="P71" i="15"/>
  <c r="I71" i="15" s="1"/>
  <c r="G71" i="15"/>
  <c r="Q99" i="14"/>
  <c r="G99" i="14"/>
  <c r="N120" i="14"/>
  <c r="O120" i="14"/>
  <c r="B120" i="14"/>
  <c r="M121" i="14"/>
  <c r="B133" i="13"/>
  <c r="M134" i="13"/>
  <c r="N133" i="13"/>
  <c r="N60" i="13"/>
  <c r="B60" i="13"/>
  <c r="M61" i="13"/>
  <c r="N35" i="13"/>
  <c r="O35" i="13"/>
  <c r="B35" i="13"/>
  <c r="M36" i="13"/>
  <c r="N50" i="13"/>
  <c r="B50" i="13"/>
  <c r="M51" i="13"/>
  <c r="O50" i="13"/>
  <c r="Q165" i="12"/>
  <c r="G165" i="12"/>
  <c r="Q46" i="12"/>
  <c r="G46" i="12"/>
  <c r="N56" i="11"/>
  <c r="B56" i="11"/>
  <c r="O56" i="11"/>
  <c r="M57" i="11"/>
  <c r="Q129" i="11"/>
  <c r="G129" i="11"/>
  <c r="H186" i="10"/>
  <c r="P186" i="10"/>
  <c r="I186" i="10" s="1"/>
  <c r="G7" i="9"/>
  <c r="Q7" i="9"/>
  <c r="G156" i="8"/>
  <c r="Q156" i="8"/>
  <c r="P7" i="9"/>
  <c r="I7" i="9" s="1"/>
  <c r="H7" i="9"/>
  <c r="Q46" i="9"/>
  <c r="G46" i="9"/>
  <c r="H151" i="8"/>
  <c r="P151" i="8"/>
  <c r="I151" i="8" s="1"/>
  <c r="H46" i="9"/>
  <c r="P46" i="9"/>
  <c r="I46" i="9" s="1"/>
  <c r="H12" i="9"/>
  <c r="P12" i="9"/>
  <c r="I12" i="9" s="1"/>
  <c r="Q149" i="8"/>
  <c r="G149" i="8"/>
  <c r="Q52" i="9"/>
  <c r="G52" i="9"/>
  <c r="P23" i="9"/>
  <c r="I23" i="9" s="1"/>
  <c r="H23" i="9"/>
  <c r="G160" i="8"/>
  <c r="Q160" i="8"/>
  <c r="Q16" i="9"/>
  <c r="G16" i="9"/>
  <c r="Q155" i="8"/>
  <c r="G155" i="8"/>
  <c r="Q58" i="9"/>
  <c r="G58" i="9"/>
  <c r="P37" i="9"/>
  <c r="I37" i="9" s="1"/>
  <c r="H37" i="9"/>
  <c r="P20" i="9"/>
  <c r="I20" i="9" s="1"/>
  <c r="H20" i="9"/>
  <c r="Q158" i="8"/>
  <c r="G158" i="8"/>
  <c r="M123" i="8"/>
  <c r="B122" i="8"/>
  <c r="N122" i="8"/>
  <c r="O122" i="8"/>
  <c r="P150" i="8"/>
  <c r="I150" i="8" s="1"/>
  <c r="R153" i="8"/>
  <c r="K153" i="8" s="1"/>
  <c r="J153" i="8"/>
  <c r="M68" i="8"/>
  <c r="B67" i="8"/>
  <c r="N67" i="8"/>
  <c r="N99" i="13"/>
  <c r="O99" i="13"/>
  <c r="M100" i="13"/>
  <c r="B99" i="13"/>
  <c r="Q48" i="12"/>
  <c r="G48" i="12"/>
  <c r="G31" i="9"/>
  <c r="Q31" i="9"/>
  <c r="Q34" i="9"/>
  <c r="G34" i="9"/>
  <c r="P4" i="14"/>
  <c r="I4" i="14" s="1"/>
  <c r="H4" i="14"/>
  <c r="B49" i="15"/>
  <c r="M26" i="15"/>
  <c r="Q80" i="14"/>
  <c r="G80" i="14"/>
  <c r="Q119" i="14"/>
  <c r="G119" i="14"/>
  <c r="Q116" i="13"/>
  <c r="G116" i="13"/>
  <c r="Q59" i="13"/>
  <c r="G59" i="13"/>
  <c r="N138" i="12"/>
  <c r="B138" i="12"/>
  <c r="M139" i="12"/>
  <c r="N24" i="12"/>
  <c r="B24" i="12"/>
  <c r="O24" i="12"/>
  <c r="M25" i="12"/>
  <c r="N49" i="12"/>
  <c r="B49" i="12"/>
  <c r="O49" i="12"/>
  <c r="M50" i="12"/>
  <c r="M188" i="10"/>
  <c r="B187" i="10"/>
  <c r="N187" i="10"/>
  <c r="O187" i="10"/>
  <c r="B87" i="9"/>
  <c r="N87" i="9"/>
  <c r="M88" i="9"/>
  <c r="O87" i="9"/>
  <c r="Q155" i="9"/>
  <c r="G155" i="9"/>
  <c r="G15" i="9"/>
  <c r="Q15" i="9"/>
  <c r="G10" i="9"/>
  <c r="Q10" i="9"/>
  <c r="P148" i="8"/>
  <c r="I148" i="8" s="1"/>
  <c r="H148" i="8"/>
  <c r="P51" i="9"/>
  <c r="I51" i="9" s="1"/>
  <c r="H51" i="9"/>
  <c r="P25" i="9"/>
  <c r="I25" i="9" s="1"/>
  <c r="H25" i="9"/>
  <c r="G17" i="9"/>
  <c r="Q17" i="9"/>
  <c r="Q154" i="8"/>
  <c r="G154" i="8"/>
  <c r="G49" i="9"/>
  <c r="Q49" i="9"/>
  <c r="G23" i="9"/>
  <c r="Q23" i="9"/>
  <c r="G14" i="9"/>
  <c r="Q14" i="9"/>
  <c r="P154" i="8"/>
  <c r="I154" i="8" s="1"/>
  <c r="H154" i="8"/>
  <c r="P57" i="9"/>
  <c r="I57" i="9" s="1"/>
  <c r="H57" i="9"/>
  <c r="Q26" i="9"/>
  <c r="G26" i="9"/>
  <c r="H44" i="9"/>
  <c r="P44" i="9"/>
  <c r="I44" i="9" s="1"/>
  <c r="G20" i="9"/>
  <c r="Q20" i="9"/>
  <c r="P160" i="8"/>
  <c r="I160" i="8" s="1"/>
  <c r="H160" i="8"/>
  <c r="Q40" i="9"/>
  <c r="G40" i="9"/>
  <c r="H121" i="8"/>
  <c r="P121" i="8"/>
  <c r="I121" i="8" s="1"/>
  <c r="P161" i="8"/>
  <c r="I161" i="8" s="1"/>
  <c r="H161" i="8"/>
  <c r="P9" i="9"/>
  <c r="I9" i="9" s="1"/>
  <c r="N55" i="14"/>
  <c r="B55" i="14"/>
  <c r="M56" i="14"/>
  <c r="O55" i="14"/>
  <c r="R104" i="11"/>
  <c r="K104" i="11" s="1"/>
  <c r="J104" i="11"/>
  <c r="G43" i="9"/>
  <c r="Q43" i="9"/>
  <c r="P33" i="9"/>
  <c r="I33" i="9" s="1"/>
  <c r="H33" i="9"/>
  <c r="P19" i="9"/>
  <c r="I19" i="9" s="1"/>
  <c r="H19" i="9"/>
  <c r="N21" i="14"/>
  <c r="M22" i="14"/>
  <c r="B21" i="14"/>
  <c r="O21" i="14"/>
  <c r="O34" i="14"/>
  <c r="M35" i="14"/>
  <c r="B34" i="14"/>
  <c r="N34" i="14"/>
  <c r="Q34" i="13"/>
  <c r="G34" i="13"/>
  <c r="N82" i="12"/>
  <c r="O82" i="12"/>
  <c r="B82" i="12"/>
  <c r="M83" i="12"/>
  <c r="N66" i="12"/>
  <c r="B66" i="12"/>
  <c r="O66" i="12"/>
  <c r="M67" i="12"/>
  <c r="N19" i="13"/>
  <c r="O19" i="13"/>
  <c r="M20" i="13"/>
  <c r="B19" i="13"/>
  <c r="N39" i="11"/>
  <c r="B39" i="11"/>
  <c r="O39" i="11"/>
  <c r="M40" i="11"/>
  <c r="B64" i="9"/>
  <c r="O64" i="9"/>
  <c r="M65" i="9"/>
  <c r="N64" i="9"/>
  <c r="P18" i="9"/>
  <c r="I18" i="9" s="1"/>
  <c r="H18" i="9"/>
  <c r="M110" i="9"/>
  <c r="B109" i="9"/>
  <c r="N109" i="9"/>
  <c r="Q151" i="8"/>
  <c r="G151" i="8"/>
  <c r="Q54" i="9"/>
  <c r="G54" i="9"/>
  <c r="Q28" i="9"/>
  <c r="G28" i="9"/>
  <c r="Q19" i="9"/>
  <c r="G19" i="9"/>
  <c r="H159" i="8"/>
  <c r="P159" i="8"/>
  <c r="I159" i="8" s="1"/>
  <c r="H54" i="9"/>
  <c r="P54" i="9"/>
  <c r="I54" i="9" s="1"/>
  <c r="H28" i="9"/>
  <c r="P28" i="9"/>
  <c r="I28" i="9" s="1"/>
  <c r="H17" i="9"/>
  <c r="P17" i="9"/>
  <c r="I17" i="9" s="1"/>
  <c r="Q157" i="8"/>
  <c r="G157" i="8"/>
  <c r="Q60" i="9"/>
  <c r="G60" i="9"/>
  <c r="P31" i="9"/>
  <c r="I31" i="9" s="1"/>
  <c r="H31" i="9"/>
  <c r="G47" i="9"/>
  <c r="Q47" i="9"/>
  <c r="H26" i="9"/>
  <c r="P26" i="9"/>
  <c r="I26" i="9" s="1"/>
  <c r="H6" i="9"/>
  <c r="P6" i="9"/>
  <c r="I6" i="9" s="1"/>
  <c r="R61" i="9"/>
  <c r="K61" i="9" s="1"/>
  <c r="J61" i="9"/>
  <c r="M163" i="8"/>
  <c r="B162" i="8"/>
  <c r="N162" i="8"/>
  <c r="O162" i="8"/>
  <c r="P50" i="9"/>
  <c r="I50" i="9" s="1"/>
  <c r="M46" i="8"/>
  <c r="B45" i="8"/>
  <c r="N45" i="8"/>
  <c r="N195" i="15"/>
  <c r="M196" i="15"/>
  <c r="O195" i="15"/>
  <c r="B195" i="15"/>
  <c r="H169" i="15"/>
  <c r="P169" i="15"/>
  <c r="I169" i="15" s="1"/>
  <c r="H170" i="15"/>
  <c r="P170" i="15"/>
  <c r="I170" i="15" s="1"/>
  <c r="H145" i="15"/>
  <c r="P145" i="15"/>
  <c r="I145" i="15" s="1"/>
  <c r="H146" i="15"/>
  <c r="P146" i="15"/>
  <c r="I146" i="15" s="1"/>
  <c r="Q146" i="15"/>
  <c r="G146" i="15"/>
  <c r="N124" i="15"/>
  <c r="O124" i="15"/>
  <c r="B124" i="15"/>
  <c r="M125" i="15"/>
  <c r="G123" i="15"/>
  <c r="Q123" i="15"/>
  <c r="N97" i="15"/>
  <c r="M98" i="15"/>
  <c r="O97" i="15"/>
  <c r="B97" i="15"/>
  <c r="Q48" i="15"/>
  <c r="G48" i="15"/>
  <c r="P72" i="15"/>
  <c r="I72" i="15" s="1"/>
  <c r="H72" i="15"/>
  <c r="G72" i="15"/>
  <c r="Q72" i="15"/>
  <c r="Q49" i="15"/>
  <c r="G49" i="15"/>
  <c r="P49" i="15"/>
  <c r="I49" i="15" s="1"/>
  <c r="H4" i="15"/>
  <c r="P4" i="15"/>
  <c r="I4" i="15" s="1"/>
  <c r="G194" i="15"/>
  <c r="Q194" i="15"/>
  <c r="M172" i="15"/>
  <c r="O171" i="15"/>
  <c r="B171" i="15"/>
  <c r="N171" i="15"/>
  <c r="N147" i="15"/>
  <c r="M148" i="15"/>
  <c r="O147" i="15"/>
  <c r="B147" i="15"/>
  <c r="P122" i="15"/>
  <c r="I122" i="15" s="1"/>
  <c r="H122" i="15"/>
  <c r="P123" i="15"/>
  <c r="I123" i="15" s="1"/>
  <c r="H123" i="15"/>
  <c r="G96" i="15"/>
  <c r="Q96" i="15"/>
  <c r="R71" i="15"/>
  <c r="K71" i="15" s="1"/>
  <c r="J71" i="15"/>
  <c r="N73" i="15"/>
  <c r="M74" i="15"/>
  <c r="O73" i="15"/>
  <c r="B73" i="15"/>
  <c r="M51" i="15"/>
  <c r="B50" i="15"/>
  <c r="N50" i="15"/>
  <c r="M27" i="15"/>
  <c r="B26" i="15"/>
  <c r="N26" i="15"/>
  <c r="Q3" i="15"/>
  <c r="G3" i="15"/>
  <c r="Q4" i="15"/>
  <c r="G4" i="15"/>
  <c r="M6" i="15"/>
  <c r="O5" i="15"/>
  <c r="B5" i="15"/>
  <c r="N5" i="15"/>
  <c r="R148" i="14"/>
  <c r="K148" i="14" s="1"/>
  <c r="J148" i="14"/>
  <c r="J136" i="14"/>
  <c r="R136" i="14"/>
  <c r="K136" i="14" s="1"/>
  <c r="G118" i="14"/>
  <c r="Q118" i="14"/>
  <c r="P118" i="14"/>
  <c r="I118" i="14" s="1"/>
  <c r="G98" i="14"/>
  <c r="Q98" i="14"/>
  <c r="R79" i="14"/>
  <c r="K79" i="14" s="1"/>
  <c r="J79" i="14"/>
  <c r="R54" i="14"/>
  <c r="K54" i="14" s="1"/>
  <c r="J54" i="14"/>
  <c r="R33" i="14"/>
  <c r="K33" i="14" s="1"/>
  <c r="J33" i="14"/>
  <c r="R20" i="14"/>
  <c r="K20" i="14" s="1"/>
  <c r="J20" i="14"/>
  <c r="O5" i="14"/>
  <c r="H5" i="14" s="1"/>
  <c r="M6" i="14"/>
  <c r="B6" i="14" s="1"/>
  <c r="N5" i="14"/>
  <c r="P3" i="14"/>
  <c r="I3" i="14" s="1"/>
  <c r="Q3" i="14"/>
  <c r="G3" i="14"/>
  <c r="R132" i="13"/>
  <c r="K132" i="13" s="1"/>
  <c r="J132" i="13"/>
  <c r="R115" i="13"/>
  <c r="K115" i="13" s="1"/>
  <c r="J115" i="13"/>
  <c r="R98" i="13"/>
  <c r="K98" i="13" s="1"/>
  <c r="J98" i="13"/>
  <c r="R79" i="13"/>
  <c r="K79" i="13" s="1"/>
  <c r="J79" i="13"/>
  <c r="G46" i="13"/>
  <c r="Q46" i="13"/>
  <c r="R31" i="13"/>
  <c r="K31" i="13" s="1"/>
  <c r="J31" i="13"/>
  <c r="G16" i="13"/>
  <c r="Q16" i="13"/>
  <c r="P16" i="13"/>
  <c r="I16" i="13" s="1"/>
  <c r="R3" i="13"/>
  <c r="K3" i="13" s="1"/>
  <c r="J3" i="13"/>
  <c r="G192" i="12"/>
  <c r="Q192" i="12"/>
  <c r="G164" i="12"/>
  <c r="Q164" i="12"/>
  <c r="P164" i="12"/>
  <c r="I164" i="12" s="1"/>
  <c r="R137" i="12"/>
  <c r="K137" i="12" s="1"/>
  <c r="J137" i="12"/>
  <c r="R108" i="12"/>
  <c r="K108" i="12" s="1"/>
  <c r="J108" i="12"/>
  <c r="G81" i="12"/>
  <c r="Q81" i="12"/>
  <c r="R64" i="12"/>
  <c r="K64" i="12" s="1"/>
  <c r="J64" i="12"/>
  <c r="G45" i="12"/>
  <c r="Q45" i="12"/>
  <c r="P45" i="12"/>
  <c r="I45" i="12" s="1"/>
  <c r="R22" i="12"/>
  <c r="K22" i="12" s="1"/>
  <c r="G3" i="12"/>
  <c r="P3" i="12"/>
  <c r="I3" i="12" s="1"/>
  <c r="H3" i="12"/>
  <c r="R183" i="11"/>
  <c r="K183" i="11" s="1"/>
  <c r="J183" i="11"/>
  <c r="G157" i="11"/>
  <c r="Q157" i="11"/>
  <c r="R128" i="11"/>
  <c r="K128" i="11" s="1"/>
  <c r="J128" i="11"/>
  <c r="G103" i="11"/>
  <c r="Q103" i="11"/>
  <c r="G77" i="11"/>
  <c r="Q77" i="11"/>
  <c r="P77" i="11"/>
  <c r="I77" i="11" s="1"/>
  <c r="R54" i="11"/>
  <c r="K54" i="11" s="1"/>
  <c r="J54" i="11"/>
  <c r="R38" i="11"/>
  <c r="K38" i="11" s="1"/>
  <c r="J38" i="11"/>
  <c r="P4" i="11"/>
  <c r="I4" i="11" s="1"/>
  <c r="H4" i="11"/>
  <c r="G4" i="11"/>
  <c r="Q4" i="11"/>
  <c r="M6" i="11"/>
  <c r="B5" i="11"/>
  <c r="N5" i="11"/>
  <c r="O5" i="11"/>
  <c r="P19" i="11"/>
  <c r="I19" i="11" s="1"/>
  <c r="H19" i="11"/>
  <c r="G19" i="11"/>
  <c r="Q19" i="11"/>
  <c r="G3" i="11"/>
  <c r="P3" i="11"/>
  <c r="I3" i="11" s="1"/>
  <c r="R185" i="10"/>
  <c r="K185" i="10" s="1"/>
  <c r="J185" i="10"/>
  <c r="R163" i="10"/>
  <c r="K163" i="10" s="1"/>
  <c r="J163" i="10"/>
  <c r="M83" i="10"/>
  <c r="B82" i="10"/>
  <c r="N82" i="10"/>
  <c r="O38" i="10"/>
  <c r="M39" i="10"/>
  <c r="B38" i="10"/>
  <c r="N38" i="10"/>
  <c r="N61" i="10"/>
  <c r="B61" i="10"/>
  <c r="M62" i="10"/>
  <c r="B18" i="10"/>
  <c r="N18" i="10"/>
  <c r="O18" i="10"/>
  <c r="M19" i="10"/>
  <c r="H4" i="10"/>
  <c r="P4" i="10"/>
  <c r="I4" i="10" s="1"/>
  <c r="M106" i="10"/>
  <c r="B105" i="10"/>
  <c r="N105" i="10"/>
  <c r="O105" i="10"/>
  <c r="Q37" i="10"/>
  <c r="G37" i="10"/>
  <c r="P37" i="10"/>
  <c r="I37" i="10" s="1"/>
  <c r="H17" i="10"/>
  <c r="P17" i="10"/>
  <c r="I17" i="10" s="1"/>
  <c r="Q17" i="10"/>
  <c r="G17" i="10"/>
  <c r="Q4" i="10"/>
  <c r="G4" i="10"/>
  <c r="M6" i="10"/>
  <c r="B5" i="10"/>
  <c r="O5" i="10"/>
  <c r="N5" i="10"/>
  <c r="G133" i="10"/>
  <c r="Q133" i="10"/>
  <c r="R104" i="10"/>
  <c r="K104" i="10" s="1"/>
  <c r="J104" i="10"/>
  <c r="R81" i="10"/>
  <c r="K81" i="10" s="1"/>
  <c r="J81" i="10"/>
  <c r="R60" i="10"/>
  <c r="K60" i="10" s="1"/>
  <c r="J60" i="10"/>
  <c r="G36" i="10"/>
  <c r="Q36" i="10"/>
  <c r="G16" i="10"/>
  <c r="Q16" i="10"/>
  <c r="G3" i="10"/>
  <c r="P3" i="10"/>
  <c r="I3" i="10" s="1"/>
  <c r="G173" i="9"/>
  <c r="Q173" i="9"/>
  <c r="R154" i="9"/>
  <c r="K154" i="9" s="1"/>
  <c r="J154" i="9"/>
  <c r="R132" i="9"/>
  <c r="K132" i="9" s="1"/>
  <c r="J132" i="9"/>
  <c r="G108" i="9"/>
  <c r="Q108" i="9"/>
  <c r="R86" i="9"/>
  <c r="K86" i="9" s="1"/>
  <c r="J86" i="9"/>
  <c r="R63" i="9"/>
  <c r="K63" i="9" s="1"/>
  <c r="J63" i="9"/>
  <c r="G22" i="9"/>
  <c r="Q22" i="9"/>
  <c r="P22" i="9"/>
  <c r="I22" i="9" s="1"/>
  <c r="G3" i="9"/>
  <c r="Q3" i="9"/>
  <c r="G146" i="8"/>
  <c r="Q146" i="8"/>
  <c r="P146" i="8"/>
  <c r="I146" i="8" s="1"/>
  <c r="R120" i="8"/>
  <c r="K120" i="8" s="1"/>
  <c r="J120" i="8"/>
  <c r="R91" i="8"/>
  <c r="K91" i="8" s="1"/>
  <c r="J91" i="8"/>
  <c r="G65" i="8"/>
  <c r="Q65" i="8"/>
  <c r="P65" i="8"/>
  <c r="I65" i="8" s="1"/>
  <c r="G44" i="8"/>
  <c r="Q44" i="8"/>
  <c r="P44" i="8"/>
  <c r="I44" i="8" s="1"/>
  <c r="M22" i="8"/>
  <c r="B21" i="8"/>
  <c r="N21" i="8"/>
  <c r="M47" i="8" l="1"/>
  <c r="O46" i="8"/>
  <c r="B46" i="8"/>
  <c r="N46" i="8"/>
  <c r="H39" i="11"/>
  <c r="P39" i="11"/>
  <c r="I39" i="11" s="1"/>
  <c r="H66" i="12"/>
  <c r="P66" i="12"/>
  <c r="I66" i="12" s="1"/>
  <c r="J34" i="13"/>
  <c r="R34" i="13"/>
  <c r="K34" i="13" s="1"/>
  <c r="Q21" i="14"/>
  <c r="G21" i="14"/>
  <c r="R154" i="8"/>
  <c r="K154" i="8" s="1"/>
  <c r="J154" i="8"/>
  <c r="M89" i="9"/>
  <c r="N88" i="9"/>
  <c r="O88" i="9"/>
  <c r="B88" i="9"/>
  <c r="H49" i="12"/>
  <c r="P49" i="12"/>
  <c r="I49" i="12" s="1"/>
  <c r="R31" i="9"/>
  <c r="K31" i="9" s="1"/>
  <c r="J31" i="9"/>
  <c r="G67" i="8"/>
  <c r="Q67" i="8"/>
  <c r="P67" i="8"/>
  <c r="I67" i="8" s="1"/>
  <c r="R156" i="8"/>
  <c r="K156" i="8" s="1"/>
  <c r="J156" i="8"/>
  <c r="N57" i="11"/>
  <c r="B57" i="11"/>
  <c r="O57" i="11"/>
  <c r="M58" i="11"/>
  <c r="H50" i="13"/>
  <c r="P50" i="13"/>
  <c r="I50" i="13" s="1"/>
  <c r="N61" i="13"/>
  <c r="B61" i="13"/>
  <c r="O61" i="13"/>
  <c r="M62" i="13"/>
  <c r="R59" i="9"/>
  <c r="K59" i="9" s="1"/>
  <c r="J59" i="9"/>
  <c r="H166" i="12"/>
  <c r="P166" i="12"/>
  <c r="I166" i="12" s="1"/>
  <c r="Q117" i="13"/>
  <c r="G117" i="13"/>
  <c r="P117" i="13"/>
  <c r="I117" i="13" s="1"/>
  <c r="R66" i="8"/>
  <c r="K66" i="8" s="1"/>
  <c r="J66" i="8"/>
  <c r="R152" i="8"/>
  <c r="K152" i="8" s="1"/>
  <c r="J152" i="8"/>
  <c r="N110" i="12"/>
  <c r="M111" i="12"/>
  <c r="B110" i="12"/>
  <c r="Q138" i="14"/>
  <c r="G138" i="14"/>
  <c r="Q100" i="14"/>
  <c r="G100" i="14"/>
  <c r="R24" i="9"/>
  <c r="K24" i="9" s="1"/>
  <c r="J24" i="9"/>
  <c r="M167" i="10"/>
  <c r="O166" i="10"/>
  <c r="B166" i="10"/>
  <c r="N166" i="10"/>
  <c r="Q174" i="9"/>
  <c r="G174" i="9"/>
  <c r="Q81" i="13"/>
  <c r="G81" i="13"/>
  <c r="R60" i="9"/>
  <c r="K60" i="9" s="1"/>
  <c r="J60" i="9"/>
  <c r="R54" i="9"/>
  <c r="K54" i="9" s="1"/>
  <c r="J54" i="9"/>
  <c r="Q34" i="14"/>
  <c r="G34" i="14"/>
  <c r="J14" i="9"/>
  <c r="R14" i="9"/>
  <c r="K14" i="9" s="1"/>
  <c r="J17" i="9"/>
  <c r="R17" i="9"/>
  <c r="K17" i="9" s="1"/>
  <c r="R10" i="9"/>
  <c r="K10" i="9" s="1"/>
  <c r="J10" i="9"/>
  <c r="Q87" i="9"/>
  <c r="G87" i="9"/>
  <c r="Q138" i="12"/>
  <c r="G138" i="12"/>
  <c r="P138" i="12"/>
  <c r="I138" i="12" s="1"/>
  <c r="J80" i="14"/>
  <c r="R80" i="14"/>
  <c r="K80" i="14" s="1"/>
  <c r="M124" i="8"/>
  <c r="O123" i="8"/>
  <c r="B123" i="8"/>
  <c r="N123" i="8"/>
  <c r="R58" i="9"/>
  <c r="K58" i="9" s="1"/>
  <c r="J58" i="9"/>
  <c r="H56" i="11"/>
  <c r="P56" i="11"/>
  <c r="I56" i="11" s="1"/>
  <c r="N51" i="13"/>
  <c r="O51" i="13"/>
  <c r="B51" i="13"/>
  <c r="M52" i="13"/>
  <c r="H120" i="14"/>
  <c r="P120" i="14"/>
  <c r="I120" i="14" s="1"/>
  <c r="M95" i="8"/>
  <c r="B94" i="8"/>
  <c r="N94" i="8"/>
  <c r="R8" i="9"/>
  <c r="K8" i="9" s="1"/>
  <c r="J8" i="9"/>
  <c r="R186" i="10"/>
  <c r="K186" i="10" s="1"/>
  <c r="J186" i="10"/>
  <c r="Q166" i="12"/>
  <c r="G166" i="12"/>
  <c r="H134" i="9"/>
  <c r="P134" i="9"/>
  <c r="I134" i="9" s="1"/>
  <c r="R38" i="9"/>
  <c r="K38" i="9" s="1"/>
  <c r="J38" i="9"/>
  <c r="P136" i="10"/>
  <c r="I136" i="10" s="1"/>
  <c r="H136" i="10"/>
  <c r="N131" i="11"/>
  <c r="O131" i="11"/>
  <c r="M132" i="11"/>
  <c r="B131" i="11"/>
  <c r="N82" i="14"/>
  <c r="B82" i="14"/>
  <c r="O82" i="14"/>
  <c r="M83" i="14"/>
  <c r="R57" i="9"/>
  <c r="K57" i="9" s="1"/>
  <c r="J57" i="9"/>
  <c r="J18" i="13"/>
  <c r="R18" i="13"/>
  <c r="K18" i="13" s="1"/>
  <c r="J47" i="13"/>
  <c r="R47" i="13"/>
  <c r="K47" i="13" s="1"/>
  <c r="N185" i="11"/>
  <c r="O185" i="11"/>
  <c r="M186" i="11"/>
  <c r="B185" i="11"/>
  <c r="J133" i="9"/>
  <c r="R133" i="9"/>
  <c r="K133" i="9" s="1"/>
  <c r="H105" i="11"/>
  <c r="P105" i="11"/>
  <c r="I105" i="11" s="1"/>
  <c r="H149" i="14"/>
  <c r="P149" i="14"/>
  <c r="I149" i="14" s="1"/>
  <c r="P162" i="8"/>
  <c r="I162" i="8" s="1"/>
  <c r="H162" i="8"/>
  <c r="G64" i="9"/>
  <c r="Q64" i="9"/>
  <c r="Q39" i="11"/>
  <c r="G39" i="11"/>
  <c r="Q66" i="12"/>
  <c r="G66" i="12"/>
  <c r="H55" i="14"/>
  <c r="P55" i="14"/>
  <c r="I55" i="14" s="1"/>
  <c r="Q49" i="12"/>
  <c r="G49" i="12"/>
  <c r="M69" i="8"/>
  <c r="B68" i="8"/>
  <c r="N68" i="8"/>
  <c r="O68" i="8"/>
  <c r="R7" i="9"/>
  <c r="K7" i="9" s="1"/>
  <c r="J7" i="9"/>
  <c r="Q60" i="13"/>
  <c r="G60" i="13"/>
  <c r="P60" i="13"/>
  <c r="I60" i="13" s="1"/>
  <c r="Q120" i="14"/>
  <c r="G120" i="14"/>
  <c r="R12" i="9"/>
  <c r="K12" i="9" s="1"/>
  <c r="J12" i="9"/>
  <c r="Q20" i="11"/>
  <c r="G20" i="11"/>
  <c r="J137" i="14"/>
  <c r="R137" i="14"/>
  <c r="K137" i="14" s="1"/>
  <c r="G134" i="9"/>
  <c r="Q134" i="9"/>
  <c r="R33" i="9"/>
  <c r="K33" i="9" s="1"/>
  <c r="J33" i="9"/>
  <c r="G136" i="10"/>
  <c r="Q136" i="10"/>
  <c r="H130" i="11"/>
  <c r="P130" i="11"/>
  <c r="I130" i="11" s="1"/>
  <c r="Q109" i="12"/>
  <c r="G109" i="12"/>
  <c r="P109" i="12"/>
  <c r="I109" i="12" s="1"/>
  <c r="H81" i="14"/>
  <c r="P81" i="14"/>
  <c r="I81" i="14" s="1"/>
  <c r="J169" i="15"/>
  <c r="R169" i="15"/>
  <c r="K169" i="15" s="1"/>
  <c r="R5" i="9"/>
  <c r="K5" i="9" s="1"/>
  <c r="J5" i="9"/>
  <c r="N194" i="12"/>
  <c r="O194" i="12"/>
  <c r="M195" i="12"/>
  <c r="B194" i="12"/>
  <c r="R29" i="9"/>
  <c r="K29" i="9" s="1"/>
  <c r="J29" i="9"/>
  <c r="H184" i="11"/>
  <c r="P184" i="11"/>
  <c r="I184" i="11" s="1"/>
  <c r="R36" i="9"/>
  <c r="K36" i="9" s="1"/>
  <c r="J36" i="9"/>
  <c r="R30" i="9"/>
  <c r="K30" i="9" s="1"/>
  <c r="J30" i="9"/>
  <c r="Q5" i="14"/>
  <c r="G5" i="14"/>
  <c r="Q162" i="8"/>
  <c r="G162" i="8"/>
  <c r="R157" i="8"/>
  <c r="K157" i="8" s="1"/>
  <c r="J157" i="8"/>
  <c r="R151" i="8"/>
  <c r="K151" i="8" s="1"/>
  <c r="J151" i="8"/>
  <c r="N83" i="12"/>
  <c r="B83" i="12"/>
  <c r="O83" i="12"/>
  <c r="M84" i="12"/>
  <c r="M36" i="14"/>
  <c r="N35" i="14"/>
  <c r="B35" i="14"/>
  <c r="O35" i="14"/>
  <c r="N56" i="14"/>
  <c r="B56" i="14"/>
  <c r="M57" i="14"/>
  <c r="O56" i="14"/>
  <c r="R23" i="9"/>
  <c r="K23" i="9" s="1"/>
  <c r="J23" i="9"/>
  <c r="J15" i="9"/>
  <c r="R15" i="9"/>
  <c r="K15" i="9" s="1"/>
  <c r="P187" i="10"/>
  <c r="I187" i="10" s="1"/>
  <c r="H187" i="10"/>
  <c r="N25" i="12"/>
  <c r="M26" i="12"/>
  <c r="B25" i="12"/>
  <c r="O25" i="12"/>
  <c r="R59" i="13"/>
  <c r="K59" i="13" s="1"/>
  <c r="J59" i="13"/>
  <c r="J48" i="12"/>
  <c r="R48" i="12"/>
  <c r="K48" i="12" s="1"/>
  <c r="R158" i="8"/>
  <c r="K158" i="8" s="1"/>
  <c r="J158" i="8"/>
  <c r="R155" i="8"/>
  <c r="K155" i="8" s="1"/>
  <c r="J155" i="8"/>
  <c r="R52" i="9"/>
  <c r="K52" i="9" s="1"/>
  <c r="J52" i="9"/>
  <c r="Q56" i="11"/>
  <c r="G56" i="11"/>
  <c r="Q50" i="13"/>
  <c r="G50" i="13"/>
  <c r="G133" i="13"/>
  <c r="Q133" i="13"/>
  <c r="P133" i="13"/>
  <c r="I133" i="13" s="1"/>
  <c r="J11" i="9"/>
  <c r="R11" i="9"/>
  <c r="K11" i="9" s="1"/>
  <c r="J48" i="13"/>
  <c r="R48" i="13"/>
  <c r="K48" i="13" s="1"/>
  <c r="R50" i="9"/>
  <c r="K50" i="9" s="1"/>
  <c r="J50" i="9"/>
  <c r="R56" i="9"/>
  <c r="K56" i="9" s="1"/>
  <c r="J56" i="9"/>
  <c r="Q130" i="11"/>
  <c r="G130" i="11"/>
  <c r="R37" i="9"/>
  <c r="K37" i="9" s="1"/>
  <c r="J37" i="9"/>
  <c r="R39" i="9"/>
  <c r="K39" i="9" s="1"/>
  <c r="J39" i="9"/>
  <c r="Q158" i="11"/>
  <c r="G158" i="11"/>
  <c r="P158" i="11"/>
  <c r="I158" i="11" s="1"/>
  <c r="H193" i="12"/>
  <c r="P193" i="12"/>
  <c r="I193" i="12" s="1"/>
  <c r="Q184" i="11"/>
  <c r="G184" i="11"/>
  <c r="R55" i="9"/>
  <c r="K55" i="9" s="1"/>
  <c r="J55" i="9"/>
  <c r="B80" i="11"/>
  <c r="O80" i="11"/>
  <c r="N80" i="11"/>
  <c r="M81" i="11"/>
  <c r="N5" i="13"/>
  <c r="B5" i="13"/>
  <c r="M6" i="13"/>
  <c r="N150" i="14"/>
  <c r="O150" i="14"/>
  <c r="M151" i="14"/>
  <c r="B150" i="14"/>
  <c r="R47" i="9"/>
  <c r="K47" i="9" s="1"/>
  <c r="J47" i="9"/>
  <c r="G109" i="9"/>
  <c r="Q109" i="9"/>
  <c r="P109" i="9"/>
  <c r="I109" i="9" s="1"/>
  <c r="M66" i="9"/>
  <c r="B65" i="9"/>
  <c r="N65" i="9"/>
  <c r="O65" i="9"/>
  <c r="N20" i="13"/>
  <c r="B20" i="13"/>
  <c r="O20" i="13"/>
  <c r="M21" i="13"/>
  <c r="H34" i="14"/>
  <c r="P34" i="14"/>
  <c r="I34" i="14" s="1"/>
  <c r="R40" i="9"/>
  <c r="K40" i="9" s="1"/>
  <c r="J40" i="9"/>
  <c r="R26" i="9"/>
  <c r="K26" i="9" s="1"/>
  <c r="J26" i="9"/>
  <c r="G187" i="10"/>
  <c r="Q187" i="10"/>
  <c r="H24" i="12"/>
  <c r="P24" i="12"/>
  <c r="I24" i="12" s="1"/>
  <c r="N36" i="13"/>
  <c r="B36" i="13"/>
  <c r="O36" i="13"/>
  <c r="M37" i="13"/>
  <c r="B134" i="13"/>
  <c r="M135" i="13"/>
  <c r="N134" i="13"/>
  <c r="J99" i="14"/>
  <c r="R99" i="14"/>
  <c r="K99" i="14" s="1"/>
  <c r="P20" i="11"/>
  <c r="I20" i="11" s="1"/>
  <c r="H20" i="11"/>
  <c r="R4" i="14"/>
  <c r="K4" i="14" s="1"/>
  <c r="J4" i="14"/>
  <c r="M138" i="10"/>
  <c r="B137" i="10"/>
  <c r="N137" i="10"/>
  <c r="O137" i="10"/>
  <c r="H5" i="12"/>
  <c r="P5" i="12"/>
  <c r="I5" i="12" s="1"/>
  <c r="J80" i="13"/>
  <c r="R80" i="13"/>
  <c r="K80" i="13" s="1"/>
  <c r="Q81" i="14"/>
  <c r="G81" i="14"/>
  <c r="R159" i="8"/>
  <c r="K159" i="8" s="1"/>
  <c r="J159" i="8"/>
  <c r="R48" i="9"/>
  <c r="K48" i="9" s="1"/>
  <c r="J48" i="9"/>
  <c r="Q79" i="11"/>
  <c r="G79" i="11"/>
  <c r="P79" i="11"/>
  <c r="I79" i="11" s="1"/>
  <c r="Q4" i="13"/>
  <c r="G4" i="13"/>
  <c r="P4" i="13"/>
  <c r="I4" i="13" s="1"/>
  <c r="Q149" i="14"/>
  <c r="G149" i="14"/>
  <c r="R164" i="10"/>
  <c r="K164" i="10" s="1"/>
  <c r="J164" i="10"/>
  <c r="M164" i="8"/>
  <c r="B163" i="8"/>
  <c r="N163" i="8"/>
  <c r="O163" i="8"/>
  <c r="R19" i="9"/>
  <c r="K19" i="9" s="1"/>
  <c r="J19" i="9"/>
  <c r="P64" i="9"/>
  <c r="I64" i="9" s="1"/>
  <c r="H64" i="9"/>
  <c r="H19" i="13"/>
  <c r="P19" i="13"/>
  <c r="I19" i="13" s="1"/>
  <c r="H82" i="12"/>
  <c r="P82" i="12"/>
  <c r="I82" i="12" s="1"/>
  <c r="H21" i="14"/>
  <c r="P21" i="14"/>
  <c r="I21" i="14" s="1"/>
  <c r="Q55" i="14"/>
  <c r="G55" i="14"/>
  <c r="R49" i="9"/>
  <c r="K49" i="9" s="1"/>
  <c r="J49" i="9"/>
  <c r="J116" i="13"/>
  <c r="R116" i="13"/>
  <c r="K116" i="13" s="1"/>
  <c r="N100" i="13"/>
  <c r="B100" i="13"/>
  <c r="O100" i="13"/>
  <c r="M101" i="13"/>
  <c r="J16" i="9"/>
  <c r="R16" i="9"/>
  <c r="K16" i="9" s="1"/>
  <c r="R149" i="8"/>
  <c r="K149" i="8" s="1"/>
  <c r="J149" i="8"/>
  <c r="R46" i="9"/>
  <c r="K46" i="9" s="1"/>
  <c r="J46" i="9"/>
  <c r="R46" i="12"/>
  <c r="K46" i="12" s="1"/>
  <c r="J46" i="12"/>
  <c r="R32" i="9"/>
  <c r="K32" i="9" s="1"/>
  <c r="J32" i="9"/>
  <c r="M22" i="11"/>
  <c r="B21" i="11"/>
  <c r="N21" i="11"/>
  <c r="O21" i="11"/>
  <c r="J32" i="13"/>
  <c r="R32" i="13"/>
  <c r="K32" i="13" s="1"/>
  <c r="M136" i="9"/>
  <c r="B135" i="9"/>
  <c r="N135" i="9"/>
  <c r="O135" i="9"/>
  <c r="R150" i="8"/>
  <c r="K150" i="8" s="1"/>
  <c r="J150" i="8"/>
  <c r="R147" i="8"/>
  <c r="K147" i="8" s="1"/>
  <c r="J147" i="8"/>
  <c r="R44" i="9"/>
  <c r="K44" i="9" s="1"/>
  <c r="J44" i="9"/>
  <c r="H156" i="9"/>
  <c r="P156" i="9"/>
  <c r="I156" i="9" s="1"/>
  <c r="N6" i="12"/>
  <c r="B6" i="12"/>
  <c r="O6" i="12"/>
  <c r="M7" i="12"/>
  <c r="G165" i="10"/>
  <c r="Q165" i="10"/>
  <c r="R51" i="9"/>
  <c r="K51" i="9" s="1"/>
  <c r="J51" i="9"/>
  <c r="M160" i="11"/>
  <c r="N159" i="11"/>
  <c r="O159" i="11"/>
  <c r="B159" i="11"/>
  <c r="Q193" i="12"/>
  <c r="G193" i="12"/>
  <c r="J17" i="13"/>
  <c r="R17" i="13"/>
  <c r="K17" i="13" s="1"/>
  <c r="R25" i="9"/>
  <c r="K25" i="9" s="1"/>
  <c r="J25" i="9"/>
  <c r="H81" i="13"/>
  <c r="P81" i="13"/>
  <c r="I81" i="13" s="1"/>
  <c r="Q45" i="8"/>
  <c r="G45" i="8"/>
  <c r="P45" i="8"/>
  <c r="I45" i="8" s="1"/>
  <c r="Q19" i="13"/>
  <c r="G19" i="13"/>
  <c r="Q82" i="12"/>
  <c r="G82" i="12"/>
  <c r="R43" i="9"/>
  <c r="K43" i="9" s="1"/>
  <c r="J43" i="9"/>
  <c r="R155" i="9"/>
  <c r="K155" i="9" s="1"/>
  <c r="J155" i="9"/>
  <c r="M189" i="10"/>
  <c r="B188" i="10"/>
  <c r="N188" i="10"/>
  <c r="O188" i="10"/>
  <c r="Q24" i="12"/>
  <c r="G24" i="12"/>
  <c r="H99" i="13"/>
  <c r="P99" i="13"/>
  <c r="I99" i="13" s="1"/>
  <c r="P122" i="8"/>
  <c r="I122" i="8" s="1"/>
  <c r="H122" i="8"/>
  <c r="R160" i="8"/>
  <c r="K160" i="8" s="1"/>
  <c r="J160" i="8"/>
  <c r="H35" i="13"/>
  <c r="P35" i="13"/>
  <c r="I35" i="13" s="1"/>
  <c r="G93" i="8"/>
  <c r="Q93" i="8"/>
  <c r="P93" i="8"/>
  <c r="I93" i="8" s="1"/>
  <c r="R148" i="8"/>
  <c r="K148" i="8" s="1"/>
  <c r="J148" i="8"/>
  <c r="N157" i="9"/>
  <c r="B157" i="9"/>
  <c r="O157" i="9"/>
  <c r="M158" i="9"/>
  <c r="N139" i="14"/>
  <c r="O139" i="14"/>
  <c r="B139" i="14"/>
  <c r="M140" i="14"/>
  <c r="N101" i="14"/>
  <c r="B101" i="14"/>
  <c r="M102" i="14"/>
  <c r="O101" i="14"/>
  <c r="J49" i="13"/>
  <c r="R49" i="13"/>
  <c r="K49" i="13" s="1"/>
  <c r="J13" i="9"/>
  <c r="R13" i="9"/>
  <c r="K13" i="9" s="1"/>
  <c r="P165" i="10"/>
  <c r="I165" i="10" s="1"/>
  <c r="H165" i="10"/>
  <c r="N175" i="9"/>
  <c r="O175" i="9"/>
  <c r="M176" i="9"/>
  <c r="B175" i="9"/>
  <c r="Q105" i="11"/>
  <c r="G105" i="11"/>
  <c r="R28" i="9"/>
  <c r="K28" i="9" s="1"/>
  <c r="J28" i="9"/>
  <c r="M111" i="9"/>
  <c r="B110" i="9"/>
  <c r="N110" i="9"/>
  <c r="O110" i="9"/>
  <c r="N40" i="11"/>
  <c r="O40" i="11"/>
  <c r="M41" i="11"/>
  <c r="B40" i="11"/>
  <c r="N67" i="12"/>
  <c r="O67" i="12"/>
  <c r="M68" i="12"/>
  <c r="B67" i="12"/>
  <c r="N22" i="14"/>
  <c r="O22" i="14"/>
  <c r="B22" i="14"/>
  <c r="M23" i="14"/>
  <c r="R20" i="9"/>
  <c r="K20" i="9" s="1"/>
  <c r="J20" i="9"/>
  <c r="P87" i="9"/>
  <c r="I87" i="9" s="1"/>
  <c r="H87" i="9"/>
  <c r="N50" i="12"/>
  <c r="O50" i="12"/>
  <c r="B50" i="12"/>
  <c r="M51" i="12"/>
  <c r="N139" i="12"/>
  <c r="M140" i="12"/>
  <c r="B139" i="12"/>
  <c r="J119" i="14"/>
  <c r="R119" i="14"/>
  <c r="K119" i="14" s="1"/>
  <c r="R34" i="9"/>
  <c r="K34" i="9" s="1"/>
  <c r="J34" i="9"/>
  <c r="Q99" i="13"/>
  <c r="G99" i="13"/>
  <c r="G122" i="8"/>
  <c r="Q122" i="8"/>
  <c r="J129" i="11"/>
  <c r="R129" i="11"/>
  <c r="K129" i="11" s="1"/>
  <c r="J165" i="12"/>
  <c r="R165" i="12"/>
  <c r="K165" i="12" s="1"/>
  <c r="Q35" i="13"/>
  <c r="G35" i="13"/>
  <c r="N121" i="14"/>
  <c r="B121" i="14"/>
  <c r="O121" i="14"/>
  <c r="M122" i="14"/>
  <c r="N167" i="12"/>
  <c r="B167" i="12"/>
  <c r="M168" i="12"/>
  <c r="O167" i="12"/>
  <c r="N118" i="13"/>
  <c r="B118" i="13"/>
  <c r="O118" i="13"/>
  <c r="M119" i="13"/>
  <c r="R6" i="9"/>
  <c r="K6" i="9" s="1"/>
  <c r="J6" i="9"/>
  <c r="Q156" i="9"/>
  <c r="G156" i="9"/>
  <c r="R78" i="11"/>
  <c r="K78" i="11" s="1"/>
  <c r="J78" i="11"/>
  <c r="Q5" i="12"/>
  <c r="G5" i="12"/>
  <c r="H138" i="14"/>
  <c r="P138" i="14"/>
  <c r="I138" i="14" s="1"/>
  <c r="H100" i="14"/>
  <c r="P100" i="14"/>
  <c r="I100" i="14" s="1"/>
  <c r="J47" i="12"/>
  <c r="R47" i="12"/>
  <c r="K47" i="12" s="1"/>
  <c r="J33" i="13"/>
  <c r="R33" i="13"/>
  <c r="K33" i="13" s="1"/>
  <c r="H174" i="9"/>
  <c r="P174" i="9"/>
  <c r="I174" i="9" s="1"/>
  <c r="M107" i="11"/>
  <c r="B106" i="11"/>
  <c r="N106" i="11"/>
  <c r="O106" i="11"/>
  <c r="N82" i="13"/>
  <c r="B82" i="13"/>
  <c r="O82" i="13"/>
  <c r="M83" i="13"/>
  <c r="R9" i="9"/>
  <c r="K9" i="9" s="1"/>
  <c r="J9" i="9"/>
  <c r="H5" i="15"/>
  <c r="P5" i="15"/>
  <c r="I5" i="15" s="1"/>
  <c r="N74" i="15"/>
  <c r="M75" i="15"/>
  <c r="O74" i="15"/>
  <c r="B74" i="15"/>
  <c r="P147" i="15"/>
  <c r="I147" i="15" s="1"/>
  <c r="H147" i="15"/>
  <c r="Q5" i="15"/>
  <c r="G5" i="15"/>
  <c r="M7" i="15"/>
  <c r="O6" i="15"/>
  <c r="B6" i="15"/>
  <c r="N6" i="15"/>
  <c r="J4" i="15"/>
  <c r="R4" i="15"/>
  <c r="K4" i="15" s="1"/>
  <c r="J3" i="15"/>
  <c r="R3" i="15"/>
  <c r="K3" i="15" s="1"/>
  <c r="Q26" i="15"/>
  <c r="P26" i="15"/>
  <c r="I26" i="15" s="1"/>
  <c r="G26" i="15"/>
  <c r="M28" i="15"/>
  <c r="O27" i="15"/>
  <c r="B27" i="15"/>
  <c r="N27" i="15"/>
  <c r="M52" i="15"/>
  <c r="B51" i="15"/>
  <c r="N51" i="15"/>
  <c r="P73" i="15"/>
  <c r="I73" i="15" s="1"/>
  <c r="H73" i="15"/>
  <c r="G73" i="15"/>
  <c r="Q73" i="15"/>
  <c r="J96" i="15"/>
  <c r="R96" i="15"/>
  <c r="K96" i="15" s="1"/>
  <c r="N148" i="15"/>
  <c r="M149" i="15"/>
  <c r="O148" i="15"/>
  <c r="B148" i="15"/>
  <c r="H171" i="15"/>
  <c r="P171" i="15"/>
  <c r="I171" i="15" s="1"/>
  <c r="J194" i="15"/>
  <c r="R194" i="15"/>
  <c r="K194" i="15" s="1"/>
  <c r="J49" i="15"/>
  <c r="R49" i="15"/>
  <c r="K49" i="15" s="1"/>
  <c r="J48" i="15"/>
  <c r="R48" i="15"/>
  <c r="K48" i="15" s="1"/>
  <c r="P97" i="15"/>
  <c r="I97" i="15" s="1"/>
  <c r="H97" i="15"/>
  <c r="G97" i="15"/>
  <c r="Q97" i="15"/>
  <c r="J123" i="15"/>
  <c r="R123" i="15"/>
  <c r="K123" i="15" s="1"/>
  <c r="N125" i="15"/>
  <c r="O125" i="15"/>
  <c r="B125" i="15"/>
  <c r="M126" i="15"/>
  <c r="P124" i="15"/>
  <c r="I124" i="15" s="1"/>
  <c r="H124" i="15"/>
  <c r="J146" i="15"/>
  <c r="R146" i="15"/>
  <c r="K146" i="15" s="1"/>
  <c r="P195" i="15"/>
  <c r="I195" i="15" s="1"/>
  <c r="H195" i="15"/>
  <c r="G195" i="15"/>
  <c r="Q195" i="15"/>
  <c r="Q50" i="15"/>
  <c r="G50" i="15"/>
  <c r="P50" i="15"/>
  <c r="I50" i="15" s="1"/>
  <c r="Q147" i="15"/>
  <c r="G147" i="15"/>
  <c r="Q171" i="15"/>
  <c r="G171" i="15"/>
  <c r="M173" i="15"/>
  <c r="O172" i="15"/>
  <c r="B172" i="15"/>
  <c r="N172" i="15"/>
  <c r="J72" i="15"/>
  <c r="R72" i="15"/>
  <c r="K72" i="15" s="1"/>
  <c r="N98" i="15"/>
  <c r="M99" i="15"/>
  <c r="O98" i="15"/>
  <c r="B98" i="15"/>
  <c r="G124" i="15"/>
  <c r="Q124" i="15"/>
  <c r="N196" i="15"/>
  <c r="M197" i="15"/>
  <c r="O196" i="15"/>
  <c r="B196" i="15"/>
  <c r="J118" i="14"/>
  <c r="R118" i="14"/>
  <c r="K118" i="14" s="1"/>
  <c r="J98" i="14"/>
  <c r="R98" i="14"/>
  <c r="K98" i="14" s="1"/>
  <c r="P5" i="14"/>
  <c r="I5" i="14" s="1"/>
  <c r="O6" i="14"/>
  <c r="H6" i="14" s="1"/>
  <c r="M7" i="14"/>
  <c r="B7" i="14" s="1"/>
  <c r="N6" i="14"/>
  <c r="J3" i="14"/>
  <c r="R3" i="14"/>
  <c r="K3" i="14" s="1"/>
  <c r="J46" i="13"/>
  <c r="R46" i="13"/>
  <c r="K46" i="13" s="1"/>
  <c r="J16" i="13"/>
  <c r="R16" i="13"/>
  <c r="K16" i="13" s="1"/>
  <c r="J192" i="12"/>
  <c r="R192" i="12"/>
  <c r="K192" i="12" s="1"/>
  <c r="J164" i="12"/>
  <c r="R164" i="12"/>
  <c r="K164" i="12" s="1"/>
  <c r="J81" i="12"/>
  <c r="R81" i="12"/>
  <c r="K81" i="12" s="1"/>
  <c r="J45" i="12"/>
  <c r="R45" i="12"/>
  <c r="K45" i="12" s="1"/>
  <c r="J3" i="12"/>
  <c r="R3" i="12"/>
  <c r="K3" i="12" s="1"/>
  <c r="J157" i="11"/>
  <c r="R157" i="11"/>
  <c r="K157" i="11" s="1"/>
  <c r="J103" i="11"/>
  <c r="R103" i="11"/>
  <c r="K103" i="11" s="1"/>
  <c r="J77" i="11"/>
  <c r="R77" i="11"/>
  <c r="K77" i="11" s="1"/>
  <c r="G5" i="11"/>
  <c r="Q5" i="11"/>
  <c r="M7" i="11"/>
  <c r="O6" i="11"/>
  <c r="B6" i="11"/>
  <c r="N6" i="11"/>
  <c r="P5" i="11"/>
  <c r="I5" i="11" s="1"/>
  <c r="H5" i="11"/>
  <c r="R4" i="11"/>
  <c r="K4" i="11" s="1"/>
  <c r="J4" i="11"/>
  <c r="J19" i="11"/>
  <c r="R19" i="11"/>
  <c r="K19" i="11" s="1"/>
  <c r="J3" i="11"/>
  <c r="R3" i="11"/>
  <c r="K3" i="11" s="1"/>
  <c r="G5" i="10"/>
  <c r="Q5" i="10"/>
  <c r="R37" i="10"/>
  <c r="K37" i="10" s="1"/>
  <c r="J37" i="10"/>
  <c r="G105" i="10"/>
  <c r="Q105" i="10"/>
  <c r="M107" i="10"/>
  <c r="B106" i="10"/>
  <c r="N106" i="10"/>
  <c r="O106" i="10"/>
  <c r="P18" i="10"/>
  <c r="I18" i="10" s="1"/>
  <c r="H18" i="10"/>
  <c r="Q38" i="10"/>
  <c r="G38" i="10"/>
  <c r="B39" i="10"/>
  <c r="O39" i="10"/>
  <c r="M40" i="10"/>
  <c r="N39" i="10"/>
  <c r="Q82" i="10"/>
  <c r="G82" i="10"/>
  <c r="P82" i="10"/>
  <c r="I82" i="10" s="1"/>
  <c r="M84" i="10"/>
  <c r="B83" i="10"/>
  <c r="N83" i="10"/>
  <c r="O83" i="10"/>
  <c r="P5" i="10"/>
  <c r="I5" i="10" s="1"/>
  <c r="H5" i="10"/>
  <c r="M7" i="10"/>
  <c r="B6" i="10"/>
  <c r="N6" i="10"/>
  <c r="O6" i="10"/>
  <c r="R4" i="10"/>
  <c r="K4" i="10" s="1"/>
  <c r="J4" i="10"/>
  <c r="R17" i="10"/>
  <c r="K17" i="10" s="1"/>
  <c r="J17" i="10"/>
  <c r="H105" i="10"/>
  <c r="P105" i="10"/>
  <c r="I105" i="10" s="1"/>
  <c r="N19" i="10"/>
  <c r="B19" i="10"/>
  <c r="O19" i="10"/>
  <c r="M20" i="10"/>
  <c r="Q18" i="10"/>
  <c r="G18" i="10"/>
  <c r="N62" i="10"/>
  <c r="B62" i="10"/>
  <c r="M63" i="10"/>
  <c r="O62" i="10"/>
  <c r="Q61" i="10"/>
  <c r="G61" i="10"/>
  <c r="P61" i="10"/>
  <c r="I61" i="10" s="1"/>
  <c r="H38" i="10"/>
  <c r="P38" i="10"/>
  <c r="I38" i="10" s="1"/>
  <c r="J133" i="10"/>
  <c r="R133" i="10"/>
  <c r="K133" i="10" s="1"/>
  <c r="J36" i="10"/>
  <c r="R36" i="10"/>
  <c r="K36" i="10" s="1"/>
  <c r="J16" i="10"/>
  <c r="R16" i="10"/>
  <c r="K16" i="10" s="1"/>
  <c r="J3" i="10"/>
  <c r="R3" i="10"/>
  <c r="K3" i="10" s="1"/>
  <c r="J173" i="9"/>
  <c r="R173" i="9"/>
  <c r="K173" i="9" s="1"/>
  <c r="J108" i="9"/>
  <c r="R108" i="9"/>
  <c r="K108" i="9" s="1"/>
  <c r="J22" i="9"/>
  <c r="R22" i="9"/>
  <c r="K22" i="9" s="1"/>
  <c r="R3" i="9"/>
  <c r="K3" i="9" s="1"/>
  <c r="J3" i="9"/>
  <c r="J146" i="8"/>
  <c r="R146" i="8"/>
  <c r="K146" i="8" s="1"/>
  <c r="J65" i="8"/>
  <c r="R65" i="8"/>
  <c r="K65" i="8" s="1"/>
  <c r="J44" i="8"/>
  <c r="R44" i="8"/>
  <c r="K44" i="8" s="1"/>
  <c r="Q21" i="8"/>
  <c r="G21" i="8"/>
  <c r="P21" i="8"/>
  <c r="I21" i="8" s="1"/>
  <c r="M23" i="8"/>
  <c r="B22" i="8"/>
  <c r="N22" i="8"/>
  <c r="O22" i="8"/>
  <c r="Q106" i="11" l="1"/>
  <c r="G106" i="11"/>
  <c r="N122" i="14"/>
  <c r="B122" i="14"/>
  <c r="O122" i="14"/>
  <c r="M123" i="14"/>
  <c r="N23" i="14"/>
  <c r="M24" i="14"/>
  <c r="O23" i="14"/>
  <c r="B23" i="14"/>
  <c r="Q67" i="12"/>
  <c r="G67" i="12"/>
  <c r="N176" i="9"/>
  <c r="B176" i="9"/>
  <c r="M177" i="9"/>
  <c r="O176" i="9"/>
  <c r="Q188" i="10"/>
  <c r="G188" i="10"/>
  <c r="J82" i="12"/>
  <c r="R82" i="12"/>
  <c r="K82" i="12" s="1"/>
  <c r="G159" i="11"/>
  <c r="Q159" i="11"/>
  <c r="H6" i="12"/>
  <c r="P6" i="12"/>
  <c r="I6" i="12" s="1"/>
  <c r="N101" i="13"/>
  <c r="O101" i="13"/>
  <c r="B101" i="13"/>
  <c r="M102" i="13"/>
  <c r="R187" i="10"/>
  <c r="K187" i="10" s="1"/>
  <c r="J187" i="10"/>
  <c r="M67" i="9"/>
  <c r="B66" i="9"/>
  <c r="N66" i="9"/>
  <c r="O66" i="9"/>
  <c r="N151" i="14"/>
  <c r="O151" i="14"/>
  <c r="B151" i="14"/>
  <c r="M152" i="14"/>
  <c r="Q80" i="11"/>
  <c r="G80" i="11"/>
  <c r="J56" i="11"/>
  <c r="R56" i="11"/>
  <c r="K56" i="11" s="1"/>
  <c r="N57" i="14"/>
  <c r="B57" i="14"/>
  <c r="O57" i="14"/>
  <c r="M58" i="14"/>
  <c r="N84" i="12"/>
  <c r="B84" i="12"/>
  <c r="O84" i="12"/>
  <c r="M85" i="12"/>
  <c r="Q194" i="12"/>
  <c r="G194" i="12"/>
  <c r="J134" i="9"/>
  <c r="R134" i="9"/>
  <c r="K134" i="9" s="1"/>
  <c r="Q68" i="8"/>
  <c r="G68" i="8"/>
  <c r="J66" i="12"/>
  <c r="R66" i="12"/>
  <c r="K66" i="12" s="1"/>
  <c r="H185" i="11"/>
  <c r="P185" i="11"/>
  <c r="I185" i="11" s="1"/>
  <c r="H131" i="11"/>
  <c r="P131" i="11"/>
  <c r="I131" i="11" s="1"/>
  <c r="Q51" i="13"/>
  <c r="G51" i="13"/>
  <c r="M125" i="8"/>
  <c r="N124" i="8"/>
  <c r="O124" i="8"/>
  <c r="B124" i="8"/>
  <c r="Q166" i="10"/>
  <c r="G166" i="10"/>
  <c r="R67" i="8"/>
  <c r="K67" i="8" s="1"/>
  <c r="J67" i="8"/>
  <c r="G88" i="9"/>
  <c r="Q88" i="9"/>
  <c r="Q118" i="13"/>
  <c r="G118" i="13"/>
  <c r="H121" i="14"/>
  <c r="P121" i="14"/>
  <c r="I121" i="14" s="1"/>
  <c r="H50" i="12"/>
  <c r="P50" i="12"/>
  <c r="I50" i="12" s="1"/>
  <c r="M112" i="9"/>
  <c r="B111" i="9"/>
  <c r="N111" i="9"/>
  <c r="O111" i="9"/>
  <c r="H175" i="9"/>
  <c r="P175" i="9"/>
  <c r="I175" i="9" s="1"/>
  <c r="H139" i="14"/>
  <c r="P139" i="14"/>
  <c r="I139" i="14" s="1"/>
  <c r="M161" i="11"/>
  <c r="N160" i="11"/>
  <c r="O160" i="11"/>
  <c r="B160" i="11"/>
  <c r="P21" i="11"/>
  <c r="I21" i="11" s="1"/>
  <c r="H21" i="11"/>
  <c r="H100" i="13"/>
  <c r="P100" i="13"/>
  <c r="I100" i="13" s="1"/>
  <c r="J55" i="14"/>
  <c r="R55" i="14"/>
  <c r="K55" i="14" s="1"/>
  <c r="R79" i="11"/>
  <c r="K79" i="11" s="1"/>
  <c r="J79" i="11"/>
  <c r="N21" i="13"/>
  <c r="O21" i="13"/>
  <c r="B21" i="13"/>
  <c r="M22" i="13"/>
  <c r="H150" i="14"/>
  <c r="P150" i="14"/>
  <c r="I150" i="14" s="1"/>
  <c r="P80" i="11"/>
  <c r="I80" i="11" s="1"/>
  <c r="H80" i="11"/>
  <c r="J130" i="11"/>
  <c r="R130" i="11"/>
  <c r="K130" i="11" s="1"/>
  <c r="H83" i="12"/>
  <c r="P83" i="12"/>
  <c r="I83" i="12" s="1"/>
  <c r="R162" i="8"/>
  <c r="K162" i="8" s="1"/>
  <c r="J162" i="8"/>
  <c r="J109" i="12"/>
  <c r="R109" i="12"/>
  <c r="K109" i="12" s="1"/>
  <c r="J120" i="14"/>
  <c r="R120" i="14"/>
  <c r="K120" i="14" s="1"/>
  <c r="Q185" i="11"/>
  <c r="G185" i="11"/>
  <c r="N83" i="14"/>
  <c r="B83" i="14"/>
  <c r="M84" i="14"/>
  <c r="O83" i="14"/>
  <c r="Q131" i="11"/>
  <c r="G131" i="11"/>
  <c r="J166" i="12"/>
  <c r="R166" i="12"/>
  <c r="K166" i="12" s="1"/>
  <c r="M96" i="8"/>
  <c r="B95" i="8"/>
  <c r="N95" i="8"/>
  <c r="O95" i="8"/>
  <c r="J138" i="14"/>
  <c r="R138" i="14"/>
  <c r="K138" i="14" s="1"/>
  <c r="N58" i="11"/>
  <c r="B58" i="11"/>
  <c r="O58" i="11"/>
  <c r="M59" i="11"/>
  <c r="M90" i="9"/>
  <c r="N89" i="9"/>
  <c r="O89" i="9"/>
  <c r="B89" i="9"/>
  <c r="Q6" i="14"/>
  <c r="G6" i="14"/>
  <c r="B107" i="11"/>
  <c r="O107" i="11"/>
  <c r="M108" i="11"/>
  <c r="N107" i="11"/>
  <c r="J156" i="9"/>
  <c r="R156" i="9"/>
  <c r="K156" i="9" s="1"/>
  <c r="R122" i="8"/>
  <c r="K122" i="8" s="1"/>
  <c r="J122" i="8"/>
  <c r="Q50" i="12"/>
  <c r="G50" i="12"/>
  <c r="H22" i="14"/>
  <c r="P22" i="14"/>
  <c r="I22" i="14" s="1"/>
  <c r="Q175" i="9"/>
  <c r="G175" i="9"/>
  <c r="H101" i="14"/>
  <c r="P101" i="14"/>
  <c r="I101" i="14" s="1"/>
  <c r="Q139" i="14"/>
  <c r="G139" i="14"/>
  <c r="M190" i="10"/>
  <c r="N189" i="10"/>
  <c r="O189" i="10"/>
  <c r="B189" i="10"/>
  <c r="J19" i="13"/>
  <c r="R19" i="13"/>
  <c r="K19" i="13" s="1"/>
  <c r="Q6" i="12"/>
  <c r="G6" i="12"/>
  <c r="Q21" i="11"/>
  <c r="G21" i="11"/>
  <c r="N37" i="13"/>
  <c r="B37" i="13"/>
  <c r="O37" i="13"/>
  <c r="M38" i="13"/>
  <c r="H20" i="13"/>
  <c r="P20" i="13"/>
  <c r="I20" i="13" s="1"/>
  <c r="J109" i="9"/>
  <c r="R109" i="9"/>
  <c r="K109" i="9" s="1"/>
  <c r="Q150" i="14"/>
  <c r="G150" i="14"/>
  <c r="Q56" i="14"/>
  <c r="G56" i="14"/>
  <c r="M70" i="8"/>
  <c r="N69" i="8"/>
  <c r="O69" i="8"/>
  <c r="B69" i="8"/>
  <c r="J39" i="11"/>
  <c r="R39" i="11"/>
  <c r="K39" i="11" s="1"/>
  <c r="H82" i="14"/>
  <c r="P82" i="14"/>
  <c r="I82" i="14" s="1"/>
  <c r="H166" i="10"/>
  <c r="P166" i="10"/>
  <c r="I166" i="10" s="1"/>
  <c r="N62" i="13"/>
  <c r="O62" i="13"/>
  <c r="B62" i="13"/>
  <c r="M63" i="13"/>
  <c r="H57" i="11"/>
  <c r="P57" i="11"/>
  <c r="I57" i="11" s="1"/>
  <c r="N83" i="13"/>
  <c r="M84" i="13"/>
  <c r="B83" i="13"/>
  <c r="O83" i="13"/>
  <c r="H167" i="12"/>
  <c r="P167" i="12"/>
  <c r="I167" i="12" s="1"/>
  <c r="Q121" i="14"/>
  <c r="G121" i="14"/>
  <c r="Q22" i="14"/>
  <c r="G22" i="14"/>
  <c r="N41" i="11"/>
  <c r="O41" i="11"/>
  <c r="B41" i="11"/>
  <c r="M42" i="11"/>
  <c r="N102" i="14"/>
  <c r="B102" i="14"/>
  <c r="O102" i="14"/>
  <c r="M103" i="14"/>
  <c r="J93" i="8"/>
  <c r="R93" i="8"/>
  <c r="K93" i="8" s="1"/>
  <c r="P135" i="9"/>
  <c r="I135" i="9" s="1"/>
  <c r="H135" i="9"/>
  <c r="Q100" i="13"/>
  <c r="G100" i="13"/>
  <c r="J149" i="14"/>
  <c r="R149" i="14"/>
  <c r="K149" i="14" s="1"/>
  <c r="H36" i="13"/>
  <c r="P36" i="13"/>
  <c r="I36" i="13" s="1"/>
  <c r="R158" i="11"/>
  <c r="K158" i="11" s="1"/>
  <c r="J158" i="11"/>
  <c r="J133" i="13"/>
  <c r="R133" i="13"/>
  <c r="K133" i="13" s="1"/>
  <c r="P35" i="14"/>
  <c r="I35" i="14" s="1"/>
  <c r="H35" i="14"/>
  <c r="Q83" i="12"/>
  <c r="G83" i="12"/>
  <c r="R5" i="14"/>
  <c r="K5" i="14" s="1"/>
  <c r="J5" i="14"/>
  <c r="J64" i="9"/>
  <c r="R64" i="9"/>
  <c r="K64" i="9" s="1"/>
  <c r="M168" i="10"/>
  <c r="N167" i="10"/>
  <c r="O167" i="10"/>
  <c r="B167" i="10"/>
  <c r="H61" i="13"/>
  <c r="P61" i="13"/>
  <c r="I61" i="13" s="1"/>
  <c r="H82" i="13"/>
  <c r="P82" i="13"/>
  <c r="I82" i="13" s="1"/>
  <c r="N168" i="12"/>
  <c r="B168" i="12"/>
  <c r="M169" i="12"/>
  <c r="O168" i="12"/>
  <c r="N140" i="12"/>
  <c r="B140" i="12"/>
  <c r="M141" i="12"/>
  <c r="O140" i="12"/>
  <c r="H40" i="11"/>
  <c r="P40" i="11"/>
  <c r="I40" i="11" s="1"/>
  <c r="N158" i="9"/>
  <c r="B158" i="9"/>
  <c r="O158" i="9"/>
  <c r="M159" i="9"/>
  <c r="R165" i="10"/>
  <c r="K165" i="10" s="1"/>
  <c r="J165" i="10"/>
  <c r="Q135" i="9"/>
  <c r="G135" i="9"/>
  <c r="M23" i="11"/>
  <c r="B22" i="11"/>
  <c r="N22" i="11"/>
  <c r="O22" i="11"/>
  <c r="H163" i="8"/>
  <c r="P163" i="8"/>
  <c r="I163" i="8" s="1"/>
  <c r="P137" i="10"/>
  <c r="I137" i="10" s="1"/>
  <c r="H137" i="10"/>
  <c r="Q20" i="13"/>
  <c r="G20" i="13"/>
  <c r="N6" i="13"/>
  <c r="O6" i="13"/>
  <c r="M7" i="13"/>
  <c r="B6" i="13"/>
  <c r="H25" i="12"/>
  <c r="P25" i="12"/>
  <c r="I25" i="12" s="1"/>
  <c r="J136" i="10"/>
  <c r="R136" i="10"/>
  <c r="K136" i="10" s="1"/>
  <c r="J60" i="13"/>
  <c r="R60" i="13"/>
  <c r="K60" i="13" s="1"/>
  <c r="J49" i="12"/>
  <c r="R49" i="12"/>
  <c r="K49" i="12" s="1"/>
  <c r="Q82" i="14"/>
  <c r="G82" i="14"/>
  <c r="N111" i="12"/>
  <c r="B111" i="12"/>
  <c r="O111" i="12"/>
  <c r="M112" i="12"/>
  <c r="J117" i="13"/>
  <c r="R117" i="13"/>
  <c r="K117" i="13" s="1"/>
  <c r="Q57" i="11"/>
  <c r="G57" i="11"/>
  <c r="Q46" i="8"/>
  <c r="G46" i="8"/>
  <c r="J35" i="13"/>
  <c r="R35" i="13"/>
  <c r="K35" i="13" s="1"/>
  <c r="J99" i="13"/>
  <c r="R99" i="13"/>
  <c r="K99" i="13" s="1"/>
  <c r="Q139" i="12"/>
  <c r="G139" i="12"/>
  <c r="P139" i="12"/>
  <c r="I139" i="12" s="1"/>
  <c r="Q40" i="11"/>
  <c r="G40" i="11"/>
  <c r="R105" i="11"/>
  <c r="K105" i="11" s="1"/>
  <c r="J105" i="11"/>
  <c r="Q101" i="14"/>
  <c r="G101" i="14"/>
  <c r="H157" i="9"/>
  <c r="P157" i="9"/>
  <c r="I157" i="9" s="1"/>
  <c r="R45" i="8"/>
  <c r="K45" i="8" s="1"/>
  <c r="J45" i="8"/>
  <c r="J193" i="12"/>
  <c r="R193" i="12"/>
  <c r="K193" i="12" s="1"/>
  <c r="Q163" i="8"/>
  <c r="G163" i="8"/>
  <c r="G137" i="10"/>
  <c r="Q137" i="10"/>
  <c r="Q36" i="13"/>
  <c r="G36" i="13"/>
  <c r="P65" i="9"/>
  <c r="I65" i="9" s="1"/>
  <c r="H65" i="9"/>
  <c r="Q35" i="14"/>
  <c r="G35" i="14"/>
  <c r="R20" i="11"/>
  <c r="K20" i="11" s="1"/>
  <c r="J20" i="11"/>
  <c r="N52" i="13"/>
  <c r="B52" i="13"/>
  <c r="O52" i="13"/>
  <c r="M53" i="13"/>
  <c r="Q123" i="8"/>
  <c r="G123" i="8"/>
  <c r="J138" i="12"/>
  <c r="R138" i="12"/>
  <c r="K138" i="12" s="1"/>
  <c r="J81" i="13"/>
  <c r="R81" i="13"/>
  <c r="K81" i="13" s="1"/>
  <c r="Q110" i="12"/>
  <c r="G110" i="12"/>
  <c r="P110" i="12"/>
  <c r="I110" i="12" s="1"/>
  <c r="Q61" i="13"/>
  <c r="G61" i="13"/>
  <c r="J21" i="14"/>
  <c r="R21" i="14"/>
  <c r="K21" i="14" s="1"/>
  <c r="Q82" i="13"/>
  <c r="G82" i="13"/>
  <c r="J5" i="12"/>
  <c r="R5" i="12"/>
  <c r="K5" i="12" s="1"/>
  <c r="N119" i="13"/>
  <c r="O119" i="13"/>
  <c r="B119" i="13"/>
  <c r="M120" i="13"/>
  <c r="Q167" i="12"/>
  <c r="G167" i="12"/>
  <c r="N68" i="12"/>
  <c r="O68" i="12"/>
  <c r="M69" i="12"/>
  <c r="B68" i="12"/>
  <c r="P110" i="9"/>
  <c r="I110" i="9" s="1"/>
  <c r="H110" i="9"/>
  <c r="J24" i="12"/>
  <c r="R24" i="12"/>
  <c r="K24" i="12" s="1"/>
  <c r="M137" i="9"/>
  <c r="B136" i="9"/>
  <c r="N136" i="9"/>
  <c r="O136" i="9"/>
  <c r="J4" i="13"/>
  <c r="R4" i="13"/>
  <c r="K4" i="13" s="1"/>
  <c r="Q134" i="13"/>
  <c r="G134" i="13"/>
  <c r="P134" i="13"/>
  <c r="I134" i="13" s="1"/>
  <c r="G65" i="9"/>
  <c r="Q65" i="9"/>
  <c r="Q5" i="13"/>
  <c r="G5" i="13"/>
  <c r="P5" i="13"/>
  <c r="I5" i="13" s="1"/>
  <c r="J184" i="11"/>
  <c r="R184" i="11"/>
  <c r="K184" i="11" s="1"/>
  <c r="J50" i="13"/>
  <c r="R50" i="13"/>
  <c r="K50" i="13" s="1"/>
  <c r="N26" i="12"/>
  <c r="B26" i="12"/>
  <c r="O26" i="12"/>
  <c r="M27" i="12"/>
  <c r="B36" i="14"/>
  <c r="O36" i="14"/>
  <c r="M37" i="14"/>
  <c r="N36" i="14"/>
  <c r="N195" i="12"/>
  <c r="B195" i="12"/>
  <c r="O195" i="12"/>
  <c r="M196" i="12"/>
  <c r="P46" i="8"/>
  <c r="I46" i="8" s="1"/>
  <c r="H46" i="8"/>
  <c r="P106" i="11"/>
  <c r="I106" i="11" s="1"/>
  <c r="H106" i="11"/>
  <c r="H118" i="13"/>
  <c r="P118" i="13"/>
  <c r="I118" i="13" s="1"/>
  <c r="N51" i="12"/>
  <c r="O51" i="12"/>
  <c r="B51" i="12"/>
  <c r="M52" i="12"/>
  <c r="H67" i="12"/>
  <c r="P67" i="12"/>
  <c r="I67" i="12" s="1"/>
  <c r="G110" i="9"/>
  <c r="Q110" i="9"/>
  <c r="N140" i="14"/>
  <c r="B140" i="14"/>
  <c r="O140" i="14"/>
  <c r="M141" i="14"/>
  <c r="Q157" i="9"/>
  <c r="G157" i="9"/>
  <c r="H188" i="10"/>
  <c r="P188" i="10"/>
  <c r="I188" i="10" s="1"/>
  <c r="P159" i="11"/>
  <c r="I159" i="11" s="1"/>
  <c r="H159" i="11"/>
  <c r="N7" i="12"/>
  <c r="B7" i="12"/>
  <c r="O7" i="12"/>
  <c r="M8" i="12"/>
  <c r="N164" i="8"/>
  <c r="O164" i="8"/>
  <c r="B164" i="8"/>
  <c r="J81" i="14"/>
  <c r="R81" i="14"/>
  <c r="K81" i="14" s="1"/>
  <c r="M139" i="10"/>
  <c r="B138" i="10"/>
  <c r="O138" i="10"/>
  <c r="N138" i="10"/>
  <c r="B135" i="13"/>
  <c r="M136" i="13"/>
  <c r="N135" i="13"/>
  <c r="O81" i="11"/>
  <c r="N81" i="11"/>
  <c r="B81" i="11"/>
  <c r="M82" i="11"/>
  <c r="Q25" i="12"/>
  <c r="G25" i="12"/>
  <c r="H56" i="14"/>
  <c r="P56" i="14"/>
  <c r="I56" i="14" s="1"/>
  <c r="H194" i="12"/>
  <c r="P194" i="12"/>
  <c r="I194" i="12" s="1"/>
  <c r="P68" i="8"/>
  <c r="I68" i="8" s="1"/>
  <c r="H68" i="8"/>
  <c r="N186" i="11"/>
  <c r="O186" i="11"/>
  <c r="B186" i="11"/>
  <c r="M187" i="11"/>
  <c r="N132" i="11"/>
  <c r="B132" i="11"/>
  <c r="O132" i="11"/>
  <c r="M133" i="11"/>
  <c r="G94" i="8"/>
  <c r="P94" i="8"/>
  <c r="I94" i="8" s="1"/>
  <c r="Q94" i="8"/>
  <c r="H51" i="13"/>
  <c r="P51" i="13"/>
  <c r="I51" i="13" s="1"/>
  <c r="H123" i="8"/>
  <c r="P123" i="8"/>
  <c r="I123" i="8" s="1"/>
  <c r="R87" i="9"/>
  <c r="K87" i="9" s="1"/>
  <c r="J87" i="9"/>
  <c r="R34" i="14"/>
  <c r="K34" i="14" s="1"/>
  <c r="J34" i="14"/>
  <c r="R174" i="9"/>
  <c r="K174" i="9" s="1"/>
  <c r="J174" i="9"/>
  <c r="J100" i="14"/>
  <c r="R100" i="14"/>
  <c r="K100" i="14" s="1"/>
  <c r="P88" i="9"/>
  <c r="I88" i="9" s="1"/>
  <c r="H88" i="9"/>
  <c r="M48" i="8"/>
  <c r="O47" i="8"/>
  <c r="N47" i="8"/>
  <c r="B47" i="8"/>
  <c r="N197" i="15"/>
  <c r="M198" i="15"/>
  <c r="O197" i="15"/>
  <c r="B197" i="15"/>
  <c r="P98" i="15"/>
  <c r="I98" i="15" s="1"/>
  <c r="H98" i="15"/>
  <c r="G98" i="15"/>
  <c r="Q98" i="15"/>
  <c r="Q172" i="15"/>
  <c r="G172" i="15"/>
  <c r="M174" i="15"/>
  <c r="O173" i="15"/>
  <c r="B173" i="15"/>
  <c r="N173" i="15"/>
  <c r="J171" i="15"/>
  <c r="R171" i="15"/>
  <c r="K171" i="15" s="1"/>
  <c r="J147" i="15"/>
  <c r="R147" i="15"/>
  <c r="K147" i="15" s="1"/>
  <c r="J195" i="15"/>
  <c r="R195" i="15"/>
  <c r="K195" i="15" s="1"/>
  <c r="N126" i="15"/>
  <c r="O126" i="15"/>
  <c r="B126" i="15"/>
  <c r="M127" i="15"/>
  <c r="P125" i="15"/>
  <c r="I125" i="15" s="1"/>
  <c r="H125" i="15"/>
  <c r="P148" i="15"/>
  <c r="I148" i="15" s="1"/>
  <c r="H148" i="15"/>
  <c r="G148" i="15"/>
  <c r="Q148" i="15"/>
  <c r="J73" i="15"/>
  <c r="R73" i="15"/>
  <c r="K73" i="15" s="1"/>
  <c r="Q51" i="15"/>
  <c r="G51" i="15"/>
  <c r="P51" i="15"/>
  <c r="I51" i="15" s="1"/>
  <c r="Q27" i="15"/>
  <c r="G27" i="15"/>
  <c r="N28" i="15"/>
  <c r="M29" i="15"/>
  <c r="O28" i="15"/>
  <c r="B28" i="15"/>
  <c r="Q6" i="15"/>
  <c r="G6" i="15"/>
  <c r="M8" i="15"/>
  <c r="O7" i="15"/>
  <c r="B7" i="15"/>
  <c r="N7" i="15"/>
  <c r="J5" i="15"/>
  <c r="R5" i="15"/>
  <c r="K5" i="15" s="1"/>
  <c r="P74" i="15"/>
  <c r="I74" i="15" s="1"/>
  <c r="H74" i="15"/>
  <c r="G74" i="15"/>
  <c r="Q74" i="15"/>
  <c r="P196" i="15"/>
  <c r="I196" i="15" s="1"/>
  <c r="H196" i="15"/>
  <c r="G196" i="15"/>
  <c r="Q196" i="15"/>
  <c r="J124" i="15"/>
  <c r="R124" i="15"/>
  <c r="K124" i="15" s="1"/>
  <c r="N99" i="15"/>
  <c r="M100" i="15"/>
  <c r="O99" i="15"/>
  <c r="B99" i="15"/>
  <c r="H172" i="15"/>
  <c r="P172" i="15"/>
  <c r="I172" i="15" s="1"/>
  <c r="J50" i="15"/>
  <c r="R50" i="15"/>
  <c r="K50" i="15" s="1"/>
  <c r="G125" i="15"/>
  <c r="Q125" i="15"/>
  <c r="J97" i="15"/>
  <c r="R97" i="15"/>
  <c r="K97" i="15" s="1"/>
  <c r="N149" i="15"/>
  <c r="M150" i="15"/>
  <c r="O149" i="15"/>
  <c r="B149" i="15"/>
  <c r="M53" i="15"/>
  <c r="O52" i="15"/>
  <c r="B52" i="15"/>
  <c r="N52" i="15"/>
  <c r="H27" i="15"/>
  <c r="P27" i="15"/>
  <c r="I27" i="15" s="1"/>
  <c r="J26" i="15"/>
  <c r="R26" i="15"/>
  <c r="K26" i="15" s="1"/>
  <c r="H6" i="15"/>
  <c r="P6" i="15"/>
  <c r="I6" i="15" s="1"/>
  <c r="N75" i="15"/>
  <c r="M76" i="15"/>
  <c r="O75" i="15"/>
  <c r="B75" i="15"/>
  <c r="O7" i="14"/>
  <c r="H7" i="14" s="1"/>
  <c r="M8" i="14"/>
  <c r="B8" i="14" s="1"/>
  <c r="N7" i="14"/>
  <c r="P6" i="14"/>
  <c r="I6" i="14" s="1"/>
  <c r="M8" i="11"/>
  <c r="B7" i="11"/>
  <c r="N7" i="11"/>
  <c r="O7" i="11"/>
  <c r="Q6" i="11"/>
  <c r="G6" i="11"/>
  <c r="H6" i="11"/>
  <c r="P6" i="11"/>
  <c r="I6" i="11" s="1"/>
  <c r="R5" i="11"/>
  <c r="K5" i="11" s="1"/>
  <c r="J5" i="11"/>
  <c r="J61" i="10"/>
  <c r="R61" i="10"/>
  <c r="K61" i="10" s="1"/>
  <c r="H62" i="10"/>
  <c r="P62" i="10"/>
  <c r="I62" i="10" s="1"/>
  <c r="B20" i="10"/>
  <c r="N20" i="10"/>
  <c r="O20" i="10"/>
  <c r="M21" i="10"/>
  <c r="N63" i="10"/>
  <c r="B63" i="10"/>
  <c r="M64" i="10"/>
  <c r="O63" i="10"/>
  <c r="Q62" i="10"/>
  <c r="G62" i="10"/>
  <c r="R18" i="10"/>
  <c r="K18" i="10" s="1"/>
  <c r="J18" i="10"/>
  <c r="H19" i="10"/>
  <c r="P19" i="10"/>
  <c r="I19" i="10" s="1"/>
  <c r="Q19" i="10"/>
  <c r="G19" i="10"/>
  <c r="Q6" i="10"/>
  <c r="G6" i="10"/>
  <c r="M8" i="10"/>
  <c r="B7" i="10"/>
  <c r="O7" i="10"/>
  <c r="N7" i="10"/>
  <c r="Q83" i="10"/>
  <c r="G83" i="10"/>
  <c r="M85" i="10"/>
  <c r="O84" i="10"/>
  <c r="B84" i="10"/>
  <c r="N84" i="10"/>
  <c r="Q39" i="10"/>
  <c r="G39" i="10"/>
  <c r="H39" i="10"/>
  <c r="P39" i="10"/>
  <c r="I39" i="10" s="1"/>
  <c r="P106" i="10"/>
  <c r="I106" i="10" s="1"/>
  <c r="H106" i="10"/>
  <c r="R105" i="10"/>
  <c r="K105" i="10" s="1"/>
  <c r="J105" i="10"/>
  <c r="R5" i="10"/>
  <c r="K5" i="10" s="1"/>
  <c r="J5" i="10"/>
  <c r="H6" i="10"/>
  <c r="P6" i="10"/>
  <c r="I6" i="10" s="1"/>
  <c r="P83" i="10"/>
  <c r="I83" i="10" s="1"/>
  <c r="H83" i="10"/>
  <c r="R82" i="10"/>
  <c r="K82" i="10" s="1"/>
  <c r="J82" i="10"/>
  <c r="O40" i="10"/>
  <c r="M41" i="10"/>
  <c r="B40" i="10"/>
  <c r="N40" i="10"/>
  <c r="R38" i="10"/>
  <c r="K38" i="10" s="1"/>
  <c r="J38" i="10"/>
  <c r="G106" i="10"/>
  <c r="Q106" i="10"/>
  <c r="M108" i="10"/>
  <c r="B107" i="10"/>
  <c r="N107" i="10"/>
  <c r="O107" i="10"/>
  <c r="G22" i="8"/>
  <c r="Q22" i="8"/>
  <c r="M24" i="8"/>
  <c r="O23" i="8"/>
  <c r="B23" i="8"/>
  <c r="N23" i="8"/>
  <c r="P22" i="8"/>
  <c r="I22" i="8" s="1"/>
  <c r="H22" i="8"/>
  <c r="R21" i="8"/>
  <c r="K21" i="8" s="1"/>
  <c r="J21" i="8"/>
  <c r="H140" i="14" l="1"/>
  <c r="P140" i="14"/>
  <c r="I140" i="14" s="1"/>
  <c r="H132" i="11"/>
  <c r="P132" i="11"/>
  <c r="I132" i="11" s="1"/>
  <c r="O82" i="11"/>
  <c r="M83" i="11"/>
  <c r="B82" i="11"/>
  <c r="N82" i="11"/>
  <c r="G164" i="8"/>
  <c r="Q164" i="8"/>
  <c r="Q140" i="14"/>
  <c r="G140" i="14"/>
  <c r="H51" i="12"/>
  <c r="P51" i="12"/>
  <c r="I51" i="12" s="1"/>
  <c r="M138" i="9"/>
  <c r="N137" i="9"/>
  <c r="O137" i="9"/>
  <c r="B137" i="9"/>
  <c r="H68" i="12"/>
  <c r="P68" i="12"/>
  <c r="I68" i="12" s="1"/>
  <c r="Q119" i="13"/>
  <c r="G119" i="13"/>
  <c r="J61" i="13"/>
  <c r="R61" i="13"/>
  <c r="K61" i="13" s="1"/>
  <c r="Q111" i="12"/>
  <c r="G111" i="12"/>
  <c r="H158" i="9"/>
  <c r="P158" i="9"/>
  <c r="I158" i="9" s="1"/>
  <c r="J100" i="13"/>
  <c r="R100" i="13"/>
  <c r="K100" i="13" s="1"/>
  <c r="J22" i="14"/>
  <c r="R22" i="14"/>
  <c r="K22" i="14" s="1"/>
  <c r="N84" i="13"/>
  <c r="M85" i="13"/>
  <c r="B84" i="13"/>
  <c r="O84" i="13"/>
  <c r="Q62" i="13"/>
  <c r="G62" i="13"/>
  <c r="P69" i="8"/>
  <c r="I69" i="8" s="1"/>
  <c r="H69" i="8"/>
  <c r="Q189" i="10"/>
  <c r="G189" i="10"/>
  <c r="Q107" i="11"/>
  <c r="G107" i="11"/>
  <c r="Q89" i="9"/>
  <c r="G89" i="9"/>
  <c r="J185" i="11"/>
  <c r="R185" i="11"/>
  <c r="K185" i="11" s="1"/>
  <c r="N22" i="13"/>
  <c r="O22" i="13"/>
  <c r="B22" i="13"/>
  <c r="M23" i="13"/>
  <c r="M113" i="9"/>
  <c r="N112" i="9"/>
  <c r="O112" i="9"/>
  <c r="B112" i="9"/>
  <c r="M126" i="8"/>
  <c r="O125" i="8"/>
  <c r="B125" i="8"/>
  <c r="N125" i="8"/>
  <c r="N85" i="12"/>
  <c r="M86" i="12"/>
  <c r="B85" i="12"/>
  <c r="O85" i="12"/>
  <c r="Q57" i="14"/>
  <c r="G57" i="14"/>
  <c r="H151" i="14"/>
  <c r="P151" i="14"/>
  <c r="I151" i="14" s="1"/>
  <c r="Q23" i="14"/>
  <c r="G23" i="14"/>
  <c r="H138" i="10"/>
  <c r="P138" i="10"/>
  <c r="I138" i="10" s="1"/>
  <c r="R110" i="9"/>
  <c r="K110" i="9" s="1"/>
  <c r="J110" i="9"/>
  <c r="Q51" i="12"/>
  <c r="G51" i="12"/>
  <c r="N196" i="12"/>
  <c r="B196" i="12"/>
  <c r="M197" i="12"/>
  <c r="O196" i="12"/>
  <c r="R134" i="13"/>
  <c r="K134" i="13" s="1"/>
  <c r="J134" i="13"/>
  <c r="Q68" i="12"/>
  <c r="G68" i="12"/>
  <c r="R123" i="8"/>
  <c r="K123" i="8" s="1"/>
  <c r="J123" i="8"/>
  <c r="J139" i="12"/>
  <c r="R139" i="12"/>
  <c r="K139" i="12" s="1"/>
  <c r="J57" i="11"/>
  <c r="R57" i="11"/>
  <c r="K57" i="11" s="1"/>
  <c r="J20" i="13"/>
  <c r="R20" i="13"/>
  <c r="K20" i="13" s="1"/>
  <c r="M24" i="11"/>
  <c r="N23" i="11"/>
  <c r="O23" i="11"/>
  <c r="B23" i="11"/>
  <c r="Q140" i="12"/>
  <c r="G140" i="12"/>
  <c r="Q102" i="14"/>
  <c r="G102" i="14"/>
  <c r="Q83" i="13"/>
  <c r="G83" i="13"/>
  <c r="Q69" i="8"/>
  <c r="G69" i="8"/>
  <c r="R21" i="11"/>
  <c r="K21" i="11" s="1"/>
  <c r="J21" i="11"/>
  <c r="M191" i="10"/>
  <c r="B190" i="10"/>
  <c r="N190" i="10"/>
  <c r="O190" i="10"/>
  <c r="B108" i="11"/>
  <c r="M109" i="11"/>
  <c r="N108" i="11"/>
  <c r="O108" i="11"/>
  <c r="M91" i="9"/>
  <c r="O90" i="9"/>
  <c r="B90" i="9"/>
  <c r="N90" i="9"/>
  <c r="P95" i="8"/>
  <c r="I95" i="8" s="1"/>
  <c r="H95" i="8"/>
  <c r="J131" i="11"/>
  <c r="R131" i="11"/>
  <c r="K131" i="11" s="1"/>
  <c r="H84" i="12"/>
  <c r="P84" i="12"/>
  <c r="I84" i="12" s="1"/>
  <c r="Q151" i="14"/>
  <c r="G151" i="14"/>
  <c r="N102" i="13"/>
  <c r="O102" i="13"/>
  <c r="B102" i="13"/>
  <c r="M103" i="13"/>
  <c r="Q176" i="9"/>
  <c r="G176" i="9"/>
  <c r="N27" i="12"/>
  <c r="O27" i="12"/>
  <c r="B27" i="12"/>
  <c r="M28" i="12"/>
  <c r="R35" i="14"/>
  <c r="K35" i="14" s="1"/>
  <c r="J35" i="14"/>
  <c r="R163" i="8"/>
  <c r="K163" i="8" s="1"/>
  <c r="J163" i="8"/>
  <c r="J101" i="14"/>
  <c r="R101" i="14"/>
  <c r="K101" i="14" s="1"/>
  <c r="J82" i="14"/>
  <c r="R82" i="14"/>
  <c r="K82" i="14" s="1"/>
  <c r="Q158" i="9"/>
  <c r="G158" i="9"/>
  <c r="J121" i="14"/>
  <c r="R121" i="14"/>
  <c r="K121" i="14" s="1"/>
  <c r="M71" i="8"/>
  <c r="B70" i="8"/>
  <c r="N70" i="8"/>
  <c r="O70" i="8"/>
  <c r="H107" i="11"/>
  <c r="P107" i="11"/>
  <c r="I107" i="11" s="1"/>
  <c r="G95" i="8"/>
  <c r="Q95" i="8"/>
  <c r="H21" i="13"/>
  <c r="P21" i="13"/>
  <c r="I21" i="13" s="1"/>
  <c r="J51" i="13"/>
  <c r="R51" i="13"/>
  <c r="K51" i="13" s="1"/>
  <c r="R68" i="8"/>
  <c r="K68" i="8" s="1"/>
  <c r="J68" i="8"/>
  <c r="H66" i="9"/>
  <c r="P66" i="9"/>
  <c r="I66" i="9" s="1"/>
  <c r="N123" i="14"/>
  <c r="M124" i="14"/>
  <c r="O123" i="14"/>
  <c r="B123" i="14"/>
  <c r="H195" i="12"/>
  <c r="P195" i="12"/>
  <c r="I195" i="12" s="1"/>
  <c r="H47" i="8"/>
  <c r="P47" i="8"/>
  <c r="I47" i="8" s="1"/>
  <c r="J94" i="8"/>
  <c r="R94" i="8"/>
  <c r="K94" i="8" s="1"/>
  <c r="H81" i="11"/>
  <c r="P81" i="11"/>
  <c r="I81" i="11" s="1"/>
  <c r="M140" i="10"/>
  <c r="N139" i="10"/>
  <c r="O139" i="10"/>
  <c r="B139" i="10"/>
  <c r="H7" i="12"/>
  <c r="P7" i="12"/>
  <c r="I7" i="12" s="1"/>
  <c r="J157" i="9"/>
  <c r="R157" i="9"/>
  <c r="K157" i="9" s="1"/>
  <c r="H26" i="12"/>
  <c r="P26" i="12"/>
  <c r="I26" i="12" s="1"/>
  <c r="J167" i="12"/>
  <c r="R167" i="12"/>
  <c r="K167" i="12" s="1"/>
  <c r="J110" i="12"/>
  <c r="R110" i="12"/>
  <c r="K110" i="12" s="1"/>
  <c r="N53" i="13"/>
  <c r="O53" i="13"/>
  <c r="M54" i="13"/>
  <c r="B53" i="13"/>
  <c r="R135" i="9"/>
  <c r="K135" i="9" s="1"/>
  <c r="J135" i="9"/>
  <c r="H168" i="12"/>
  <c r="P168" i="12"/>
  <c r="I168" i="12" s="1"/>
  <c r="N42" i="11"/>
  <c r="B42" i="11"/>
  <c r="O42" i="11"/>
  <c r="M43" i="11"/>
  <c r="J6" i="12"/>
  <c r="R6" i="12"/>
  <c r="K6" i="12" s="1"/>
  <c r="J139" i="14"/>
  <c r="R139" i="14"/>
  <c r="K139" i="14" s="1"/>
  <c r="J50" i="12"/>
  <c r="R50" i="12"/>
  <c r="K50" i="12" s="1"/>
  <c r="N59" i="11"/>
  <c r="M60" i="11"/>
  <c r="B59" i="11"/>
  <c r="O59" i="11"/>
  <c r="H83" i="14"/>
  <c r="P83" i="14"/>
  <c r="I83" i="14" s="1"/>
  <c r="Q21" i="13"/>
  <c r="G21" i="13"/>
  <c r="Q84" i="12"/>
  <c r="G84" i="12"/>
  <c r="Q66" i="9"/>
  <c r="G66" i="9"/>
  <c r="H101" i="13"/>
  <c r="P101" i="13"/>
  <c r="I101" i="13" s="1"/>
  <c r="J67" i="12"/>
  <c r="R67" i="12"/>
  <c r="K67" i="12" s="1"/>
  <c r="H122" i="14"/>
  <c r="P122" i="14"/>
  <c r="I122" i="14" s="1"/>
  <c r="Q47" i="8"/>
  <c r="G47" i="8"/>
  <c r="Q132" i="11"/>
  <c r="G132" i="11"/>
  <c r="Q81" i="11"/>
  <c r="G81" i="11"/>
  <c r="N8" i="12"/>
  <c r="B8" i="12"/>
  <c r="O8" i="12"/>
  <c r="M9" i="12"/>
  <c r="M49" i="8"/>
  <c r="B48" i="8"/>
  <c r="N48" i="8"/>
  <c r="O48" i="8"/>
  <c r="N187" i="11"/>
  <c r="M188" i="11"/>
  <c r="B187" i="11"/>
  <c r="O187" i="11"/>
  <c r="Q135" i="13"/>
  <c r="G135" i="13"/>
  <c r="P135" i="13"/>
  <c r="I135" i="13" s="1"/>
  <c r="Q195" i="12"/>
  <c r="G195" i="12"/>
  <c r="J5" i="13"/>
  <c r="R5" i="13"/>
  <c r="K5" i="13" s="1"/>
  <c r="H136" i="9"/>
  <c r="P136" i="9"/>
  <c r="I136" i="9" s="1"/>
  <c r="J82" i="13"/>
  <c r="R82" i="13"/>
  <c r="K82" i="13" s="1"/>
  <c r="H52" i="13"/>
  <c r="P52" i="13"/>
  <c r="I52" i="13" s="1"/>
  <c r="N169" i="12"/>
  <c r="B169" i="12"/>
  <c r="O169" i="12"/>
  <c r="M170" i="12"/>
  <c r="P167" i="10"/>
  <c r="I167" i="10" s="1"/>
  <c r="H167" i="10"/>
  <c r="J83" i="12"/>
  <c r="R83" i="12"/>
  <c r="K83" i="12" s="1"/>
  <c r="J56" i="14"/>
  <c r="R56" i="14"/>
  <c r="K56" i="14" s="1"/>
  <c r="N38" i="13"/>
  <c r="O38" i="13"/>
  <c r="M39" i="13"/>
  <c r="B38" i="13"/>
  <c r="H58" i="11"/>
  <c r="P58" i="11"/>
  <c r="I58" i="11" s="1"/>
  <c r="N84" i="14"/>
  <c r="O84" i="14"/>
  <c r="M85" i="14"/>
  <c r="B84" i="14"/>
  <c r="R166" i="10"/>
  <c r="K166" i="10" s="1"/>
  <c r="J166" i="10"/>
  <c r="R80" i="11"/>
  <c r="K80" i="11" s="1"/>
  <c r="J80" i="11"/>
  <c r="Q101" i="13"/>
  <c r="G101" i="13"/>
  <c r="R188" i="10"/>
  <c r="K188" i="10" s="1"/>
  <c r="J188" i="10"/>
  <c r="Q7" i="12"/>
  <c r="G7" i="12"/>
  <c r="N141" i="14"/>
  <c r="B141" i="14"/>
  <c r="M142" i="14"/>
  <c r="O141" i="14"/>
  <c r="Q36" i="14"/>
  <c r="G36" i="14"/>
  <c r="Q26" i="12"/>
  <c r="G26" i="12"/>
  <c r="R65" i="9"/>
  <c r="K65" i="9" s="1"/>
  <c r="J65" i="9"/>
  <c r="G136" i="9"/>
  <c r="Q136" i="9"/>
  <c r="N120" i="13"/>
  <c r="B120" i="13"/>
  <c r="O120" i="13"/>
  <c r="M121" i="13"/>
  <c r="N112" i="12"/>
  <c r="B112" i="12"/>
  <c r="O112" i="12"/>
  <c r="M113" i="12"/>
  <c r="N7" i="13"/>
  <c r="O7" i="13"/>
  <c r="M8" i="13"/>
  <c r="B7" i="13"/>
  <c r="G167" i="10"/>
  <c r="Q167" i="10"/>
  <c r="H41" i="11"/>
  <c r="P41" i="11"/>
  <c r="I41" i="11" s="1"/>
  <c r="N63" i="13"/>
  <c r="M64" i="13"/>
  <c r="B63" i="13"/>
  <c r="O63" i="13"/>
  <c r="H37" i="13"/>
  <c r="P37" i="13"/>
  <c r="I37" i="13" s="1"/>
  <c r="R6" i="14"/>
  <c r="K6" i="14" s="1"/>
  <c r="J6" i="14"/>
  <c r="M97" i="8"/>
  <c r="B96" i="8"/>
  <c r="N96" i="8"/>
  <c r="O96" i="8"/>
  <c r="H160" i="11"/>
  <c r="P160" i="11"/>
  <c r="I160" i="11" s="1"/>
  <c r="P111" i="9"/>
  <c r="I111" i="9" s="1"/>
  <c r="H111" i="9"/>
  <c r="N58" i="14"/>
  <c r="B58" i="14"/>
  <c r="M59" i="14"/>
  <c r="O58" i="14"/>
  <c r="M68" i="9"/>
  <c r="N67" i="9"/>
  <c r="B67" i="9"/>
  <c r="O67" i="9"/>
  <c r="Q122" i="14"/>
  <c r="G122" i="14"/>
  <c r="N52" i="12"/>
  <c r="O52" i="12"/>
  <c r="M53" i="12"/>
  <c r="B52" i="12"/>
  <c r="Q52" i="13"/>
  <c r="G52" i="13"/>
  <c r="J36" i="13"/>
  <c r="R36" i="13"/>
  <c r="K36" i="13" s="1"/>
  <c r="J40" i="11"/>
  <c r="R40" i="11"/>
  <c r="K40" i="11" s="1"/>
  <c r="P111" i="12"/>
  <c r="I111" i="12" s="1"/>
  <c r="H111" i="12"/>
  <c r="H6" i="13"/>
  <c r="P6" i="13"/>
  <c r="I6" i="13" s="1"/>
  <c r="H22" i="11"/>
  <c r="P22" i="11"/>
  <c r="I22" i="11" s="1"/>
  <c r="H140" i="12"/>
  <c r="P140" i="12"/>
  <c r="I140" i="12" s="1"/>
  <c r="Q168" i="12"/>
  <c r="G168" i="12"/>
  <c r="M169" i="10"/>
  <c r="B168" i="10"/>
  <c r="N168" i="10"/>
  <c r="O168" i="10"/>
  <c r="N103" i="14"/>
  <c r="O103" i="14"/>
  <c r="M104" i="14"/>
  <c r="B103" i="14"/>
  <c r="Q41" i="11"/>
  <c r="G41" i="11"/>
  <c r="H83" i="13"/>
  <c r="P83" i="13"/>
  <c r="I83" i="13" s="1"/>
  <c r="J150" i="14"/>
  <c r="R150" i="14"/>
  <c r="K150" i="14" s="1"/>
  <c r="Q58" i="11"/>
  <c r="G58" i="11"/>
  <c r="Q83" i="14"/>
  <c r="G83" i="14"/>
  <c r="Q160" i="11"/>
  <c r="G160" i="11"/>
  <c r="G111" i="9"/>
  <c r="Q111" i="9"/>
  <c r="J118" i="13"/>
  <c r="R118" i="13"/>
  <c r="K118" i="13" s="1"/>
  <c r="P124" i="8"/>
  <c r="I124" i="8" s="1"/>
  <c r="H124" i="8"/>
  <c r="J194" i="12"/>
  <c r="R194" i="12"/>
  <c r="K194" i="12" s="1"/>
  <c r="H57" i="14"/>
  <c r="P57" i="14"/>
  <c r="I57" i="14" s="1"/>
  <c r="N152" i="14"/>
  <c r="B152" i="14"/>
  <c r="O152" i="14"/>
  <c r="M153" i="14"/>
  <c r="H176" i="9"/>
  <c r="P176" i="9"/>
  <c r="I176" i="9" s="1"/>
  <c r="H23" i="14"/>
  <c r="P23" i="14"/>
  <c r="I23" i="14" s="1"/>
  <c r="Q7" i="14"/>
  <c r="G7" i="14"/>
  <c r="M137" i="13"/>
  <c r="B136" i="13"/>
  <c r="N136" i="13"/>
  <c r="H186" i="11"/>
  <c r="P186" i="11"/>
  <c r="I186" i="11" s="1"/>
  <c r="M38" i="14"/>
  <c r="B37" i="14"/>
  <c r="N37" i="14"/>
  <c r="O37" i="14"/>
  <c r="N133" i="11"/>
  <c r="O133" i="11"/>
  <c r="B133" i="11"/>
  <c r="M134" i="11"/>
  <c r="Q186" i="11"/>
  <c r="G186" i="11"/>
  <c r="J25" i="12"/>
  <c r="R25" i="12"/>
  <c r="K25" i="12" s="1"/>
  <c r="G138" i="10"/>
  <c r="Q138" i="10"/>
  <c r="P164" i="8"/>
  <c r="I164" i="8" s="1"/>
  <c r="H164" i="8"/>
  <c r="H36" i="14"/>
  <c r="P36" i="14"/>
  <c r="I36" i="14" s="1"/>
  <c r="N69" i="12"/>
  <c r="O69" i="12"/>
  <c r="B69" i="12"/>
  <c r="M70" i="12"/>
  <c r="H119" i="13"/>
  <c r="P119" i="13"/>
  <c r="I119" i="13" s="1"/>
  <c r="R137" i="10"/>
  <c r="K137" i="10" s="1"/>
  <c r="J137" i="10"/>
  <c r="R46" i="8"/>
  <c r="K46" i="8" s="1"/>
  <c r="J46" i="8"/>
  <c r="Q6" i="13"/>
  <c r="G6" i="13"/>
  <c r="Q22" i="11"/>
  <c r="G22" i="11"/>
  <c r="N159" i="9"/>
  <c r="B159" i="9"/>
  <c r="O159" i="9"/>
  <c r="M160" i="9"/>
  <c r="N141" i="12"/>
  <c r="O141" i="12"/>
  <c r="M142" i="12"/>
  <c r="B141" i="12"/>
  <c r="H102" i="14"/>
  <c r="P102" i="14"/>
  <c r="I102" i="14" s="1"/>
  <c r="H62" i="13"/>
  <c r="P62" i="13"/>
  <c r="I62" i="13" s="1"/>
  <c r="Q37" i="13"/>
  <c r="G37" i="13"/>
  <c r="P189" i="10"/>
  <c r="I189" i="10" s="1"/>
  <c r="H189" i="10"/>
  <c r="J175" i="9"/>
  <c r="R175" i="9"/>
  <c r="K175" i="9" s="1"/>
  <c r="H89" i="9"/>
  <c r="P89" i="9"/>
  <c r="I89" i="9" s="1"/>
  <c r="M162" i="11"/>
  <c r="N161" i="11"/>
  <c r="O161" i="11"/>
  <c r="B161" i="11"/>
  <c r="R88" i="9"/>
  <c r="K88" i="9" s="1"/>
  <c r="J88" i="9"/>
  <c r="G124" i="8"/>
  <c r="Q124" i="8"/>
  <c r="R159" i="11"/>
  <c r="K159" i="11" s="1"/>
  <c r="J159" i="11"/>
  <c r="N177" i="9"/>
  <c r="B177" i="9"/>
  <c r="O177" i="9"/>
  <c r="M178" i="9"/>
  <c r="N24" i="14"/>
  <c r="O24" i="14"/>
  <c r="B24" i="14"/>
  <c r="M25" i="14"/>
  <c r="R106" i="11"/>
  <c r="K106" i="11" s="1"/>
  <c r="J106" i="11"/>
  <c r="G75" i="15"/>
  <c r="Q75" i="15"/>
  <c r="Q52" i="15"/>
  <c r="G52" i="15"/>
  <c r="P149" i="15"/>
  <c r="I149" i="15" s="1"/>
  <c r="H149" i="15"/>
  <c r="G149" i="15"/>
  <c r="Q149" i="15"/>
  <c r="J125" i="15"/>
  <c r="R125" i="15"/>
  <c r="K125" i="15" s="1"/>
  <c r="M77" i="15"/>
  <c r="N76" i="15"/>
  <c r="O76" i="15"/>
  <c r="B76" i="15"/>
  <c r="H52" i="15"/>
  <c r="P52" i="15"/>
  <c r="I52" i="15" s="1"/>
  <c r="N150" i="15"/>
  <c r="M151" i="15"/>
  <c r="O150" i="15"/>
  <c r="B150" i="15"/>
  <c r="P99" i="15"/>
  <c r="I99" i="15" s="1"/>
  <c r="H99" i="15"/>
  <c r="G99" i="15"/>
  <c r="Q99" i="15"/>
  <c r="J196" i="15"/>
  <c r="R196" i="15"/>
  <c r="K196" i="15" s="1"/>
  <c r="J74" i="15"/>
  <c r="R74" i="15"/>
  <c r="K74" i="15" s="1"/>
  <c r="Q7" i="15"/>
  <c r="G7" i="15"/>
  <c r="M9" i="15"/>
  <c r="O8" i="15"/>
  <c r="B8" i="15"/>
  <c r="N8" i="15"/>
  <c r="J6" i="15"/>
  <c r="R6" i="15"/>
  <c r="K6" i="15" s="1"/>
  <c r="P28" i="15"/>
  <c r="I28" i="15" s="1"/>
  <c r="H28" i="15"/>
  <c r="Q28" i="15"/>
  <c r="G28" i="15"/>
  <c r="J51" i="15"/>
  <c r="R51" i="15"/>
  <c r="K51" i="15" s="1"/>
  <c r="G126" i="15"/>
  <c r="Q126" i="15"/>
  <c r="Q173" i="15"/>
  <c r="G173" i="15"/>
  <c r="M175" i="15"/>
  <c r="O174" i="15"/>
  <c r="B174" i="15"/>
  <c r="N174" i="15"/>
  <c r="J172" i="15"/>
  <c r="R172" i="15"/>
  <c r="K172" i="15" s="1"/>
  <c r="P197" i="15"/>
  <c r="I197" i="15" s="1"/>
  <c r="H197" i="15"/>
  <c r="G197" i="15"/>
  <c r="Q197" i="15"/>
  <c r="P75" i="15"/>
  <c r="I75" i="15" s="1"/>
  <c r="H75" i="15"/>
  <c r="M54" i="15"/>
  <c r="O53" i="15"/>
  <c r="B53" i="15"/>
  <c r="N53" i="15"/>
  <c r="N100" i="15"/>
  <c r="M101" i="15"/>
  <c r="O100" i="15"/>
  <c r="B100" i="15"/>
  <c r="H7" i="15"/>
  <c r="P7" i="15"/>
  <c r="I7" i="15" s="1"/>
  <c r="N29" i="15"/>
  <c r="M30" i="15"/>
  <c r="O29" i="15"/>
  <c r="B29" i="15"/>
  <c r="J27" i="15"/>
  <c r="R27" i="15"/>
  <c r="K27" i="15" s="1"/>
  <c r="J148" i="15"/>
  <c r="R148" i="15"/>
  <c r="K148" i="15" s="1"/>
  <c r="N127" i="15"/>
  <c r="O127" i="15"/>
  <c r="B127" i="15"/>
  <c r="M128" i="15"/>
  <c r="P126" i="15"/>
  <c r="I126" i="15" s="1"/>
  <c r="H126" i="15"/>
  <c r="H173" i="15"/>
  <c r="P173" i="15"/>
  <c r="I173" i="15" s="1"/>
  <c r="J98" i="15"/>
  <c r="R98" i="15"/>
  <c r="K98" i="15" s="1"/>
  <c r="N198" i="15"/>
  <c r="M199" i="15"/>
  <c r="O198" i="15"/>
  <c r="B198" i="15"/>
  <c r="P7" i="14"/>
  <c r="I7" i="14" s="1"/>
  <c r="O8" i="14"/>
  <c r="H8" i="14" s="1"/>
  <c r="M9" i="14"/>
  <c r="B9" i="14" s="1"/>
  <c r="N8" i="14"/>
  <c r="J6" i="11"/>
  <c r="R6" i="11"/>
  <c r="K6" i="11" s="1"/>
  <c r="G7" i="11"/>
  <c r="Q7" i="11"/>
  <c r="M9" i="11"/>
  <c r="O8" i="11"/>
  <c r="B8" i="11"/>
  <c r="N8" i="11"/>
  <c r="P7" i="11"/>
  <c r="I7" i="11" s="1"/>
  <c r="H7" i="11"/>
  <c r="Q107" i="10"/>
  <c r="G107" i="10"/>
  <c r="M109" i="10"/>
  <c r="B108" i="10"/>
  <c r="O108" i="10"/>
  <c r="N108" i="10"/>
  <c r="H40" i="10"/>
  <c r="P40" i="10"/>
  <c r="I40" i="10" s="1"/>
  <c r="R39" i="10"/>
  <c r="K39" i="10" s="1"/>
  <c r="J39" i="10"/>
  <c r="M86" i="10"/>
  <c r="B85" i="10"/>
  <c r="N85" i="10"/>
  <c r="O85" i="10"/>
  <c r="R83" i="10"/>
  <c r="K83" i="10" s="1"/>
  <c r="J83" i="10"/>
  <c r="P7" i="10"/>
  <c r="I7" i="10" s="1"/>
  <c r="H7" i="10"/>
  <c r="M9" i="10"/>
  <c r="B8" i="10"/>
  <c r="N8" i="10"/>
  <c r="O8" i="10"/>
  <c r="R6" i="10"/>
  <c r="K6" i="10" s="1"/>
  <c r="J6" i="10"/>
  <c r="R19" i="10"/>
  <c r="K19" i="10" s="1"/>
  <c r="J19" i="10"/>
  <c r="J62" i="10"/>
  <c r="R62" i="10"/>
  <c r="K62" i="10" s="1"/>
  <c r="H63" i="10"/>
  <c r="P63" i="10"/>
  <c r="I63" i="10" s="1"/>
  <c r="N21" i="10"/>
  <c r="B21" i="10"/>
  <c r="O21" i="10"/>
  <c r="M22" i="10"/>
  <c r="Q20" i="10"/>
  <c r="G20" i="10"/>
  <c r="H107" i="10"/>
  <c r="P107" i="10"/>
  <c r="I107" i="10" s="1"/>
  <c r="R106" i="10"/>
  <c r="K106" i="10" s="1"/>
  <c r="J106" i="10"/>
  <c r="Q40" i="10"/>
  <c r="G40" i="10"/>
  <c r="B41" i="10"/>
  <c r="O41" i="10"/>
  <c r="M42" i="10"/>
  <c r="N41" i="10"/>
  <c r="Q84" i="10"/>
  <c r="G84" i="10"/>
  <c r="H84" i="10"/>
  <c r="P84" i="10"/>
  <c r="I84" i="10" s="1"/>
  <c r="G7" i="10"/>
  <c r="Q7" i="10"/>
  <c r="N64" i="10"/>
  <c r="B64" i="10"/>
  <c r="M65" i="10"/>
  <c r="O64" i="10"/>
  <c r="Q63" i="10"/>
  <c r="G63" i="10"/>
  <c r="P20" i="10"/>
  <c r="I20" i="10" s="1"/>
  <c r="H20" i="10"/>
  <c r="Q23" i="8"/>
  <c r="G23" i="8"/>
  <c r="H23" i="8"/>
  <c r="P23" i="8"/>
  <c r="I23" i="8" s="1"/>
  <c r="R22" i="8"/>
  <c r="K22" i="8" s="1"/>
  <c r="J22" i="8"/>
  <c r="M25" i="8"/>
  <c r="B24" i="8"/>
  <c r="N24" i="8"/>
  <c r="O24" i="8"/>
  <c r="Q161" i="11" l="1"/>
  <c r="G161" i="11"/>
  <c r="N142" i="12"/>
  <c r="B142" i="12"/>
  <c r="O142" i="12"/>
  <c r="M143" i="12"/>
  <c r="J186" i="11"/>
  <c r="R186" i="11"/>
  <c r="K186" i="11" s="1"/>
  <c r="R7" i="14"/>
  <c r="K7" i="14" s="1"/>
  <c r="J7" i="14"/>
  <c r="M170" i="10"/>
  <c r="N169" i="10"/>
  <c r="O169" i="10"/>
  <c r="B169" i="10"/>
  <c r="J52" i="13"/>
  <c r="R52" i="13"/>
  <c r="K52" i="13" s="1"/>
  <c r="P67" i="9"/>
  <c r="I67" i="9" s="1"/>
  <c r="H67" i="9"/>
  <c r="Q58" i="14"/>
  <c r="G58" i="14"/>
  <c r="M98" i="8"/>
  <c r="B97" i="8"/>
  <c r="N97" i="8"/>
  <c r="O97" i="8"/>
  <c r="N64" i="13"/>
  <c r="B64" i="13"/>
  <c r="O64" i="13"/>
  <c r="M65" i="13"/>
  <c r="N8" i="13"/>
  <c r="B8" i="13"/>
  <c r="M9" i="13"/>
  <c r="O8" i="13"/>
  <c r="Q84" i="14"/>
  <c r="G84" i="14"/>
  <c r="H169" i="12"/>
  <c r="P169" i="12"/>
  <c r="I169" i="12" s="1"/>
  <c r="M50" i="8"/>
  <c r="N49" i="8"/>
  <c r="O49" i="8"/>
  <c r="B49" i="8"/>
  <c r="N54" i="13"/>
  <c r="M55" i="13"/>
  <c r="B54" i="13"/>
  <c r="O54" i="13"/>
  <c r="M141" i="10"/>
  <c r="B140" i="10"/>
  <c r="O140" i="10"/>
  <c r="N140" i="10"/>
  <c r="J176" i="9"/>
  <c r="R176" i="9"/>
  <c r="K176" i="9" s="1"/>
  <c r="P90" i="9"/>
  <c r="I90" i="9" s="1"/>
  <c r="H90" i="9"/>
  <c r="Q196" i="12"/>
  <c r="G196" i="12"/>
  <c r="J23" i="14"/>
  <c r="R23" i="14"/>
  <c r="K23" i="14" s="1"/>
  <c r="N86" i="12"/>
  <c r="O86" i="12"/>
  <c r="M87" i="12"/>
  <c r="B86" i="12"/>
  <c r="Q112" i="9"/>
  <c r="G112" i="9"/>
  <c r="Q137" i="9"/>
  <c r="G137" i="9"/>
  <c r="Q82" i="11"/>
  <c r="G82" i="11"/>
  <c r="M163" i="11"/>
  <c r="B162" i="11"/>
  <c r="N162" i="11"/>
  <c r="O162" i="11"/>
  <c r="J37" i="13"/>
  <c r="R37" i="13"/>
  <c r="K37" i="13" s="1"/>
  <c r="H141" i="12"/>
  <c r="P141" i="12"/>
  <c r="I141" i="12" s="1"/>
  <c r="R22" i="11"/>
  <c r="K22" i="11" s="1"/>
  <c r="J22" i="11"/>
  <c r="B38" i="14"/>
  <c r="O38" i="14"/>
  <c r="M39" i="14"/>
  <c r="N38" i="14"/>
  <c r="Q152" i="14"/>
  <c r="G152" i="14"/>
  <c r="J58" i="11"/>
  <c r="R58" i="11"/>
  <c r="K58" i="11" s="1"/>
  <c r="Q63" i="13"/>
  <c r="G63" i="13"/>
  <c r="H7" i="13"/>
  <c r="P7" i="13"/>
  <c r="I7" i="13" s="1"/>
  <c r="N121" i="13"/>
  <c r="M122" i="13"/>
  <c r="B121" i="13"/>
  <c r="O121" i="13"/>
  <c r="Q141" i="14"/>
  <c r="G141" i="14"/>
  <c r="H187" i="11"/>
  <c r="P187" i="11"/>
  <c r="I187" i="11" s="1"/>
  <c r="J132" i="11"/>
  <c r="R132" i="11"/>
  <c r="K132" i="11" s="1"/>
  <c r="Q42" i="11"/>
  <c r="G42" i="11"/>
  <c r="H53" i="13"/>
  <c r="P53" i="13"/>
  <c r="I53" i="13" s="1"/>
  <c r="J158" i="9"/>
  <c r="R158" i="9"/>
  <c r="K158" i="9" s="1"/>
  <c r="M92" i="9"/>
  <c r="B91" i="9"/>
  <c r="N91" i="9"/>
  <c r="O91" i="9"/>
  <c r="M192" i="10"/>
  <c r="B191" i="10"/>
  <c r="N191" i="10"/>
  <c r="O191" i="10"/>
  <c r="J102" i="14"/>
  <c r="R102" i="14"/>
  <c r="K102" i="14" s="1"/>
  <c r="J68" i="12"/>
  <c r="R68" i="12"/>
  <c r="K68" i="12" s="1"/>
  <c r="Q85" i="12"/>
  <c r="G85" i="12"/>
  <c r="M114" i="9"/>
  <c r="B113" i="9"/>
  <c r="O113" i="9"/>
  <c r="N113" i="9"/>
  <c r="M139" i="9"/>
  <c r="B138" i="9"/>
  <c r="N138" i="9"/>
  <c r="O138" i="9"/>
  <c r="H24" i="14"/>
  <c r="P24" i="14"/>
  <c r="I24" i="14" s="1"/>
  <c r="Q24" i="14"/>
  <c r="G24" i="14"/>
  <c r="R124" i="8"/>
  <c r="K124" i="8" s="1"/>
  <c r="J124" i="8"/>
  <c r="Q141" i="12"/>
  <c r="G141" i="12"/>
  <c r="N134" i="11"/>
  <c r="B134" i="11"/>
  <c r="O134" i="11"/>
  <c r="M135" i="11"/>
  <c r="J111" i="9"/>
  <c r="R111" i="9"/>
  <c r="K111" i="9" s="1"/>
  <c r="N104" i="14"/>
  <c r="B104" i="14"/>
  <c r="O104" i="14"/>
  <c r="M105" i="14"/>
  <c r="J168" i="12"/>
  <c r="R168" i="12"/>
  <c r="K168" i="12" s="1"/>
  <c r="G67" i="9"/>
  <c r="Q67" i="9"/>
  <c r="Q7" i="13"/>
  <c r="G7" i="13"/>
  <c r="H120" i="13"/>
  <c r="P120" i="13"/>
  <c r="I120" i="13" s="1"/>
  <c r="J26" i="12"/>
  <c r="R26" i="12"/>
  <c r="K26" i="12" s="1"/>
  <c r="Q169" i="12"/>
  <c r="G169" i="12"/>
  <c r="N9" i="12"/>
  <c r="B9" i="12"/>
  <c r="M10" i="12"/>
  <c r="O9" i="12"/>
  <c r="Q53" i="13"/>
  <c r="G53" i="13"/>
  <c r="H70" i="8"/>
  <c r="P70" i="8"/>
  <c r="I70" i="8" s="1"/>
  <c r="N103" i="13"/>
  <c r="O103" i="13"/>
  <c r="B103" i="13"/>
  <c r="M104" i="13"/>
  <c r="H108" i="11"/>
  <c r="P108" i="11"/>
  <c r="I108" i="11" s="1"/>
  <c r="J51" i="12"/>
  <c r="R51" i="12"/>
  <c r="K51" i="12" s="1"/>
  <c r="Q125" i="8"/>
  <c r="G125" i="8"/>
  <c r="R89" i="9"/>
  <c r="K89" i="9" s="1"/>
  <c r="J89" i="9"/>
  <c r="J62" i="13"/>
  <c r="R62" i="13"/>
  <c r="K62" i="13" s="1"/>
  <c r="O83" i="11"/>
  <c r="N83" i="11"/>
  <c r="M84" i="11"/>
  <c r="B83" i="11"/>
  <c r="J6" i="13"/>
  <c r="R6" i="13"/>
  <c r="K6" i="13" s="1"/>
  <c r="N70" i="12"/>
  <c r="B70" i="12"/>
  <c r="O70" i="12"/>
  <c r="M71" i="12"/>
  <c r="J138" i="10"/>
  <c r="R138" i="10"/>
  <c r="K138" i="10" s="1"/>
  <c r="H103" i="14"/>
  <c r="P103" i="14"/>
  <c r="I103" i="14" s="1"/>
  <c r="N53" i="12"/>
  <c r="B53" i="12"/>
  <c r="O53" i="12"/>
  <c r="M54" i="12"/>
  <c r="M69" i="9"/>
  <c r="B68" i="9"/>
  <c r="N68" i="9"/>
  <c r="O68" i="9"/>
  <c r="J7" i="12"/>
  <c r="R7" i="12"/>
  <c r="K7" i="12" s="1"/>
  <c r="N188" i="11"/>
  <c r="B188" i="11"/>
  <c r="O188" i="11"/>
  <c r="M189" i="11"/>
  <c r="H8" i="12"/>
  <c r="P8" i="12"/>
  <c r="I8" i="12" s="1"/>
  <c r="R47" i="8"/>
  <c r="K47" i="8" s="1"/>
  <c r="J47" i="8"/>
  <c r="R66" i="9"/>
  <c r="K66" i="9" s="1"/>
  <c r="J66" i="9"/>
  <c r="H59" i="11"/>
  <c r="P59" i="11"/>
  <c r="I59" i="11" s="1"/>
  <c r="H123" i="14"/>
  <c r="P123" i="14"/>
  <c r="I123" i="14" s="1"/>
  <c r="Q70" i="8"/>
  <c r="G70" i="8"/>
  <c r="N28" i="12"/>
  <c r="O28" i="12"/>
  <c r="B28" i="12"/>
  <c r="M29" i="12"/>
  <c r="Q108" i="11"/>
  <c r="G108" i="11"/>
  <c r="J140" i="12"/>
  <c r="R140" i="12"/>
  <c r="K140" i="12" s="1"/>
  <c r="N23" i="13"/>
  <c r="O23" i="13"/>
  <c r="M24" i="13"/>
  <c r="B23" i="13"/>
  <c r="J119" i="13"/>
  <c r="R119" i="13"/>
  <c r="K119" i="13" s="1"/>
  <c r="H82" i="11"/>
  <c r="P82" i="11"/>
  <c r="I82" i="11" s="1"/>
  <c r="N178" i="9"/>
  <c r="B178" i="9"/>
  <c r="O178" i="9"/>
  <c r="M179" i="9"/>
  <c r="N160" i="9"/>
  <c r="M161" i="9"/>
  <c r="B160" i="9"/>
  <c r="O160" i="9"/>
  <c r="H133" i="11"/>
  <c r="P133" i="11"/>
  <c r="I133" i="11" s="1"/>
  <c r="Q136" i="13"/>
  <c r="G136" i="13"/>
  <c r="P136" i="13"/>
  <c r="I136" i="13" s="1"/>
  <c r="Q103" i="14"/>
  <c r="G103" i="14"/>
  <c r="H52" i="12"/>
  <c r="P52" i="12"/>
  <c r="I52" i="12" s="1"/>
  <c r="R167" i="10"/>
  <c r="K167" i="10" s="1"/>
  <c r="J167" i="10"/>
  <c r="N113" i="12"/>
  <c r="B113" i="12"/>
  <c r="O113" i="12"/>
  <c r="M114" i="12"/>
  <c r="Q120" i="13"/>
  <c r="G120" i="13"/>
  <c r="R36" i="14"/>
  <c r="K36" i="14" s="1"/>
  <c r="J36" i="14"/>
  <c r="J195" i="12"/>
  <c r="R195" i="12"/>
  <c r="K195" i="12" s="1"/>
  <c r="Q187" i="11"/>
  <c r="G187" i="11"/>
  <c r="N124" i="14"/>
  <c r="O124" i="14"/>
  <c r="B124" i="14"/>
  <c r="M125" i="14"/>
  <c r="H102" i="13"/>
  <c r="P102" i="13"/>
  <c r="I102" i="13" s="1"/>
  <c r="B109" i="11"/>
  <c r="O109" i="11"/>
  <c r="M110" i="11"/>
  <c r="N109" i="11"/>
  <c r="J57" i="14"/>
  <c r="R57" i="14"/>
  <c r="K57" i="14" s="1"/>
  <c r="H125" i="8"/>
  <c r="P125" i="8"/>
  <c r="I125" i="8" s="1"/>
  <c r="R107" i="11"/>
  <c r="K107" i="11" s="1"/>
  <c r="J107" i="11"/>
  <c r="H84" i="13"/>
  <c r="P84" i="13"/>
  <c r="I84" i="13" s="1"/>
  <c r="H159" i="9"/>
  <c r="P159" i="9"/>
  <c r="I159" i="9" s="1"/>
  <c r="H69" i="12"/>
  <c r="P69" i="12"/>
  <c r="I69" i="12" s="1"/>
  <c r="Q133" i="11"/>
  <c r="G133" i="11"/>
  <c r="R160" i="11"/>
  <c r="K160" i="11" s="1"/>
  <c r="J160" i="11"/>
  <c r="H168" i="10"/>
  <c r="P168" i="10"/>
  <c r="I168" i="10" s="1"/>
  <c r="Q52" i="12"/>
  <c r="G52" i="12"/>
  <c r="H58" i="14"/>
  <c r="P58" i="14"/>
  <c r="I58" i="14" s="1"/>
  <c r="P96" i="8"/>
  <c r="I96" i="8" s="1"/>
  <c r="H96" i="8"/>
  <c r="P112" i="12"/>
  <c r="I112" i="12" s="1"/>
  <c r="H112" i="12"/>
  <c r="J136" i="9"/>
  <c r="R136" i="9"/>
  <c r="K136" i="9" s="1"/>
  <c r="N39" i="13"/>
  <c r="B39" i="13"/>
  <c r="O39" i="13"/>
  <c r="M40" i="13"/>
  <c r="P48" i="8"/>
  <c r="I48" i="8" s="1"/>
  <c r="H48" i="8"/>
  <c r="Q8" i="12"/>
  <c r="G8" i="12"/>
  <c r="J84" i="12"/>
  <c r="R84" i="12"/>
  <c r="K84" i="12" s="1"/>
  <c r="N60" i="11"/>
  <c r="O60" i="11"/>
  <c r="M61" i="11"/>
  <c r="B60" i="11"/>
  <c r="Q123" i="14"/>
  <c r="G123" i="14"/>
  <c r="M72" i="8"/>
  <c r="O71" i="8"/>
  <c r="N71" i="8"/>
  <c r="B71" i="8"/>
  <c r="H27" i="12"/>
  <c r="P27" i="12"/>
  <c r="I27" i="12" s="1"/>
  <c r="Q102" i="13"/>
  <c r="G102" i="13"/>
  <c r="R69" i="8"/>
  <c r="K69" i="8" s="1"/>
  <c r="J69" i="8"/>
  <c r="P23" i="11"/>
  <c r="I23" i="11" s="1"/>
  <c r="H23" i="11"/>
  <c r="H196" i="12"/>
  <c r="P196" i="12"/>
  <c r="I196" i="12" s="1"/>
  <c r="M127" i="8"/>
  <c r="B126" i="8"/>
  <c r="N126" i="8"/>
  <c r="O126" i="8"/>
  <c r="H22" i="13"/>
  <c r="P22" i="13"/>
  <c r="I22" i="13" s="1"/>
  <c r="J140" i="14"/>
  <c r="R140" i="14"/>
  <c r="K140" i="14" s="1"/>
  <c r="Q8" i="14"/>
  <c r="G8" i="14"/>
  <c r="Q69" i="12"/>
  <c r="G69" i="12"/>
  <c r="H37" i="14"/>
  <c r="P37" i="14"/>
  <c r="I37" i="14" s="1"/>
  <c r="M138" i="13"/>
  <c r="N137" i="13"/>
  <c r="B137" i="13"/>
  <c r="O137" i="13"/>
  <c r="N153" i="14"/>
  <c r="B153" i="14"/>
  <c r="M154" i="14"/>
  <c r="O153" i="14"/>
  <c r="Q168" i="10"/>
  <c r="G168" i="10"/>
  <c r="N59" i="14"/>
  <c r="M60" i="14"/>
  <c r="B59" i="14"/>
  <c r="O59" i="14"/>
  <c r="G96" i="8"/>
  <c r="Q96" i="8"/>
  <c r="H63" i="13"/>
  <c r="P63" i="13"/>
  <c r="I63" i="13" s="1"/>
  <c r="H141" i="14"/>
  <c r="P141" i="14"/>
  <c r="I141" i="14" s="1"/>
  <c r="N85" i="14"/>
  <c r="B85" i="14"/>
  <c r="O85" i="14"/>
  <c r="M86" i="14"/>
  <c r="H38" i="13"/>
  <c r="P38" i="13"/>
  <c r="I38" i="13" s="1"/>
  <c r="Q48" i="8"/>
  <c r="G48" i="8"/>
  <c r="Q59" i="11"/>
  <c r="G59" i="11"/>
  <c r="N43" i="11"/>
  <c r="B43" i="11"/>
  <c r="O43" i="11"/>
  <c r="M44" i="11"/>
  <c r="P139" i="10"/>
  <c r="I139" i="10" s="1"/>
  <c r="H139" i="10"/>
  <c r="J95" i="8"/>
  <c r="R95" i="8"/>
  <c r="K95" i="8" s="1"/>
  <c r="Q27" i="12"/>
  <c r="G27" i="12"/>
  <c r="G90" i="9"/>
  <c r="Q90" i="9"/>
  <c r="H190" i="10"/>
  <c r="P190" i="10"/>
  <c r="I190" i="10" s="1"/>
  <c r="G23" i="11"/>
  <c r="Q23" i="11"/>
  <c r="N197" i="12"/>
  <c r="B197" i="12"/>
  <c r="O197" i="12"/>
  <c r="M198" i="12"/>
  <c r="H85" i="12"/>
  <c r="P85" i="12"/>
  <c r="I85" i="12" s="1"/>
  <c r="Q22" i="13"/>
  <c r="G22" i="13"/>
  <c r="R189" i="10"/>
  <c r="K189" i="10" s="1"/>
  <c r="J189" i="10"/>
  <c r="N85" i="13"/>
  <c r="M86" i="13"/>
  <c r="B85" i="13"/>
  <c r="O85" i="13"/>
  <c r="R164" i="8"/>
  <c r="K164" i="8" s="1"/>
  <c r="J164" i="8"/>
  <c r="H177" i="9"/>
  <c r="P177" i="9"/>
  <c r="I177" i="9" s="1"/>
  <c r="N25" i="14"/>
  <c r="B25" i="14"/>
  <c r="M26" i="14"/>
  <c r="O25" i="14"/>
  <c r="Q177" i="9"/>
  <c r="G177" i="9"/>
  <c r="P161" i="11"/>
  <c r="I161" i="11" s="1"/>
  <c r="H161" i="11"/>
  <c r="Q159" i="9"/>
  <c r="G159" i="9"/>
  <c r="Q37" i="14"/>
  <c r="G37" i="14"/>
  <c r="H152" i="14"/>
  <c r="P152" i="14"/>
  <c r="I152" i="14" s="1"/>
  <c r="J83" i="14"/>
  <c r="R83" i="14"/>
  <c r="K83" i="14" s="1"/>
  <c r="J41" i="11"/>
  <c r="R41" i="11"/>
  <c r="K41" i="11" s="1"/>
  <c r="J122" i="14"/>
  <c r="R122" i="14"/>
  <c r="K122" i="14" s="1"/>
  <c r="Q112" i="12"/>
  <c r="G112" i="12"/>
  <c r="N142" i="14"/>
  <c r="O142" i="14"/>
  <c r="M143" i="14"/>
  <c r="B142" i="14"/>
  <c r="J101" i="13"/>
  <c r="R101" i="13"/>
  <c r="K101" i="13" s="1"/>
  <c r="H84" i="14"/>
  <c r="P84" i="14"/>
  <c r="I84" i="14" s="1"/>
  <c r="Q38" i="13"/>
  <c r="G38" i="13"/>
  <c r="N170" i="12"/>
  <c r="B170" i="12"/>
  <c r="O170" i="12"/>
  <c r="M171" i="12"/>
  <c r="R135" i="13"/>
  <c r="K135" i="13" s="1"/>
  <c r="J135" i="13"/>
  <c r="R81" i="11"/>
  <c r="K81" i="11" s="1"/>
  <c r="J81" i="11"/>
  <c r="J21" i="13"/>
  <c r="R21" i="13"/>
  <c r="K21" i="13" s="1"/>
  <c r="H42" i="11"/>
  <c r="P42" i="11"/>
  <c r="I42" i="11" s="1"/>
  <c r="G139" i="10"/>
  <c r="Q139" i="10"/>
  <c r="J151" i="14"/>
  <c r="R151" i="14"/>
  <c r="K151" i="14" s="1"/>
  <c r="Q190" i="10"/>
  <c r="G190" i="10"/>
  <c r="J83" i="13"/>
  <c r="R83" i="13"/>
  <c r="K83" i="13" s="1"/>
  <c r="M25" i="11"/>
  <c r="N24" i="11"/>
  <c r="O24" i="11"/>
  <c r="B24" i="11"/>
  <c r="P112" i="9"/>
  <c r="I112" i="9" s="1"/>
  <c r="H112" i="9"/>
  <c r="Q84" i="13"/>
  <c r="G84" i="13"/>
  <c r="J111" i="12"/>
  <c r="R111" i="12"/>
  <c r="K111" i="12" s="1"/>
  <c r="P137" i="9"/>
  <c r="I137" i="9" s="1"/>
  <c r="H137" i="9"/>
  <c r="P100" i="15"/>
  <c r="I100" i="15" s="1"/>
  <c r="H100" i="15"/>
  <c r="Q53" i="15"/>
  <c r="G53" i="15"/>
  <c r="P198" i="15"/>
  <c r="I198" i="15" s="1"/>
  <c r="H198" i="15"/>
  <c r="G198" i="15"/>
  <c r="Q198" i="15"/>
  <c r="N128" i="15"/>
  <c r="O128" i="15"/>
  <c r="B128" i="15"/>
  <c r="M129" i="15"/>
  <c r="P127" i="15"/>
  <c r="I127" i="15" s="1"/>
  <c r="H127" i="15"/>
  <c r="P29" i="15"/>
  <c r="I29" i="15" s="1"/>
  <c r="H29" i="15"/>
  <c r="G29" i="15"/>
  <c r="Q29" i="15"/>
  <c r="M102" i="15"/>
  <c r="O101" i="15"/>
  <c r="N101" i="15"/>
  <c r="B101" i="15"/>
  <c r="H53" i="15"/>
  <c r="P53" i="15"/>
  <c r="I53" i="15" s="1"/>
  <c r="J197" i="15"/>
  <c r="R197" i="15"/>
  <c r="K197" i="15" s="1"/>
  <c r="Q174" i="15"/>
  <c r="G174" i="15"/>
  <c r="M176" i="15"/>
  <c r="O175" i="15"/>
  <c r="B175" i="15"/>
  <c r="N175" i="15"/>
  <c r="J173" i="15"/>
  <c r="R173" i="15"/>
  <c r="K173" i="15" s="1"/>
  <c r="J28" i="15"/>
  <c r="R28" i="15"/>
  <c r="K28" i="15" s="1"/>
  <c r="H8" i="15"/>
  <c r="P8" i="15"/>
  <c r="I8" i="15" s="1"/>
  <c r="J99" i="15"/>
  <c r="R99" i="15"/>
  <c r="K99" i="15" s="1"/>
  <c r="N151" i="15"/>
  <c r="M152" i="15"/>
  <c r="O151" i="15"/>
  <c r="B151" i="15"/>
  <c r="P76" i="15"/>
  <c r="I76" i="15" s="1"/>
  <c r="H76" i="15"/>
  <c r="Q76" i="15"/>
  <c r="G76" i="15"/>
  <c r="J149" i="15"/>
  <c r="R149" i="15"/>
  <c r="K149" i="15" s="1"/>
  <c r="J75" i="15"/>
  <c r="R75" i="15"/>
  <c r="K75" i="15" s="1"/>
  <c r="N199" i="15"/>
  <c r="M200" i="15"/>
  <c r="O199" i="15"/>
  <c r="B199" i="15"/>
  <c r="G127" i="15"/>
  <c r="Q127" i="15"/>
  <c r="N30" i="15"/>
  <c r="M31" i="15"/>
  <c r="O30" i="15"/>
  <c r="B30" i="15"/>
  <c r="G100" i="15"/>
  <c r="Q100" i="15"/>
  <c r="M55" i="15"/>
  <c r="O54" i="15"/>
  <c r="B54" i="15"/>
  <c r="N54" i="15"/>
  <c r="H174" i="15"/>
  <c r="P174" i="15"/>
  <c r="I174" i="15" s="1"/>
  <c r="J126" i="15"/>
  <c r="R126" i="15"/>
  <c r="K126" i="15" s="1"/>
  <c r="Q8" i="15"/>
  <c r="G8" i="15"/>
  <c r="M10" i="15"/>
  <c r="O9" i="15"/>
  <c r="B9" i="15"/>
  <c r="N9" i="15"/>
  <c r="J7" i="15"/>
  <c r="R7" i="15"/>
  <c r="K7" i="15" s="1"/>
  <c r="P150" i="15"/>
  <c r="I150" i="15" s="1"/>
  <c r="H150" i="15"/>
  <c r="G150" i="15"/>
  <c r="Q150" i="15"/>
  <c r="M78" i="15"/>
  <c r="O77" i="15"/>
  <c r="B77" i="15"/>
  <c r="N77" i="15"/>
  <c r="J52" i="15"/>
  <c r="R52" i="15"/>
  <c r="K52" i="15" s="1"/>
  <c r="O9" i="14"/>
  <c r="H9" i="14" s="1"/>
  <c r="M10" i="14"/>
  <c r="B10" i="14" s="1"/>
  <c r="N9" i="14"/>
  <c r="P8" i="14"/>
  <c r="I8" i="14" s="1"/>
  <c r="M10" i="11"/>
  <c r="B9" i="11"/>
  <c r="N9" i="11"/>
  <c r="O9" i="11"/>
  <c r="Q8" i="11"/>
  <c r="G8" i="11"/>
  <c r="H8" i="11"/>
  <c r="P8" i="11"/>
  <c r="I8" i="11" s="1"/>
  <c r="R7" i="11"/>
  <c r="K7" i="11" s="1"/>
  <c r="J7" i="11"/>
  <c r="H64" i="10"/>
  <c r="P64" i="10"/>
  <c r="I64" i="10" s="1"/>
  <c r="R7" i="10"/>
  <c r="K7" i="10" s="1"/>
  <c r="J7" i="10"/>
  <c r="Q41" i="10"/>
  <c r="G41" i="10"/>
  <c r="P41" i="10"/>
  <c r="I41" i="10" s="1"/>
  <c r="H41" i="10"/>
  <c r="B22" i="10"/>
  <c r="N22" i="10"/>
  <c r="O22" i="10"/>
  <c r="M23" i="10"/>
  <c r="H8" i="10"/>
  <c r="P8" i="10"/>
  <c r="I8" i="10" s="1"/>
  <c r="P85" i="10"/>
  <c r="I85" i="10" s="1"/>
  <c r="H85" i="10"/>
  <c r="G108" i="10"/>
  <c r="Q108" i="10"/>
  <c r="J63" i="10"/>
  <c r="R63" i="10"/>
  <c r="K63" i="10" s="1"/>
  <c r="N65" i="10"/>
  <c r="B65" i="10"/>
  <c r="M66" i="10"/>
  <c r="O65" i="10"/>
  <c r="Q64" i="10"/>
  <c r="G64" i="10"/>
  <c r="R84" i="10"/>
  <c r="K84" i="10" s="1"/>
  <c r="J84" i="10"/>
  <c r="O42" i="10"/>
  <c r="M43" i="10"/>
  <c r="B42" i="10"/>
  <c r="N42" i="10"/>
  <c r="R40" i="10"/>
  <c r="K40" i="10" s="1"/>
  <c r="J40" i="10"/>
  <c r="R20" i="10"/>
  <c r="K20" i="10" s="1"/>
  <c r="J20" i="10"/>
  <c r="H21" i="10"/>
  <c r="P21" i="10"/>
  <c r="I21" i="10" s="1"/>
  <c r="Q21" i="10"/>
  <c r="G21" i="10"/>
  <c r="Q8" i="10"/>
  <c r="G8" i="10"/>
  <c r="M10" i="10"/>
  <c r="B9" i="10"/>
  <c r="O9" i="10"/>
  <c r="N9" i="10"/>
  <c r="Q85" i="10"/>
  <c r="G85" i="10"/>
  <c r="M87" i="10"/>
  <c r="O86" i="10"/>
  <c r="B86" i="10"/>
  <c r="N86" i="10"/>
  <c r="P108" i="10"/>
  <c r="I108" i="10" s="1"/>
  <c r="H108" i="10"/>
  <c r="M110" i="10"/>
  <c r="B109" i="10"/>
  <c r="N109" i="10"/>
  <c r="O109" i="10"/>
  <c r="R107" i="10"/>
  <c r="K107" i="10" s="1"/>
  <c r="J107" i="10"/>
  <c r="P24" i="8"/>
  <c r="I24" i="8" s="1"/>
  <c r="H24" i="8"/>
  <c r="G24" i="8"/>
  <c r="Q24" i="8"/>
  <c r="M26" i="8"/>
  <c r="O25" i="8"/>
  <c r="B25" i="8"/>
  <c r="N25" i="8"/>
  <c r="R23" i="8"/>
  <c r="K23" i="8" s="1"/>
  <c r="J23" i="8"/>
  <c r="N143" i="14" l="1"/>
  <c r="B143" i="14"/>
  <c r="O143" i="14"/>
  <c r="M144" i="14"/>
  <c r="J59" i="11"/>
  <c r="R59" i="11"/>
  <c r="K59" i="11" s="1"/>
  <c r="Q24" i="11"/>
  <c r="G24" i="11"/>
  <c r="R139" i="10"/>
  <c r="K139" i="10" s="1"/>
  <c r="J139" i="10"/>
  <c r="J38" i="13"/>
  <c r="R38" i="13"/>
  <c r="K38" i="13" s="1"/>
  <c r="H142" i="14"/>
  <c r="P142" i="14"/>
  <c r="I142" i="14" s="1"/>
  <c r="Q25" i="14"/>
  <c r="G25" i="14"/>
  <c r="N86" i="13"/>
  <c r="B86" i="13"/>
  <c r="O86" i="13"/>
  <c r="M87" i="13"/>
  <c r="Q85" i="14"/>
  <c r="G85" i="14"/>
  <c r="H59" i="14"/>
  <c r="P59" i="14"/>
  <c r="I59" i="14" s="1"/>
  <c r="N154" i="14"/>
  <c r="O154" i="14"/>
  <c r="M155" i="14"/>
  <c r="B154" i="14"/>
  <c r="G71" i="8"/>
  <c r="Q71" i="8"/>
  <c r="H60" i="11"/>
  <c r="P60" i="11"/>
  <c r="I60" i="11" s="1"/>
  <c r="N125" i="14"/>
  <c r="O125" i="14"/>
  <c r="B125" i="14"/>
  <c r="M126" i="14"/>
  <c r="Q113" i="12"/>
  <c r="G113" i="12"/>
  <c r="Q160" i="9"/>
  <c r="G160" i="9"/>
  <c r="Q188" i="11"/>
  <c r="G188" i="11"/>
  <c r="N54" i="12"/>
  <c r="O54" i="12"/>
  <c r="B54" i="12"/>
  <c r="M55" i="12"/>
  <c r="B84" i="11"/>
  <c r="O84" i="11"/>
  <c r="N84" i="11"/>
  <c r="M85" i="11"/>
  <c r="R125" i="8"/>
  <c r="K125" i="8" s="1"/>
  <c r="J125" i="8"/>
  <c r="H103" i="13"/>
  <c r="P103" i="13"/>
  <c r="I103" i="13" s="1"/>
  <c r="N10" i="12"/>
  <c r="O10" i="12"/>
  <c r="B10" i="12"/>
  <c r="M11" i="12"/>
  <c r="N105" i="14"/>
  <c r="M106" i="14"/>
  <c r="B105" i="14"/>
  <c r="O105" i="14"/>
  <c r="H134" i="11"/>
  <c r="P134" i="11"/>
  <c r="I134" i="11" s="1"/>
  <c r="J24" i="14"/>
  <c r="R24" i="14"/>
  <c r="K24" i="14" s="1"/>
  <c r="H113" i="9"/>
  <c r="P113" i="9"/>
  <c r="I113" i="9" s="1"/>
  <c r="M93" i="9"/>
  <c r="N92" i="9"/>
  <c r="O92" i="9"/>
  <c r="B92" i="9"/>
  <c r="N122" i="13"/>
  <c r="M123" i="13"/>
  <c r="B122" i="13"/>
  <c r="O122" i="13"/>
  <c r="N87" i="12"/>
  <c r="O87" i="12"/>
  <c r="M88" i="12"/>
  <c r="B87" i="12"/>
  <c r="M51" i="8"/>
  <c r="B50" i="8"/>
  <c r="N50" i="8"/>
  <c r="O50" i="8"/>
  <c r="Q97" i="8"/>
  <c r="G97" i="8"/>
  <c r="P24" i="11"/>
  <c r="I24" i="11" s="1"/>
  <c r="H24" i="11"/>
  <c r="H153" i="14"/>
  <c r="P153" i="14"/>
  <c r="I153" i="14" s="1"/>
  <c r="Q9" i="14"/>
  <c r="G9" i="14"/>
  <c r="M26" i="11"/>
  <c r="B25" i="11"/>
  <c r="N25" i="11"/>
  <c r="O25" i="11"/>
  <c r="Q142" i="14"/>
  <c r="G142" i="14"/>
  <c r="Q85" i="13"/>
  <c r="G85" i="13"/>
  <c r="N198" i="12"/>
  <c r="B198" i="12"/>
  <c r="O198" i="12"/>
  <c r="M199" i="12"/>
  <c r="R90" i="9"/>
  <c r="K90" i="9" s="1"/>
  <c r="J90" i="9"/>
  <c r="R48" i="8"/>
  <c r="K48" i="8" s="1"/>
  <c r="J48" i="8"/>
  <c r="P126" i="8"/>
  <c r="I126" i="8" s="1"/>
  <c r="H126" i="8"/>
  <c r="P71" i="8"/>
  <c r="I71" i="8" s="1"/>
  <c r="H71" i="8"/>
  <c r="Q60" i="11"/>
  <c r="G60" i="11"/>
  <c r="N40" i="13"/>
  <c r="O40" i="13"/>
  <c r="M41" i="13"/>
  <c r="B40" i="13"/>
  <c r="Q109" i="11"/>
  <c r="G109" i="11"/>
  <c r="R136" i="13"/>
  <c r="K136" i="13" s="1"/>
  <c r="J136" i="13"/>
  <c r="R70" i="8"/>
  <c r="K70" i="8" s="1"/>
  <c r="J70" i="8"/>
  <c r="H53" i="12"/>
  <c r="P53" i="12"/>
  <c r="I53" i="12" s="1"/>
  <c r="N71" i="12"/>
  <c r="O71" i="12"/>
  <c r="M72" i="12"/>
  <c r="B71" i="12"/>
  <c r="Q83" i="11"/>
  <c r="G83" i="11"/>
  <c r="Q103" i="13"/>
  <c r="G103" i="13"/>
  <c r="H104" i="14"/>
  <c r="P104" i="14"/>
  <c r="I104" i="14" s="1"/>
  <c r="P191" i="10"/>
  <c r="I191" i="10" s="1"/>
  <c r="H191" i="10"/>
  <c r="Q121" i="13"/>
  <c r="G121" i="13"/>
  <c r="J152" i="14"/>
  <c r="R152" i="14"/>
  <c r="K152" i="14" s="1"/>
  <c r="R82" i="11"/>
  <c r="K82" i="11" s="1"/>
  <c r="J82" i="11"/>
  <c r="H86" i="12"/>
  <c r="P86" i="12"/>
  <c r="I86" i="12" s="1"/>
  <c r="H54" i="13"/>
  <c r="P54" i="13"/>
  <c r="I54" i="13" s="1"/>
  <c r="Q8" i="13"/>
  <c r="G8" i="13"/>
  <c r="H197" i="12"/>
  <c r="P197" i="12"/>
  <c r="I197" i="12" s="1"/>
  <c r="N44" i="11"/>
  <c r="O44" i="11"/>
  <c r="M45" i="11"/>
  <c r="B44" i="11"/>
  <c r="N60" i="14"/>
  <c r="M61" i="14"/>
  <c r="B60" i="14"/>
  <c r="O60" i="14"/>
  <c r="Q153" i="14"/>
  <c r="G153" i="14"/>
  <c r="J69" i="12"/>
  <c r="R69" i="12"/>
  <c r="K69" i="12" s="1"/>
  <c r="G126" i="8"/>
  <c r="Q126" i="8"/>
  <c r="M73" i="8"/>
  <c r="N72" i="8"/>
  <c r="O72" i="8"/>
  <c r="B72" i="8"/>
  <c r="H39" i="13"/>
  <c r="P39" i="13"/>
  <c r="I39" i="13" s="1"/>
  <c r="M111" i="11"/>
  <c r="B110" i="11"/>
  <c r="N110" i="11"/>
  <c r="O110" i="11"/>
  <c r="H124" i="14"/>
  <c r="P124" i="14"/>
  <c r="I124" i="14" s="1"/>
  <c r="N179" i="9"/>
  <c r="B179" i="9"/>
  <c r="O179" i="9"/>
  <c r="M180" i="9"/>
  <c r="R108" i="11"/>
  <c r="K108" i="11" s="1"/>
  <c r="J108" i="11"/>
  <c r="H70" i="12"/>
  <c r="P70" i="12"/>
  <c r="I70" i="12" s="1"/>
  <c r="H83" i="11"/>
  <c r="P83" i="11"/>
  <c r="I83" i="11" s="1"/>
  <c r="Q9" i="12"/>
  <c r="G9" i="12"/>
  <c r="J7" i="13"/>
  <c r="R7" i="13"/>
  <c r="K7" i="13" s="1"/>
  <c r="Q134" i="11"/>
  <c r="G134" i="11"/>
  <c r="M115" i="9"/>
  <c r="B114" i="9"/>
  <c r="N114" i="9"/>
  <c r="O114" i="9"/>
  <c r="G191" i="10"/>
  <c r="Q191" i="10"/>
  <c r="Q38" i="14"/>
  <c r="G38" i="14"/>
  <c r="Q86" i="12"/>
  <c r="G86" i="12"/>
  <c r="M99" i="8"/>
  <c r="B98" i="8"/>
  <c r="N98" i="8"/>
  <c r="O98" i="8"/>
  <c r="P169" i="10"/>
  <c r="I169" i="10" s="1"/>
  <c r="H169" i="10"/>
  <c r="N143" i="12"/>
  <c r="M144" i="12"/>
  <c r="B143" i="12"/>
  <c r="O143" i="12"/>
  <c r="J112" i="12"/>
  <c r="R112" i="12"/>
  <c r="K112" i="12" s="1"/>
  <c r="Q59" i="14"/>
  <c r="G59" i="14"/>
  <c r="H137" i="13"/>
  <c r="P137" i="13"/>
  <c r="I137" i="13" s="1"/>
  <c r="H109" i="11"/>
  <c r="P109" i="11"/>
  <c r="I109" i="11" s="1"/>
  <c r="Q124" i="14"/>
  <c r="G124" i="14"/>
  <c r="J120" i="13"/>
  <c r="R120" i="13"/>
  <c r="K120" i="13" s="1"/>
  <c r="H178" i="9"/>
  <c r="P178" i="9"/>
  <c r="I178" i="9" s="1"/>
  <c r="H68" i="9"/>
  <c r="P68" i="9"/>
  <c r="I68" i="9" s="1"/>
  <c r="Q53" i="12"/>
  <c r="G53" i="12"/>
  <c r="R67" i="9"/>
  <c r="K67" i="9" s="1"/>
  <c r="J67" i="9"/>
  <c r="Q104" i="14"/>
  <c r="G104" i="14"/>
  <c r="H138" i="9"/>
  <c r="P138" i="9"/>
  <c r="I138" i="9" s="1"/>
  <c r="M40" i="14"/>
  <c r="B39" i="14"/>
  <c r="N39" i="14"/>
  <c r="O39" i="14"/>
  <c r="R137" i="9"/>
  <c r="K137" i="9" s="1"/>
  <c r="J137" i="9"/>
  <c r="Q140" i="10"/>
  <c r="G140" i="10"/>
  <c r="N55" i="13"/>
  <c r="O55" i="13"/>
  <c r="M56" i="13"/>
  <c r="B55" i="13"/>
  <c r="N65" i="13"/>
  <c r="O65" i="13"/>
  <c r="B65" i="13"/>
  <c r="M66" i="13"/>
  <c r="Q169" i="10"/>
  <c r="G169" i="10"/>
  <c r="H142" i="12"/>
  <c r="P142" i="12"/>
  <c r="I142" i="12" s="1"/>
  <c r="N171" i="12"/>
  <c r="M172" i="12"/>
  <c r="B171" i="12"/>
  <c r="O171" i="12"/>
  <c r="H43" i="11"/>
  <c r="P43" i="11"/>
  <c r="I43" i="11" s="1"/>
  <c r="H170" i="12"/>
  <c r="P170" i="12"/>
  <c r="I170" i="12" s="1"/>
  <c r="Q197" i="12"/>
  <c r="G197" i="12"/>
  <c r="J27" i="12"/>
  <c r="R27" i="12"/>
  <c r="K27" i="12" s="1"/>
  <c r="R8" i="14"/>
  <c r="K8" i="14" s="1"/>
  <c r="J8" i="14"/>
  <c r="M128" i="8"/>
  <c r="B127" i="8"/>
  <c r="N127" i="8"/>
  <c r="O127" i="8"/>
  <c r="J102" i="13"/>
  <c r="R102" i="13"/>
  <c r="K102" i="13" s="1"/>
  <c r="J123" i="14"/>
  <c r="R123" i="14"/>
  <c r="K123" i="14" s="1"/>
  <c r="Q39" i="13"/>
  <c r="G39" i="13"/>
  <c r="J133" i="11"/>
  <c r="R133" i="11"/>
  <c r="K133" i="11" s="1"/>
  <c r="N24" i="13"/>
  <c r="B24" i="13"/>
  <c r="O24" i="13"/>
  <c r="M25" i="13"/>
  <c r="N29" i="12"/>
  <c r="M30" i="12"/>
  <c r="O29" i="12"/>
  <c r="B29" i="12"/>
  <c r="Q68" i="9"/>
  <c r="G68" i="9"/>
  <c r="Q70" i="12"/>
  <c r="G70" i="12"/>
  <c r="J169" i="12"/>
  <c r="R169" i="12"/>
  <c r="K169" i="12" s="1"/>
  <c r="J141" i="12"/>
  <c r="R141" i="12"/>
  <c r="K141" i="12" s="1"/>
  <c r="Q138" i="9"/>
  <c r="G138" i="9"/>
  <c r="J85" i="12"/>
  <c r="R85" i="12"/>
  <c r="K85" i="12" s="1"/>
  <c r="M193" i="10"/>
  <c r="N192" i="10"/>
  <c r="O192" i="10"/>
  <c r="B192" i="10"/>
  <c r="J141" i="14"/>
  <c r="R141" i="14"/>
  <c r="K141" i="14" s="1"/>
  <c r="H38" i="14"/>
  <c r="P38" i="14"/>
  <c r="I38" i="14" s="1"/>
  <c r="H162" i="11"/>
  <c r="P162" i="11"/>
  <c r="I162" i="11" s="1"/>
  <c r="Q54" i="13"/>
  <c r="G54" i="13"/>
  <c r="J84" i="14"/>
  <c r="R84" i="14"/>
  <c r="K84" i="14" s="1"/>
  <c r="H64" i="13"/>
  <c r="P64" i="13"/>
  <c r="I64" i="13" s="1"/>
  <c r="J58" i="14"/>
  <c r="R58" i="14"/>
  <c r="K58" i="14" s="1"/>
  <c r="M171" i="10"/>
  <c r="N170" i="10"/>
  <c r="O170" i="10"/>
  <c r="B170" i="10"/>
  <c r="J84" i="13"/>
  <c r="R84" i="13"/>
  <c r="K84" i="13" s="1"/>
  <c r="J177" i="9"/>
  <c r="R177" i="9"/>
  <c r="K177" i="9" s="1"/>
  <c r="R190" i="10"/>
  <c r="K190" i="10" s="1"/>
  <c r="J190" i="10"/>
  <c r="R37" i="14"/>
  <c r="K37" i="14" s="1"/>
  <c r="J37" i="14"/>
  <c r="H25" i="14"/>
  <c r="P25" i="14"/>
  <c r="I25" i="14" s="1"/>
  <c r="J22" i="13"/>
  <c r="R22" i="13"/>
  <c r="K22" i="13" s="1"/>
  <c r="R23" i="11"/>
  <c r="K23" i="11" s="1"/>
  <c r="J23" i="11"/>
  <c r="Q43" i="11"/>
  <c r="G43" i="11"/>
  <c r="N86" i="14"/>
  <c r="O86" i="14"/>
  <c r="B86" i="14"/>
  <c r="M87" i="14"/>
  <c r="R96" i="8"/>
  <c r="K96" i="8" s="1"/>
  <c r="J96" i="8"/>
  <c r="R168" i="10"/>
  <c r="K168" i="10" s="1"/>
  <c r="J168" i="10"/>
  <c r="Q137" i="13"/>
  <c r="G137" i="13"/>
  <c r="J8" i="12"/>
  <c r="R8" i="12"/>
  <c r="K8" i="12" s="1"/>
  <c r="J187" i="11"/>
  <c r="R187" i="11"/>
  <c r="K187" i="11" s="1"/>
  <c r="N114" i="12"/>
  <c r="M115" i="12"/>
  <c r="B114" i="12"/>
  <c r="O114" i="12"/>
  <c r="H160" i="9"/>
  <c r="P160" i="9"/>
  <c r="I160" i="9" s="1"/>
  <c r="Q178" i="9"/>
  <c r="G178" i="9"/>
  <c r="H23" i="13"/>
  <c r="P23" i="13"/>
  <c r="I23" i="13" s="1"/>
  <c r="N189" i="11"/>
  <c r="B189" i="11"/>
  <c r="O189" i="11"/>
  <c r="M190" i="11"/>
  <c r="J53" i="13"/>
  <c r="R53" i="13"/>
  <c r="K53" i="13" s="1"/>
  <c r="P91" i="9"/>
  <c r="I91" i="9" s="1"/>
  <c r="H91" i="9"/>
  <c r="J63" i="13"/>
  <c r="R63" i="13"/>
  <c r="K63" i="13" s="1"/>
  <c r="Q162" i="11"/>
  <c r="G162" i="11"/>
  <c r="R112" i="9"/>
  <c r="K112" i="9" s="1"/>
  <c r="J112" i="9"/>
  <c r="H140" i="10"/>
  <c r="P140" i="10"/>
  <c r="I140" i="10" s="1"/>
  <c r="Q142" i="12"/>
  <c r="G142" i="12"/>
  <c r="Q170" i="12"/>
  <c r="G170" i="12"/>
  <c r="N26" i="14"/>
  <c r="O26" i="14"/>
  <c r="B26" i="14"/>
  <c r="M27" i="14"/>
  <c r="H85" i="13"/>
  <c r="P85" i="13"/>
  <c r="I85" i="13" s="1"/>
  <c r="H85" i="14"/>
  <c r="P85" i="14"/>
  <c r="I85" i="14" s="1"/>
  <c r="B138" i="13"/>
  <c r="O138" i="13"/>
  <c r="M139" i="13"/>
  <c r="N138" i="13"/>
  <c r="J52" i="12"/>
  <c r="R52" i="12"/>
  <c r="K52" i="12" s="1"/>
  <c r="P113" i="12"/>
  <c r="I113" i="12" s="1"/>
  <c r="H113" i="12"/>
  <c r="J103" i="14"/>
  <c r="R103" i="14"/>
  <c r="K103" i="14" s="1"/>
  <c r="Q23" i="13"/>
  <c r="G23" i="13"/>
  <c r="H28" i="12"/>
  <c r="P28" i="12"/>
  <c r="I28" i="12" s="1"/>
  <c r="H188" i="11"/>
  <c r="P188" i="11"/>
  <c r="I188" i="11" s="1"/>
  <c r="M70" i="9"/>
  <c r="B69" i="9"/>
  <c r="O69" i="9"/>
  <c r="N69" i="9"/>
  <c r="N104" i="13"/>
  <c r="M105" i="13"/>
  <c r="B104" i="13"/>
  <c r="O104" i="13"/>
  <c r="M140" i="9"/>
  <c r="O139" i="9"/>
  <c r="B139" i="9"/>
  <c r="N139" i="9"/>
  <c r="Q91" i="9"/>
  <c r="G91" i="9"/>
  <c r="J42" i="11"/>
  <c r="R42" i="11"/>
  <c r="K42" i="11" s="1"/>
  <c r="H121" i="13"/>
  <c r="P121" i="13"/>
  <c r="I121" i="13" s="1"/>
  <c r="J196" i="12"/>
  <c r="R196" i="12"/>
  <c r="K196" i="12" s="1"/>
  <c r="H49" i="8"/>
  <c r="P49" i="8"/>
  <c r="I49" i="8" s="1"/>
  <c r="H8" i="13"/>
  <c r="P8" i="13"/>
  <c r="I8" i="13" s="1"/>
  <c r="Q64" i="13"/>
  <c r="G64" i="13"/>
  <c r="J159" i="9"/>
  <c r="R159" i="9"/>
  <c r="K159" i="9" s="1"/>
  <c r="N61" i="11"/>
  <c r="O61" i="11"/>
  <c r="M62" i="11"/>
  <c r="B61" i="11"/>
  <c r="N161" i="9"/>
  <c r="O161" i="9"/>
  <c r="M162" i="9"/>
  <c r="B161" i="9"/>
  <c r="Q28" i="12"/>
  <c r="G28" i="12"/>
  <c r="H9" i="12"/>
  <c r="P9" i="12"/>
  <c r="I9" i="12" s="1"/>
  <c r="N135" i="11"/>
  <c r="B135" i="11"/>
  <c r="O135" i="11"/>
  <c r="M136" i="11"/>
  <c r="Q113" i="9"/>
  <c r="G113" i="9"/>
  <c r="M164" i="11"/>
  <c r="B163" i="11"/>
  <c r="N163" i="11"/>
  <c r="O163" i="11"/>
  <c r="M142" i="10"/>
  <c r="B141" i="10"/>
  <c r="N141" i="10"/>
  <c r="O141" i="10"/>
  <c r="Q49" i="8"/>
  <c r="G49" i="8"/>
  <c r="N9" i="13"/>
  <c r="B9" i="13"/>
  <c r="O9" i="13"/>
  <c r="M10" i="13"/>
  <c r="H97" i="8"/>
  <c r="P97" i="8"/>
  <c r="I97" i="8" s="1"/>
  <c r="R161" i="11"/>
  <c r="K161" i="11" s="1"/>
  <c r="J161" i="11"/>
  <c r="H77" i="15"/>
  <c r="P77" i="15"/>
  <c r="I77" i="15" s="1"/>
  <c r="J150" i="15"/>
  <c r="R150" i="15"/>
  <c r="K150" i="15" s="1"/>
  <c r="Q9" i="15"/>
  <c r="G9" i="15"/>
  <c r="M11" i="15"/>
  <c r="O10" i="15"/>
  <c r="B10" i="15"/>
  <c r="N10" i="15"/>
  <c r="J8" i="15"/>
  <c r="R8" i="15"/>
  <c r="K8" i="15" s="1"/>
  <c r="H54" i="15"/>
  <c r="P54" i="15"/>
  <c r="I54" i="15" s="1"/>
  <c r="J100" i="15"/>
  <c r="R100" i="15"/>
  <c r="K100" i="15" s="1"/>
  <c r="N31" i="15"/>
  <c r="M32" i="15"/>
  <c r="O31" i="15"/>
  <c r="B31" i="15"/>
  <c r="P199" i="15"/>
  <c r="I199" i="15" s="1"/>
  <c r="H199" i="15"/>
  <c r="G199" i="15"/>
  <c r="Q199" i="15"/>
  <c r="N152" i="15"/>
  <c r="M153" i="15"/>
  <c r="O152" i="15"/>
  <c r="B152" i="15"/>
  <c r="H175" i="15"/>
  <c r="P175" i="15"/>
  <c r="I175" i="15" s="1"/>
  <c r="M103" i="15"/>
  <c r="O102" i="15"/>
  <c r="B102" i="15"/>
  <c r="N102" i="15"/>
  <c r="G128" i="15"/>
  <c r="Q128" i="15"/>
  <c r="J198" i="15"/>
  <c r="R198" i="15"/>
  <c r="K198" i="15" s="1"/>
  <c r="Q77" i="15"/>
  <c r="G77" i="15"/>
  <c r="M79" i="15"/>
  <c r="O78" i="15"/>
  <c r="B78" i="15"/>
  <c r="N78" i="15"/>
  <c r="H9" i="15"/>
  <c r="P9" i="15"/>
  <c r="I9" i="15" s="1"/>
  <c r="Q54" i="15"/>
  <c r="G54" i="15"/>
  <c r="M56" i="15"/>
  <c r="O55" i="15"/>
  <c r="B55" i="15"/>
  <c r="N55" i="15"/>
  <c r="P30" i="15"/>
  <c r="I30" i="15" s="1"/>
  <c r="H30" i="15"/>
  <c r="G30" i="15"/>
  <c r="Q30" i="15"/>
  <c r="J127" i="15"/>
  <c r="R127" i="15"/>
  <c r="K127" i="15" s="1"/>
  <c r="N200" i="15"/>
  <c r="O200" i="15"/>
  <c r="B200" i="15"/>
  <c r="M201" i="15"/>
  <c r="J76" i="15"/>
  <c r="R76" i="15"/>
  <c r="K76" i="15" s="1"/>
  <c r="P151" i="15"/>
  <c r="I151" i="15" s="1"/>
  <c r="H151" i="15"/>
  <c r="G151" i="15"/>
  <c r="Q151" i="15"/>
  <c r="Q175" i="15"/>
  <c r="G175" i="15"/>
  <c r="M177" i="15"/>
  <c r="O176" i="15"/>
  <c r="B176" i="15"/>
  <c r="N176" i="15"/>
  <c r="J174" i="15"/>
  <c r="R174" i="15"/>
  <c r="K174" i="15" s="1"/>
  <c r="Q101" i="15"/>
  <c r="G101" i="15"/>
  <c r="P101" i="15"/>
  <c r="I101" i="15" s="1"/>
  <c r="H101" i="15"/>
  <c r="J29" i="15"/>
  <c r="R29" i="15"/>
  <c r="K29" i="15" s="1"/>
  <c r="N129" i="15"/>
  <c r="O129" i="15"/>
  <c r="B129" i="15"/>
  <c r="M130" i="15"/>
  <c r="P128" i="15"/>
  <c r="I128" i="15" s="1"/>
  <c r="H128" i="15"/>
  <c r="J53" i="15"/>
  <c r="R53" i="15"/>
  <c r="K53" i="15" s="1"/>
  <c r="P9" i="14"/>
  <c r="I9" i="14" s="1"/>
  <c r="O10" i="14"/>
  <c r="H10" i="14" s="1"/>
  <c r="M11" i="14"/>
  <c r="B11" i="14" s="1"/>
  <c r="N10" i="14"/>
  <c r="R8" i="11"/>
  <c r="K8" i="11" s="1"/>
  <c r="J8" i="11"/>
  <c r="G9" i="11"/>
  <c r="Q9" i="11"/>
  <c r="M11" i="11"/>
  <c r="O10" i="11"/>
  <c r="B10" i="11"/>
  <c r="N10" i="11"/>
  <c r="P9" i="11"/>
  <c r="I9" i="11" s="1"/>
  <c r="H9" i="11"/>
  <c r="Q109" i="10"/>
  <c r="G109" i="10"/>
  <c r="M111" i="10"/>
  <c r="B110" i="10"/>
  <c r="O110" i="10"/>
  <c r="N110" i="10"/>
  <c r="M88" i="10"/>
  <c r="B87" i="10"/>
  <c r="N87" i="10"/>
  <c r="O87" i="10"/>
  <c r="R85" i="10"/>
  <c r="K85" i="10" s="1"/>
  <c r="J85" i="10"/>
  <c r="P9" i="10"/>
  <c r="I9" i="10" s="1"/>
  <c r="H9" i="10"/>
  <c r="M11" i="10"/>
  <c r="B10" i="10"/>
  <c r="N10" i="10"/>
  <c r="O10" i="10"/>
  <c r="R8" i="10"/>
  <c r="K8" i="10" s="1"/>
  <c r="J8" i="10"/>
  <c r="R21" i="10"/>
  <c r="K21" i="10" s="1"/>
  <c r="J21" i="10"/>
  <c r="H42" i="10"/>
  <c r="P42" i="10"/>
  <c r="I42" i="10" s="1"/>
  <c r="J64" i="10"/>
  <c r="R64" i="10"/>
  <c r="K64" i="10" s="1"/>
  <c r="H65" i="10"/>
  <c r="P65" i="10"/>
  <c r="I65" i="10" s="1"/>
  <c r="R108" i="10"/>
  <c r="K108" i="10" s="1"/>
  <c r="J108" i="10"/>
  <c r="N23" i="10"/>
  <c r="B23" i="10"/>
  <c r="O23" i="10"/>
  <c r="M24" i="10"/>
  <c r="Q22" i="10"/>
  <c r="G22" i="10"/>
  <c r="H109" i="10"/>
  <c r="P109" i="10"/>
  <c r="I109" i="10" s="1"/>
  <c r="Q86" i="10"/>
  <c r="G86" i="10"/>
  <c r="H86" i="10"/>
  <c r="P86" i="10"/>
  <c r="I86" i="10" s="1"/>
  <c r="G9" i="10"/>
  <c r="Q9" i="10"/>
  <c r="Q42" i="10"/>
  <c r="G42" i="10"/>
  <c r="B43" i="10"/>
  <c r="O43" i="10"/>
  <c r="M44" i="10"/>
  <c r="N43" i="10"/>
  <c r="N66" i="10"/>
  <c r="B66" i="10"/>
  <c r="M67" i="10"/>
  <c r="O66" i="10"/>
  <c r="Q65" i="10"/>
  <c r="G65" i="10"/>
  <c r="P22" i="10"/>
  <c r="I22" i="10" s="1"/>
  <c r="H22" i="10"/>
  <c r="R41" i="10"/>
  <c r="K41" i="10" s="1"/>
  <c r="J41" i="10"/>
  <c r="Q25" i="8"/>
  <c r="G25" i="8"/>
  <c r="H25" i="8"/>
  <c r="P25" i="8"/>
  <c r="I25" i="8" s="1"/>
  <c r="R24" i="8"/>
  <c r="K24" i="8" s="1"/>
  <c r="J24" i="8"/>
  <c r="M27" i="8"/>
  <c r="B26" i="8"/>
  <c r="N26" i="8"/>
  <c r="O26" i="8"/>
  <c r="G163" i="11" l="1"/>
  <c r="Q163" i="11"/>
  <c r="N162" i="9"/>
  <c r="O162" i="9"/>
  <c r="M163" i="9"/>
  <c r="B162" i="9"/>
  <c r="G139" i="9"/>
  <c r="Q139" i="9"/>
  <c r="Q104" i="13"/>
  <c r="G104" i="13"/>
  <c r="H189" i="11"/>
  <c r="P189" i="11"/>
  <c r="I189" i="11" s="1"/>
  <c r="M172" i="10"/>
  <c r="B171" i="10"/>
  <c r="N171" i="10"/>
  <c r="O171" i="10"/>
  <c r="J54" i="13"/>
  <c r="R54" i="13"/>
  <c r="K54" i="13" s="1"/>
  <c r="P192" i="10"/>
  <c r="I192" i="10" s="1"/>
  <c r="H192" i="10"/>
  <c r="Q24" i="13"/>
  <c r="G24" i="13"/>
  <c r="H171" i="12"/>
  <c r="P171" i="12"/>
  <c r="I171" i="12" s="1"/>
  <c r="H55" i="13"/>
  <c r="P55" i="13"/>
  <c r="I55" i="13" s="1"/>
  <c r="R38" i="14"/>
  <c r="K38" i="14" s="1"/>
  <c r="J38" i="14"/>
  <c r="J134" i="11"/>
  <c r="R134" i="11"/>
  <c r="K134" i="11" s="1"/>
  <c r="H198" i="12"/>
  <c r="P198" i="12"/>
  <c r="I198" i="12" s="1"/>
  <c r="Q25" i="11"/>
  <c r="G25" i="11"/>
  <c r="Q122" i="13"/>
  <c r="G122" i="13"/>
  <c r="H54" i="12"/>
  <c r="P54" i="12"/>
  <c r="I54" i="12" s="1"/>
  <c r="J25" i="14"/>
  <c r="R25" i="14"/>
  <c r="K25" i="14" s="1"/>
  <c r="R24" i="11"/>
  <c r="K24" i="11" s="1"/>
  <c r="J24" i="11"/>
  <c r="Q10" i="14"/>
  <c r="G10" i="14"/>
  <c r="R49" i="8"/>
  <c r="K49" i="8" s="1"/>
  <c r="J49" i="8"/>
  <c r="Q135" i="11"/>
  <c r="G135" i="11"/>
  <c r="H161" i="9"/>
  <c r="P161" i="9"/>
  <c r="I161" i="9" s="1"/>
  <c r="G69" i="9"/>
  <c r="Q69" i="9"/>
  <c r="Q138" i="13"/>
  <c r="G138" i="13"/>
  <c r="J142" i="12"/>
  <c r="R142" i="12"/>
  <c r="K142" i="12" s="1"/>
  <c r="N87" i="14"/>
  <c r="B87" i="14"/>
  <c r="M88" i="14"/>
  <c r="O87" i="14"/>
  <c r="Q192" i="10"/>
  <c r="G192" i="10"/>
  <c r="H29" i="12"/>
  <c r="P29" i="12"/>
  <c r="I29" i="12" s="1"/>
  <c r="H127" i="8"/>
  <c r="P127" i="8"/>
  <c r="I127" i="8" s="1"/>
  <c r="N66" i="13"/>
  <c r="B66" i="13"/>
  <c r="O66" i="13"/>
  <c r="M67" i="13"/>
  <c r="Q55" i="13"/>
  <c r="G55" i="13"/>
  <c r="O40" i="14"/>
  <c r="B40" i="14"/>
  <c r="M41" i="14"/>
  <c r="N40" i="14"/>
  <c r="J53" i="12"/>
  <c r="R53" i="12"/>
  <c r="K53" i="12" s="1"/>
  <c r="J124" i="14"/>
  <c r="R124" i="14"/>
  <c r="K124" i="14" s="1"/>
  <c r="P98" i="8"/>
  <c r="I98" i="8" s="1"/>
  <c r="H98" i="8"/>
  <c r="R191" i="10"/>
  <c r="K191" i="10" s="1"/>
  <c r="J191" i="10"/>
  <c r="H72" i="8"/>
  <c r="P72" i="8"/>
  <c r="I72" i="8" s="1"/>
  <c r="J153" i="14"/>
  <c r="R153" i="14"/>
  <c r="K153" i="14" s="1"/>
  <c r="N45" i="11"/>
  <c r="O45" i="11"/>
  <c r="M46" i="11"/>
  <c r="B45" i="11"/>
  <c r="J121" i="13"/>
  <c r="R121" i="13"/>
  <c r="K121" i="13" s="1"/>
  <c r="R83" i="11"/>
  <c r="K83" i="11" s="1"/>
  <c r="J83" i="11"/>
  <c r="N41" i="13"/>
  <c r="B41" i="13"/>
  <c r="O41" i="13"/>
  <c r="M42" i="13"/>
  <c r="N88" i="12"/>
  <c r="B88" i="12"/>
  <c r="O88" i="12"/>
  <c r="M89" i="12"/>
  <c r="N11" i="12"/>
  <c r="B11" i="12"/>
  <c r="O11" i="12"/>
  <c r="M12" i="12"/>
  <c r="O85" i="11"/>
  <c r="B85" i="11"/>
  <c r="M86" i="11"/>
  <c r="N85" i="11"/>
  <c r="Q54" i="12"/>
  <c r="G54" i="12"/>
  <c r="N126" i="14"/>
  <c r="B126" i="14"/>
  <c r="O126" i="14"/>
  <c r="M127" i="14"/>
  <c r="J85" i="14"/>
  <c r="R85" i="14"/>
  <c r="K85" i="14" s="1"/>
  <c r="H141" i="10"/>
  <c r="P141" i="10"/>
  <c r="I141" i="10" s="1"/>
  <c r="M165" i="11"/>
  <c r="O164" i="11"/>
  <c r="B164" i="11"/>
  <c r="N164" i="11"/>
  <c r="Q161" i="9"/>
  <c r="G161" i="9"/>
  <c r="P139" i="9"/>
  <c r="I139" i="9" s="1"/>
  <c r="H139" i="9"/>
  <c r="P69" i="9"/>
  <c r="I69" i="9" s="1"/>
  <c r="H69" i="9"/>
  <c r="J23" i="13"/>
  <c r="R23" i="13"/>
  <c r="K23" i="13" s="1"/>
  <c r="B139" i="13"/>
  <c r="M140" i="13"/>
  <c r="N139" i="13"/>
  <c r="O139" i="13"/>
  <c r="N27" i="14"/>
  <c r="B27" i="14"/>
  <c r="M28" i="14"/>
  <c r="O27" i="14"/>
  <c r="Q189" i="11"/>
  <c r="G189" i="11"/>
  <c r="P114" i="12"/>
  <c r="I114" i="12" s="1"/>
  <c r="H114" i="12"/>
  <c r="M194" i="10"/>
  <c r="N193" i="10"/>
  <c r="O193" i="10"/>
  <c r="B193" i="10"/>
  <c r="N30" i="12"/>
  <c r="B30" i="12"/>
  <c r="O30" i="12"/>
  <c r="M31" i="12"/>
  <c r="Q127" i="8"/>
  <c r="G127" i="8"/>
  <c r="J197" i="12"/>
  <c r="R197" i="12"/>
  <c r="K197" i="12" s="1"/>
  <c r="N172" i="12"/>
  <c r="M173" i="12"/>
  <c r="B172" i="12"/>
  <c r="O172" i="12"/>
  <c r="G98" i="8"/>
  <c r="Q98" i="8"/>
  <c r="H110" i="11"/>
  <c r="P110" i="11"/>
  <c r="I110" i="11" s="1"/>
  <c r="Q72" i="8"/>
  <c r="G72" i="8"/>
  <c r="H44" i="11"/>
  <c r="P44" i="11"/>
  <c r="I44" i="11" s="1"/>
  <c r="H40" i="13"/>
  <c r="P40" i="13"/>
  <c r="I40" i="13" s="1"/>
  <c r="Q198" i="12"/>
  <c r="G198" i="12"/>
  <c r="M27" i="11"/>
  <c r="N26" i="11"/>
  <c r="O26" i="11"/>
  <c r="B26" i="11"/>
  <c r="R97" i="8"/>
  <c r="K97" i="8" s="1"/>
  <c r="J97" i="8"/>
  <c r="H87" i="12"/>
  <c r="P87" i="12"/>
  <c r="I87" i="12" s="1"/>
  <c r="P92" i="9"/>
  <c r="I92" i="9" s="1"/>
  <c r="H92" i="9"/>
  <c r="Q84" i="11"/>
  <c r="G84" i="11"/>
  <c r="Q141" i="10"/>
  <c r="G141" i="10"/>
  <c r="J64" i="13"/>
  <c r="R64" i="13"/>
  <c r="K64" i="13" s="1"/>
  <c r="M141" i="9"/>
  <c r="N140" i="9"/>
  <c r="O140" i="9"/>
  <c r="B140" i="9"/>
  <c r="H138" i="13"/>
  <c r="P138" i="13"/>
  <c r="I138" i="13" s="1"/>
  <c r="R137" i="13"/>
  <c r="K137" i="13" s="1"/>
  <c r="J137" i="13"/>
  <c r="H86" i="14"/>
  <c r="P86" i="14"/>
  <c r="I86" i="14" s="1"/>
  <c r="Q29" i="12"/>
  <c r="G29" i="12"/>
  <c r="Q171" i="12"/>
  <c r="G171" i="12"/>
  <c r="H65" i="13"/>
  <c r="P65" i="13"/>
  <c r="I65" i="13" s="1"/>
  <c r="J140" i="10"/>
  <c r="R140" i="10"/>
  <c r="K140" i="10" s="1"/>
  <c r="H143" i="12"/>
  <c r="P143" i="12"/>
  <c r="I143" i="12" s="1"/>
  <c r="P114" i="9"/>
  <c r="I114" i="9" s="1"/>
  <c r="H114" i="9"/>
  <c r="Q110" i="11"/>
  <c r="G110" i="11"/>
  <c r="M74" i="8"/>
  <c r="N73" i="8"/>
  <c r="O73" i="8"/>
  <c r="B73" i="8"/>
  <c r="H60" i="14"/>
  <c r="P60" i="14"/>
  <c r="I60" i="14" s="1"/>
  <c r="Q44" i="11"/>
  <c r="G44" i="11"/>
  <c r="Q40" i="13"/>
  <c r="G40" i="13"/>
  <c r="P50" i="8"/>
  <c r="I50" i="8" s="1"/>
  <c r="H50" i="8"/>
  <c r="Q87" i="12"/>
  <c r="G87" i="12"/>
  <c r="Q92" i="9"/>
  <c r="G92" i="9"/>
  <c r="H10" i="12"/>
  <c r="P10" i="12"/>
  <c r="I10" i="12" s="1"/>
  <c r="H84" i="11"/>
  <c r="P84" i="11"/>
  <c r="I84" i="11" s="1"/>
  <c r="J188" i="11"/>
  <c r="R188" i="11"/>
  <c r="K188" i="11" s="1"/>
  <c r="H125" i="14"/>
  <c r="P125" i="14"/>
  <c r="I125" i="14" s="1"/>
  <c r="N155" i="14"/>
  <c r="B155" i="14"/>
  <c r="O155" i="14"/>
  <c r="M156" i="14"/>
  <c r="N87" i="13"/>
  <c r="M88" i="13"/>
  <c r="O87" i="13"/>
  <c r="B87" i="13"/>
  <c r="N10" i="13"/>
  <c r="O10" i="13"/>
  <c r="M11" i="13"/>
  <c r="B10" i="13"/>
  <c r="R113" i="9"/>
  <c r="K113" i="9" s="1"/>
  <c r="J113" i="9"/>
  <c r="M71" i="9"/>
  <c r="B70" i="9"/>
  <c r="N70" i="9"/>
  <c r="O70" i="9"/>
  <c r="H26" i="14"/>
  <c r="P26" i="14"/>
  <c r="I26" i="14" s="1"/>
  <c r="N115" i="12"/>
  <c r="O115" i="12"/>
  <c r="M116" i="12"/>
  <c r="B115" i="12"/>
  <c r="Q86" i="14"/>
  <c r="G86" i="14"/>
  <c r="J70" i="12"/>
  <c r="R70" i="12"/>
  <c r="K70" i="12" s="1"/>
  <c r="J39" i="13"/>
  <c r="R39" i="13"/>
  <c r="K39" i="13" s="1"/>
  <c r="M129" i="8"/>
  <c r="N128" i="8"/>
  <c r="B128" i="8"/>
  <c r="O128" i="8"/>
  <c r="Q65" i="13"/>
  <c r="G65" i="13"/>
  <c r="M100" i="8"/>
  <c r="B99" i="8"/>
  <c r="N99" i="8"/>
  <c r="O99" i="8"/>
  <c r="Q114" i="9"/>
  <c r="G114" i="9"/>
  <c r="J9" i="12"/>
  <c r="R9" i="12"/>
  <c r="K9" i="12" s="1"/>
  <c r="N180" i="9"/>
  <c r="M181" i="9"/>
  <c r="B180" i="9"/>
  <c r="O180" i="9"/>
  <c r="R126" i="8"/>
  <c r="K126" i="8" s="1"/>
  <c r="J126" i="8"/>
  <c r="N72" i="12"/>
  <c r="B72" i="12"/>
  <c r="O72" i="12"/>
  <c r="M73" i="12"/>
  <c r="J85" i="13"/>
  <c r="R85" i="13"/>
  <c r="K85" i="13" s="1"/>
  <c r="R9" i="14"/>
  <c r="K9" i="14" s="1"/>
  <c r="J9" i="14"/>
  <c r="Q50" i="8"/>
  <c r="G50" i="8"/>
  <c r="M94" i="9"/>
  <c r="B93" i="9"/>
  <c r="N93" i="9"/>
  <c r="O93" i="9"/>
  <c r="H105" i="14"/>
  <c r="P105" i="14"/>
  <c r="I105" i="14" s="1"/>
  <c r="Q10" i="12"/>
  <c r="G10" i="12"/>
  <c r="Q125" i="14"/>
  <c r="G125" i="14"/>
  <c r="H154" i="14"/>
  <c r="P154" i="14"/>
  <c r="I154" i="14" s="1"/>
  <c r="H86" i="13"/>
  <c r="P86" i="13"/>
  <c r="I86" i="13" s="1"/>
  <c r="N144" i="14"/>
  <c r="O144" i="14"/>
  <c r="M145" i="14"/>
  <c r="B144" i="14"/>
  <c r="H9" i="13"/>
  <c r="P9" i="13"/>
  <c r="I9" i="13" s="1"/>
  <c r="J28" i="12"/>
  <c r="R28" i="12"/>
  <c r="K28" i="12" s="1"/>
  <c r="N62" i="11"/>
  <c r="O62" i="11"/>
  <c r="M63" i="11"/>
  <c r="B62" i="11"/>
  <c r="H104" i="13"/>
  <c r="P104" i="13"/>
  <c r="I104" i="13" s="1"/>
  <c r="Q26" i="14"/>
  <c r="G26" i="14"/>
  <c r="Q114" i="12"/>
  <c r="G114" i="12"/>
  <c r="N25" i="13"/>
  <c r="O25" i="13"/>
  <c r="M26" i="13"/>
  <c r="B25" i="13"/>
  <c r="J104" i="14"/>
  <c r="R104" i="14"/>
  <c r="K104" i="14" s="1"/>
  <c r="N144" i="12"/>
  <c r="M145" i="12"/>
  <c r="B144" i="12"/>
  <c r="O144" i="12"/>
  <c r="H179" i="9"/>
  <c r="P179" i="9"/>
  <c r="I179" i="9" s="1"/>
  <c r="B111" i="11"/>
  <c r="O111" i="11"/>
  <c r="M112" i="11"/>
  <c r="N111" i="11"/>
  <c r="N61" i="14"/>
  <c r="B61" i="14"/>
  <c r="O61" i="14"/>
  <c r="M62" i="14"/>
  <c r="H71" i="12"/>
  <c r="P71" i="12"/>
  <c r="I71" i="12" s="1"/>
  <c r="J60" i="11"/>
  <c r="R60" i="11"/>
  <c r="K60" i="11" s="1"/>
  <c r="H122" i="13"/>
  <c r="P122" i="13"/>
  <c r="I122" i="13" s="1"/>
  <c r="J160" i="9"/>
  <c r="R160" i="9"/>
  <c r="K160" i="9" s="1"/>
  <c r="Q154" i="14"/>
  <c r="G154" i="14"/>
  <c r="H143" i="14"/>
  <c r="P143" i="14"/>
  <c r="I143" i="14" s="1"/>
  <c r="M143" i="10"/>
  <c r="N142" i="10"/>
  <c r="O142" i="10"/>
  <c r="B142" i="10"/>
  <c r="N136" i="11"/>
  <c r="B136" i="11"/>
  <c r="O136" i="11"/>
  <c r="M137" i="11"/>
  <c r="H61" i="11"/>
  <c r="P61" i="11"/>
  <c r="I61" i="11" s="1"/>
  <c r="J178" i="9"/>
  <c r="R178" i="9"/>
  <c r="K178" i="9" s="1"/>
  <c r="J43" i="11"/>
  <c r="R43" i="11"/>
  <c r="K43" i="11" s="1"/>
  <c r="P170" i="10"/>
  <c r="I170" i="10" s="1"/>
  <c r="H170" i="10"/>
  <c r="R138" i="9"/>
  <c r="K138" i="9" s="1"/>
  <c r="J138" i="9"/>
  <c r="R68" i="9"/>
  <c r="K68" i="9" s="1"/>
  <c r="J68" i="9"/>
  <c r="H24" i="13"/>
  <c r="P24" i="13"/>
  <c r="I24" i="13" s="1"/>
  <c r="H39" i="14"/>
  <c r="P39" i="14"/>
  <c r="I39" i="14" s="1"/>
  <c r="Q143" i="12"/>
  <c r="G143" i="12"/>
  <c r="J86" i="12"/>
  <c r="R86" i="12"/>
  <c r="K86" i="12" s="1"/>
  <c r="M116" i="9"/>
  <c r="N115" i="9"/>
  <c r="O115" i="9"/>
  <c r="B115" i="9"/>
  <c r="Q60" i="14"/>
  <c r="G60" i="14"/>
  <c r="Q71" i="12"/>
  <c r="G71" i="12"/>
  <c r="R109" i="11"/>
  <c r="K109" i="11" s="1"/>
  <c r="J109" i="11"/>
  <c r="J142" i="14"/>
  <c r="R142" i="14"/>
  <c r="K142" i="14" s="1"/>
  <c r="M52" i="8"/>
  <c r="B51" i="8"/>
  <c r="N51" i="8"/>
  <c r="O51" i="8"/>
  <c r="N106" i="14"/>
  <c r="O106" i="14"/>
  <c r="B106" i="14"/>
  <c r="M107" i="14"/>
  <c r="N55" i="12"/>
  <c r="B55" i="12"/>
  <c r="O55" i="12"/>
  <c r="M56" i="12"/>
  <c r="Q86" i="13"/>
  <c r="G86" i="13"/>
  <c r="Q9" i="13"/>
  <c r="G9" i="13"/>
  <c r="P163" i="11"/>
  <c r="I163" i="11" s="1"/>
  <c r="H163" i="11"/>
  <c r="H135" i="11"/>
  <c r="P135" i="11"/>
  <c r="I135" i="11" s="1"/>
  <c r="Q61" i="11"/>
  <c r="G61" i="11"/>
  <c r="R91" i="9"/>
  <c r="K91" i="9" s="1"/>
  <c r="J91" i="9"/>
  <c r="N105" i="13"/>
  <c r="O105" i="13"/>
  <c r="M106" i="13"/>
  <c r="B105" i="13"/>
  <c r="J170" i="12"/>
  <c r="R170" i="12"/>
  <c r="K170" i="12" s="1"/>
  <c r="R162" i="11"/>
  <c r="K162" i="11" s="1"/>
  <c r="J162" i="11"/>
  <c r="N190" i="11"/>
  <c r="B190" i="11"/>
  <c r="O190" i="11"/>
  <c r="M191" i="11"/>
  <c r="Q170" i="10"/>
  <c r="G170" i="10"/>
  <c r="R169" i="10"/>
  <c r="K169" i="10" s="1"/>
  <c r="J169" i="10"/>
  <c r="N56" i="13"/>
  <c r="B56" i="13"/>
  <c r="O56" i="13"/>
  <c r="Q39" i="14"/>
  <c r="G39" i="14"/>
  <c r="J59" i="14"/>
  <c r="R59" i="14"/>
  <c r="K59" i="14" s="1"/>
  <c r="Q179" i="9"/>
  <c r="G179" i="9"/>
  <c r="J8" i="13"/>
  <c r="R8" i="13"/>
  <c r="K8" i="13" s="1"/>
  <c r="J103" i="13"/>
  <c r="R103" i="13"/>
  <c r="K103" i="13" s="1"/>
  <c r="N199" i="12"/>
  <c r="B199" i="12"/>
  <c r="O199" i="12"/>
  <c r="M200" i="12"/>
  <c r="P25" i="11"/>
  <c r="I25" i="11" s="1"/>
  <c r="H25" i="11"/>
  <c r="N123" i="13"/>
  <c r="B123" i="13"/>
  <c r="M124" i="13"/>
  <c r="O123" i="13"/>
  <c r="Q105" i="14"/>
  <c r="G105" i="14"/>
  <c r="J113" i="12"/>
  <c r="R113" i="12"/>
  <c r="K113" i="12" s="1"/>
  <c r="R71" i="8"/>
  <c r="K71" i="8" s="1"/>
  <c r="J71" i="8"/>
  <c r="Q143" i="14"/>
  <c r="G143" i="14"/>
  <c r="N130" i="15"/>
  <c r="O130" i="15"/>
  <c r="B130" i="15"/>
  <c r="M131" i="15"/>
  <c r="J101" i="15"/>
  <c r="R101" i="15"/>
  <c r="K101" i="15" s="1"/>
  <c r="H176" i="15"/>
  <c r="P176" i="15"/>
  <c r="I176" i="15" s="1"/>
  <c r="J151" i="15"/>
  <c r="R151" i="15"/>
  <c r="K151" i="15" s="1"/>
  <c r="G129" i="15"/>
  <c r="Q129" i="15"/>
  <c r="Q176" i="15"/>
  <c r="G176" i="15"/>
  <c r="M178" i="15"/>
  <c r="O177" i="15"/>
  <c r="B177" i="15"/>
  <c r="N177" i="15"/>
  <c r="J175" i="15"/>
  <c r="R175" i="15"/>
  <c r="K175" i="15" s="1"/>
  <c r="G200" i="15"/>
  <c r="Q200" i="15"/>
  <c r="J30" i="15"/>
  <c r="R30" i="15"/>
  <c r="K30" i="15" s="1"/>
  <c r="Q55" i="15"/>
  <c r="G55" i="15"/>
  <c r="M57" i="15"/>
  <c r="O56" i="15"/>
  <c r="B56" i="15"/>
  <c r="N56" i="15"/>
  <c r="J54" i="15"/>
  <c r="R54" i="15"/>
  <c r="K54" i="15" s="1"/>
  <c r="H78" i="15"/>
  <c r="P78" i="15"/>
  <c r="I78" i="15" s="1"/>
  <c r="J128" i="15"/>
  <c r="R128" i="15"/>
  <c r="K128" i="15" s="1"/>
  <c r="Q102" i="15"/>
  <c r="G102" i="15"/>
  <c r="M104" i="15"/>
  <c r="O103" i="15"/>
  <c r="B103" i="15"/>
  <c r="N103" i="15"/>
  <c r="P152" i="15"/>
  <c r="I152" i="15" s="1"/>
  <c r="H152" i="15"/>
  <c r="G152" i="15"/>
  <c r="Q152" i="15"/>
  <c r="J199" i="15"/>
  <c r="R199" i="15"/>
  <c r="K199" i="15" s="1"/>
  <c r="N32" i="15"/>
  <c r="M33" i="15"/>
  <c r="O32" i="15"/>
  <c r="B32" i="15"/>
  <c r="H10" i="15"/>
  <c r="P10" i="15"/>
  <c r="I10" i="15" s="1"/>
  <c r="P129" i="15"/>
  <c r="I129" i="15" s="1"/>
  <c r="H129" i="15"/>
  <c r="N201" i="15"/>
  <c r="O201" i="15"/>
  <c r="B201" i="15"/>
  <c r="M202" i="15"/>
  <c r="P200" i="15"/>
  <c r="I200" i="15" s="1"/>
  <c r="H200" i="15"/>
  <c r="H55" i="15"/>
  <c r="P55" i="15"/>
  <c r="I55" i="15" s="1"/>
  <c r="Q78" i="15"/>
  <c r="G78" i="15"/>
  <c r="M80" i="15"/>
  <c r="O79" i="15"/>
  <c r="B79" i="15"/>
  <c r="N79" i="15"/>
  <c r="J77" i="15"/>
  <c r="R77" i="15"/>
  <c r="K77" i="15" s="1"/>
  <c r="H102" i="15"/>
  <c r="P102" i="15"/>
  <c r="I102" i="15" s="1"/>
  <c r="N153" i="15"/>
  <c r="M154" i="15"/>
  <c r="O153" i="15"/>
  <c r="B153" i="15"/>
  <c r="P31" i="15"/>
  <c r="I31" i="15" s="1"/>
  <c r="H31" i="15"/>
  <c r="G31" i="15"/>
  <c r="Q31" i="15"/>
  <c r="Q10" i="15"/>
  <c r="G10" i="15"/>
  <c r="O11" i="15"/>
  <c r="B11" i="15"/>
  <c r="M12" i="15"/>
  <c r="N11" i="15"/>
  <c r="J9" i="15"/>
  <c r="R9" i="15"/>
  <c r="K9" i="15" s="1"/>
  <c r="O11" i="14"/>
  <c r="H11" i="14" s="1"/>
  <c r="M12" i="14"/>
  <c r="B12" i="14" s="1"/>
  <c r="N11" i="14"/>
  <c r="P10" i="14"/>
  <c r="I10" i="14" s="1"/>
  <c r="M12" i="11"/>
  <c r="B11" i="11"/>
  <c r="N11" i="11"/>
  <c r="O11" i="11"/>
  <c r="Q10" i="11"/>
  <c r="G10" i="11"/>
  <c r="H10" i="11"/>
  <c r="P10" i="11"/>
  <c r="I10" i="11" s="1"/>
  <c r="R9" i="11"/>
  <c r="K9" i="11" s="1"/>
  <c r="J9" i="11"/>
  <c r="J65" i="10"/>
  <c r="R65" i="10"/>
  <c r="K65" i="10" s="1"/>
  <c r="H66" i="10"/>
  <c r="P66" i="10"/>
  <c r="I66" i="10" s="1"/>
  <c r="Q43" i="10"/>
  <c r="G43" i="10"/>
  <c r="H43" i="10"/>
  <c r="P43" i="10"/>
  <c r="I43" i="10" s="1"/>
  <c r="R9" i="10"/>
  <c r="K9" i="10" s="1"/>
  <c r="J9" i="10"/>
  <c r="B24" i="10"/>
  <c r="N24" i="10"/>
  <c r="O24" i="10"/>
  <c r="M25" i="10"/>
  <c r="H10" i="10"/>
  <c r="P10" i="10"/>
  <c r="I10" i="10" s="1"/>
  <c r="P87" i="10"/>
  <c r="I87" i="10" s="1"/>
  <c r="H87" i="10"/>
  <c r="G110" i="10"/>
  <c r="Q110" i="10"/>
  <c r="N67" i="10"/>
  <c r="B67" i="10"/>
  <c r="M68" i="10"/>
  <c r="O67" i="10"/>
  <c r="Q66" i="10"/>
  <c r="G66" i="10"/>
  <c r="O44" i="10"/>
  <c r="M45" i="10"/>
  <c r="B44" i="10"/>
  <c r="N44" i="10"/>
  <c r="R42" i="10"/>
  <c r="K42" i="10" s="1"/>
  <c r="J42" i="10"/>
  <c r="R86" i="10"/>
  <c r="K86" i="10" s="1"/>
  <c r="J86" i="10"/>
  <c r="R22" i="10"/>
  <c r="K22" i="10" s="1"/>
  <c r="J22" i="10"/>
  <c r="H23" i="10"/>
  <c r="P23" i="10"/>
  <c r="I23" i="10" s="1"/>
  <c r="Q23" i="10"/>
  <c r="G23" i="10"/>
  <c r="Q10" i="10"/>
  <c r="G10" i="10"/>
  <c r="M12" i="10"/>
  <c r="B11" i="10"/>
  <c r="O11" i="10"/>
  <c r="N11" i="10"/>
  <c r="Q87" i="10"/>
  <c r="G87" i="10"/>
  <c r="M89" i="10"/>
  <c r="O88" i="10"/>
  <c r="B88" i="10"/>
  <c r="N88" i="10"/>
  <c r="P110" i="10"/>
  <c r="I110" i="10" s="1"/>
  <c r="H110" i="10"/>
  <c r="M112" i="10"/>
  <c r="B111" i="10"/>
  <c r="N111" i="10"/>
  <c r="O111" i="10"/>
  <c r="R109" i="10"/>
  <c r="K109" i="10" s="1"/>
  <c r="J109" i="10"/>
  <c r="P26" i="8"/>
  <c r="I26" i="8" s="1"/>
  <c r="H26" i="8"/>
  <c r="G26" i="8"/>
  <c r="Q26" i="8"/>
  <c r="M28" i="8"/>
  <c r="O27" i="8"/>
  <c r="B27" i="8"/>
  <c r="N27" i="8"/>
  <c r="R25" i="8"/>
  <c r="K25" i="8" s="1"/>
  <c r="J25" i="8"/>
  <c r="N200" i="12" l="1"/>
  <c r="M201" i="12"/>
  <c r="B200" i="12"/>
  <c r="O200" i="12"/>
  <c r="H190" i="11"/>
  <c r="P190" i="11"/>
  <c r="I190" i="11" s="1"/>
  <c r="H106" i="14"/>
  <c r="P106" i="14"/>
  <c r="I106" i="14" s="1"/>
  <c r="Q115" i="9"/>
  <c r="G115" i="9"/>
  <c r="H136" i="11"/>
  <c r="P136" i="11"/>
  <c r="I136" i="11" s="1"/>
  <c r="Q111" i="11"/>
  <c r="G111" i="11"/>
  <c r="H25" i="13"/>
  <c r="P25" i="13"/>
  <c r="I25" i="13" s="1"/>
  <c r="H93" i="9"/>
  <c r="P93" i="9"/>
  <c r="I93" i="9" s="1"/>
  <c r="P128" i="8"/>
  <c r="I128" i="8" s="1"/>
  <c r="H128" i="8"/>
  <c r="Q87" i="13"/>
  <c r="G87" i="13"/>
  <c r="J198" i="12"/>
  <c r="R198" i="12"/>
  <c r="K198" i="12" s="1"/>
  <c r="Q30" i="12"/>
  <c r="G30" i="12"/>
  <c r="J189" i="11"/>
  <c r="R189" i="11"/>
  <c r="K189" i="11" s="1"/>
  <c r="O140" i="13"/>
  <c r="M141" i="13"/>
  <c r="N140" i="13"/>
  <c r="B140" i="13"/>
  <c r="J54" i="12"/>
  <c r="R54" i="12"/>
  <c r="K54" i="12" s="1"/>
  <c r="N42" i="13"/>
  <c r="B42" i="13"/>
  <c r="O42" i="13"/>
  <c r="M43" i="13"/>
  <c r="N67" i="13"/>
  <c r="B67" i="13"/>
  <c r="O67" i="13"/>
  <c r="M68" i="13"/>
  <c r="J135" i="11"/>
  <c r="R135" i="11"/>
  <c r="K135" i="11" s="1"/>
  <c r="G171" i="10"/>
  <c r="Q171" i="10"/>
  <c r="J143" i="14"/>
  <c r="R143" i="14"/>
  <c r="K143" i="14" s="1"/>
  <c r="H123" i="13"/>
  <c r="P123" i="13"/>
  <c r="I123" i="13" s="1"/>
  <c r="H199" i="12"/>
  <c r="P199" i="12"/>
  <c r="I199" i="12" s="1"/>
  <c r="J179" i="9"/>
  <c r="R179" i="9"/>
  <c r="K179" i="9" s="1"/>
  <c r="Q56" i="13"/>
  <c r="G56" i="13"/>
  <c r="N106" i="13"/>
  <c r="B106" i="13"/>
  <c r="O106" i="13"/>
  <c r="M107" i="13"/>
  <c r="N56" i="12"/>
  <c r="O56" i="12"/>
  <c r="M57" i="12"/>
  <c r="B56" i="12"/>
  <c r="Q106" i="14"/>
  <c r="G106" i="14"/>
  <c r="M117" i="9"/>
  <c r="N116" i="9"/>
  <c r="O116" i="9"/>
  <c r="B116" i="9"/>
  <c r="M113" i="11"/>
  <c r="B112" i="11"/>
  <c r="N112" i="11"/>
  <c r="O112" i="11"/>
  <c r="N145" i="12"/>
  <c r="B145" i="12"/>
  <c r="O145" i="12"/>
  <c r="M146" i="12"/>
  <c r="Q25" i="13"/>
  <c r="G25" i="13"/>
  <c r="Q93" i="9"/>
  <c r="G93" i="9"/>
  <c r="R114" i="9"/>
  <c r="K114" i="9" s="1"/>
  <c r="J114" i="9"/>
  <c r="J86" i="14"/>
  <c r="R86" i="14"/>
  <c r="K86" i="14" s="1"/>
  <c r="H70" i="9"/>
  <c r="P70" i="9"/>
  <c r="I70" i="9" s="1"/>
  <c r="N11" i="13"/>
  <c r="B11" i="13"/>
  <c r="O11" i="13"/>
  <c r="M12" i="13"/>
  <c r="J87" i="12"/>
  <c r="R87" i="12"/>
  <c r="K87" i="12" s="1"/>
  <c r="J171" i="12"/>
  <c r="R171" i="12"/>
  <c r="K171" i="12" s="1"/>
  <c r="R98" i="8"/>
  <c r="K98" i="8" s="1"/>
  <c r="J98" i="8"/>
  <c r="J161" i="9"/>
  <c r="R161" i="9"/>
  <c r="K161" i="9" s="1"/>
  <c r="Q85" i="11"/>
  <c r="G85" i="11"/>
  <c r="Q11" i="12"/>
  <c r="G11" i="12"/>
  <c r="H41" i="13"/>
  <c r="P41" i="13"/>
  <c r="I41" i="13" s="1"/>
  <c r="Q40" i="14"/>
  <c r="G40" i="14"/>
  <c r="H66" i="13"/>
  <c r="P66" i="13"/>
  <c r="I66" i="13" s="1"/>
  <c r="R192" i="10"/>
  <c r="K192" i="10" s="1"/>
  <c r="J192" i="10"/>
  <c r="N124" i="13"/>
  <c r="B124" i="13"/>
  <c r="O124" i="13"/>
  <c r="M125" i="13"/>
  <c r="Q190" i="11"/>
  <c r="G190" i="11"/>
  <c r="H105" i="13"/>
  <c r="P105" i="13"/>
  <c r="I105" i="13" s="1"/>
  <c r="H55" i="12"/>
  <c r="P55" i="12"/>
  <c r="I55" i="12" s="1"/>
  <c r="P51" i="8"/>
  <c r="I51" i="8" s="1"/>
  <c r="H51" i="8"/>
  <c r="Q136" i="11"/>
  <c r="G136" i="11"/>
  <c r="J154" i="14"/>
  <c r="R154" i="14"/>
  <c r="K154" i="14" s="1"/>
  <c r="P111" i="11"/>
  <c r="I111" i="11" s="1"/>
  <c r="H111" i="11"/>
  <c r="Q144" i="12"/>
  <c r="G144" i="12"/>
  <c r="N63" i="11"/>
  <c r="B63" i="11"/>
  <c r="M64" i="11"/>
  <c r="O63" i="11"/>
  <c r="H180" i="9"/>
  <c r="P180" i="9"/>
  <c r="I180" i="9" s="1"/>
  <c r="H99" i="8"/>
  <c r="P99" i="8"/>
  <c r="I99" i="8" s="1"/>
  <c r="Q128" i="8"/>
  <c r="G128" i="8"/>
  <c r="Q70" i="9"/>
  <c r="G70" i="9"/>
  <c r="H10" i="13"/>
  <c r="P10" i="13"/>
  <c r="I10" i="13" s="1"/>
  <c r="N156" i="14"/>
  <c r="O156" i="14"/>
  <c r="M157" i="14"/>
  <c r="B156" i="14"/>
  <c r="J141" i="10"/>
  <c r="R141" i="10"/>
  <c r="K141" i="10" s="1"/>
  <c r="P193" i="10"/>
  <c r="I193" i="10" s="1"/>
  <c r="H193" i="10"/>
  <c r="H27" i="14"/>
  <c r="P27" i="14"/>
  <c r="I27" i="14" s="1"/>
  <c r="Q164" i="11"/>
  <c r="G164" i="11"/>
  <c r="B86" i="11"/>
  <c r="N86" i="11"/>
  <c r="O86" i="11"/>
  <c r="M87" i="11"/>
  <c r="N46" i="11"/>
  <c r="B46" i="11"/>
  <c r="O46" i="11"/>
  <c r="M47" i="11"/>
  <c r="M42" i="14"/>
  <c r="O41" i="14"/>
  <c r="B41" i="14"/>
  <c r="N41" i="14"/>
  <c r="R138" i="13"/>
  <c r="K138" i="13" s="1"/>
  <c r="J138" i="13"/>
  <c r="J24" i="13"/>
  <c r="R24" i="13"/>
  <c r="K24" i="13" s="1"/>
  <c r="M173" i="10"/>
  <c r="B172" i="10"/>
  <c r="N172" i="10"/>
  <c r="O172" i="10"/>
  <c r="Q11" i="14"/>
  <c r="G11" i="14"/>
  <c r="Q199" i="12"/>
  <c r="G199" i="12"/>
  <c r="Q105" i="13"/>
  <c r="G105" i="13"/>
  <c r="Q51" i="8"/>
  <c r="G51" i="8"/>
  <c r="J71" i="12"/>
  <c r="R71" i="12"/>
  <c r="K71" i="12" s="1"/>
  <c r="J114" i="12"/>
  <c r="R114" i="12"/>
  <c r="K114" i="12" s="1"/>
  <c r="H62" i="11"/>
  <c r="P62" i="11"/>
  <c r="I62" i="11" s="1"/>
  <c r="N145" i="14"/>
  <c r="M146" i="14"/>
  <c r="B145" i="14"/>
  <c r="O145" i="14"/>
  <c r="J125" i="14"/>
  <c r="R125" i="14"/>
  <c r="K125" i="14" s="1"/>
  <c r="M95" i="9"/>
  <c r="O94" i="9"/>
  <c r="B94" i="9"/>
  <c r="N94" i="9"/>
  <c r="N73" i="12"/>
  <c r="B73" i="12"/>
  <c r="O73" i="12"/>
  <c r="M74" i="12"/>
  <c r="Q99" i="8"/>
  <c r="G99" i="8"/>
  <c r="M130" i="8"/>
  <c r="O129" i="8"/>
  <c r="B129" i="8"/>
  <c r="N129" i="8"/>
  <c r="Q10" i="13"/>
  <c r="G10" i="13"/>
  <c r="H155" i="14"/>
  <c r="P155" i="14"/>
  <c r="I155" i="14" s="1"/>
  <c r="P73" i="8"/>
  <c r="I73" i="8" s="1"/>
  <c r="H73" i="8"/>
  <c r="J29" i="12"/>
  <c r="R29" i="12"/>
  <c r="K29" i="12" s="1"/>
  <c r="R127" i="8"/>
  <c r="K127" i="8" s="1"/>
  <c r="J127" i="8"/>
  <c r="G193" i="10"/>
  <c r="Q193" i="10"/>
  <c r="N28" i="14"/>
  <c r="B28" i="14"/>
  <c r="M29" i="14"/>
  <c r="O28" i="14"/>
  <c r="N127" i="14"/>
  <c r="M128" i="14"/>
  <c r="B127" i="14"/>
  <c r="O127" i="14"/>
  <c r="N89" i="12"/>
  <c r="M90" i="12"/>
  <c r="B89" i="12"/>
  <c r="O89" i="12"/>
  <c r="Q41" i="13"/>
  <c r="G41" i="13"/>
  <c r="H45" i="11"/>
  <c r="P45" i="11"/>
  <c r="I45" i="11" s="1"/>
  <c r="Q66" i="13"/>
  <c r="G66" i="13"/>
  <c r="H87" i="14"/>
  <c r="P87" i="14"/>
  <c r="I87" i="14" s="1"/>
  <c r="R69" i="9"/>
  <c r="K69" i="9" s="1"/>
  <c r="J69" i="9"/>
  <c r="N163" i="9"/>
  <c r="O163" i="9"/>
  <c r="B163" i="9"/>
  <c r="M164" i="9"/>
  <c r="Q123" i="13"/>
  <c r="G123" i="13"/>
  <c r="Q55" i="12"/>
  <c r="G55" i="12"/>
  <c r="P142" i="10"/>
  <c r="I142" i="10" s="1"/>
  <c r="H142" i="10"/>
  <c r="N62" i="14"/>
  <c r="B62" i="14"/>
  <c r="M63" i="14"/>
  <c r="O62" i="14"/>
  <c r="Q62" i="11"/>
  <c r="G62" i="11"/>
  <c r="H144" i="14"/>
  <c r="P144" i="14"/>
  <c r="I144" i="14" s="1"/>
  <c r="H72" i="12"/>
  <c r="P72" i="12"/>
  <c r="I72" i="12" s="1"/>
  <c r="N181" i="9"/>
  <c r="O181" i="9"/>
  <c r="M182" i="9"/>
  <c r="B181" i="9"/>
  <c r="N116" i="12"/>
  <c r="B116" i="12"/>
  <c r="O116" i="12"/>
  <c r="M117" i="12"/>
  <c r="M72" i="9"/>
  <c r="B71" i="9"/>
  <c r="N71" i="9"/>
  <c r="O71" i="9"/>
  <c r="G73" i="8"/>
  <c r="Q73" i="8"/>
  <c r="P140" i="9"/>
  <c r="I140" i="9" s="1"/>
  <c r="H140" i="9"/>
  <c r="R84" i="11"/>
  <c r="K84" i="11" s="1"/>
  <c r="J84" i="11"/>
  <c r="H26" i="11"/>
  <c r="P26" i="11"/>
  <c r="I26" i="11" s="1"/>
  <c r="H172" i="12"/>
  <c r="P172" i="12"/>
  <c r="I172" i="12" s="1"/>
  <c r="M195" i="10"/>
  <c r="O194" i="10"/>
  <c r="B194" i="10"/>
  <c r="N194" i="10"/>
  <c r="P164" i="11"/>
  <c r="I164" i="11" s="1"/>
  <c r="H164" i="11"/>
  <c r="H126" i="14"/>
  <c r="P126" i="14"/>
  <c r="I126" i="14" s="1"/>
  <c r="H85" i="11"/>
  <c r="P85" i="11"/>
  <c r="I85" i="11" s="1"/>
  <c r="H88" i="12"/>
  <c r="P88" i="12"/>
  <c r="I88" i="12" s="1"/>
  <c r="Q45" i="11"/>
  <c r="G45" i="11"/>
  <c r="H40" i="14"/>
  <c r="P40" i="14"/>
  <c r="I40" i="14" s="1"/>
  <c r="N88" i="14"/>
  <c r="O88" i="14"/>
  <c r="B88" i="14"/>
  <c r="M89" i="14"/>
  <c r="R10" i="14"/>
  <c r="K10" i="14" s="1"/>
  <c r="J10" i="14"/>
  <c r="J122" i="13"/>
  <c r="R122" i="13"/>
  <c r="K122" i="13" s="1"/>
  <c r="H162" i="9"/>
  <c r="P162" i="9"/>
  <c r="I162" i="9" s="1"/>
  <c r="R39" i="14"/>
  <c r="K39" i="14" s="1"/>
  <c r="J39" i="14"/>
  <c r="R170" i="10"/>
  <c r="K170" i="10" s="1"/>
  <c r="J170" i="10"/>
  <c r="J9" i="13"/>
  <c r="R9" i="13"/>
  <c r="K9" i="13" s="1"/>
  <c r="M53" i="8"/>
  <c r="B52" i="8"/>
  <c r="N52" i="8"/>
  <c r="O52" i="8"/>
  <c r="J60" i="14"/>
  <c r="R60" i="14"/>
  <c r="K60" i="14" s="1"/>
  <c r="J143" i="12"/>
  <c r="R143" i="12"/>
  <c r="K143" i="12" s="1"/>
  <c r="G142" i="10"/>
  <c r="Q142" i="10"/>
  <c r="H61" i="14"/>
  <c r="P61" i="14"/>
  <c r="I61" i="14" s="1"/>
  <c r="J26" i="14"/>
  <c r="R26" i="14"/>
  <c r="K26" i="14" s="1"/>
  <c r="Q144" i="14"/>
  <c r="G144" i="14"/>
  <c r="J10" i="12"/>
  <c r="R10" i="12"/>
  <c r="K10" i="12" s="1"/>
  <c r="R50" i="8"/>
  <c r="K50" i="8" s="1"/>
  <c r="J50" i="8"/>
  <c r="Q180" i="9"/>
  <c r="G180" i="9"/>
  <c r="M101" i="8"/>
  <c r="B100" i="8"/>
  <c r="O100" i="8"/>
  <c r="N100" i="8"/>
  <c r="P115" i="12"/>
  <c r="I115" i="12" s="1"/>
  <c r="H115" i="12"/>
  <c r="Q155" i="14"/>
  <c r="G155" i="14"/>
  <c r="J40" i="13"/>
  <c r="R40" i="13"/>
  <c r="K40" i="13" s="1"/>
  <c r="M75" i="8"/>
  <c r="B74" i="8"/>
  <c r="N74" i="8"/>
  <c r="O74" i="8"/>
  <c r="Q140" i="9"/>
  <c r="G140" i="9"/>
  <c r="Q26" i="11"/>
  <c r="G26" i="11"/>
  <c r="N31" i="12"/>
  <c r="O31" i="12"/>
  <c r="M32" i="12"/>
  <c r="B31" i="12"/>
  <c r="Q27" i="14"/>
  <c r="G27" i="14"/>
  <c r="M166" i="11"/>
  <c r="N165" i="11"/>
  <c r="B165" i="11"/>
  <c r="O165" i="11"/>
  <c r="Q162" i="9"/>
  <c r="G162" i="9"/>
  <c r="N107" i="14"/>
  <c r="O107" i="14"/>
  <c r="M108" i="14"/>
  <c r="B107" i="14"/>
  <c r="M144" i="10"/>
  <c r="B143" i="10"/>
  <c r="N143" i="10"/>
  <c r="O143" i="10"/>
  <c r="Q72" i="12"/>
  <c r="G72" i="12"/>
  <c r="Q115" i="12"/>
  <c r="G115" i="12"/>
  <c r="H87" i="13"/>
  <c r="P87" i="13"/>
  <c r="I87" i="13" s="1"/>
  <c r="M142" i="9"/>
  <c r="O141" i="9"/>
  <c r="N141" i="9"/>
  <c r="B141" i="9"/>
  <c r="M28" i="11"/>
  <c r="B27" i="11"/>
  <c r="N27" i="11"/>
  <c r="O27" i="11"/>
  <c r="R72" i="8"/>
  <c r="K72" i="8" s="1"/>
  <c r="J72" i="8"/>
  <c r="N173" i="12"/>
  <c r="M174" i="12"/>
  <c r="B173" i="12"/>
  <c r="O173" i="12"/>
  <c r="H30" i="12"/>
  <c r="P30" i="12"/>
  <c r="I30" i="12" s="1"/>
  <c r="H139" i="13"/>
  <c r="P139" i="13"/>
  <c r="I139" i="13" s="1"/>
  <c r="Q126" i="14"/>
  <c r="G126" i="14"/>
  <c r="N12" i="12"/>
  <c r="B12" i="12"/>
  <c r="O12" i="12"/>
  <c r="M13" i="12"/>
  <c r="Q88" i="12"/>
  <c r="G88" i="12"/>
  <c r="J55" i="13"/>
  <c r="R55" i="13"/>
  <c r="K55" i="13" s="1"/>
  <c r="Q87" i="14"/>
  <c r="G87" i="14"/>
  <c r="R25" i="11"/>
  <c r="K25" i="11" s="1"/>
  <c r="J25" i="11"/>
  <c r="J104" i="13"/>
  <c r="R104" i="13"/>
  <c r="K104" i="13" s="1"/>
  <c r="R163" i="11"/>
  <c r="K163" i="11" s="1"/>
  <c r="J163" i="11"/>
  <c r="J105" i="14"/>
  <c r="R105" i="14"/>
  <c r="K105" i="14" s="1"/>
  <c r="H56" i="13"/>
  <c r="P56" i="13"/>
  <c r="I56" i="13" s="1"/>
  <c r="N191" i="11"/>
  <c r="M192" i="11"/>
  <c r="B191" i="11"/>
  <c r="O191" i="11"/>
  <c r="J61" i="11"/>
  <c r="R61" i="11"/>
  <c r="K61" i="11" s="1"/>
  <c r="J86" i="13"/>
  <c r="R86" i="13"/>
  <c r="K86" i="13" s="1"/>
  <c r="H115" i="9"/>
  <c r="P115" i="9"/>
  <c r="I115" i="9" s="1"/>
  <c r="N137" i="11"/>
  <c r="O137" i="11"/>
  <c r="M138" i="11"/>
  <c r="B137" i="11"/>
  <c r="Q61" i="14"/>
  <c r="G61" i="14"/>
  <c r="H144" i="12"/>
  <c r="P144" i="12"/>
  <c r="I144" i="12" s="1"/>
  <c r="N26" i="13"/>
  <c r="B26" i="13"/>
  <c r="O26" i="13"/>
  <c r="M27" i="13"/>
  <c r="J65" i="13"/>
  <c r="R65" i="13"/>
  <c r="K65" i="13" s="1"/>
  <c r="N88" i="13"/>
  <c r="B88" i="13"/>
  <c r="M89" i="13"/>
  <c r="O88" i="13"/>
  <c r="R92" i="9"/>
  <c r="K92" i="9" s="1"/>
  <c r="J92" i="9"/>
  <c r="J44" i="11"/>
  <c r="R44" i="11"/>
  <c r="K44" i="11" s="1"/>
  <c r="R110" i="11"/>
  <c r="K110" i="11" s="1"/>
  <c r="J110" i="11"/>
  <c r="Q172" i="12"/>
  <c r="G172" i="12"/>
  <c r="Q139" i="13"/>
  <c r="G139" i="13"/>
  <c r="H11" i="12"/>
  <c r="P11" i="12"/>
  <c r="I11" i="12" s="1"/>
  <c r="P171" i="10"/>
  <c r="I171" i="10" s="1"/>
  <c r="H171" i="10"/>
  <c r="R139" i="9"/>
  <c r="K139" i="9" s="1"/>
  <c r="J139" i="9"/>
  <c r="Q11" i="15"/>
  <c r="G11" i="15"/>
  <c r="N12" i="15"/>
  <c r="O12" i="15"/>
  <c r="B12" i="15"/>
  <c r="M13" i="15"/>
  <c r="J10" i="15"/>
  <c r="R10" i="15"/>
  <c r="K10" i="15" s="1"/>
  <c r="G153" i="15"/>
  <c r="Q153" i="15"/>
  <c r="J78" i="15"/>
  <c r="R78" i="15"/>
  <c r="K78" i="15" s="1"/>
  <c r="J31" i="15"/>
  <c r="R31" i="15"/>
  <c r="K31" i="15" s="1"/>
  <c r="N154" i="15"/>
  <c r="M155" i="15"/>
  <c r="O154" i="15"/>
  <c r="B154" i="15"/>
  <c r="H79" i="15"/>
  <c r="P79" i="15"/>
  <c r="I79" i="15" s="1"/>
  <c r="N202" i="15"/>
  <c r="O202" i="15"/>
  <c r="B202" i="15"/>
  <c r="M203" i="15"/>
  <c r="P201" i="15"/>
  <c r="I201" i="15" s="1"/>
  <c r="H201" i="15"/>
  <c r="P32" i="15"/>
  <c r="I32" i="15" s="1"/>
  <c r="H32" i="15"/>
  <c r="G32" i="15"/>
  <c r="Q32" i="15"/>
  <c r="J152" i="15"/>
  <c r="R152" i="15"/>
  <c r="K152" i="15" s="1"/>
  <c r="Q103" i="15"/>
  <c r="G103" i="15"/>
  <c r="M105" i="15"/>
  <c r="O104" i="15"/>
  <c r="B104" i="15"/>
  <c r="N104" i="15"/>
  <c r="J102" i="15"/>
  <c r="R102" i="15"/>
  <c r="K102" i="15" s="1"/>
  <c r="H56" i="15"/>
  <c r="P56" i="15"/>
  <c r="I56" i="15" s="1"/>
  <c r="J200" i="15"/>
  <c r="R200" i="15"/>
  <c r="K200" i="15" s="1"/>
  <c r="Q177" i="15"/>
  <c r="G177" i="15"/>
  <c r="M179" i="15"/>
  <c r="O178" i="15"/>
  <c r="B178" i="15"/>
  <c r="N178" i="15"/>
  <c r="J176" i="15"/>
  <c r="R176" i="15"/>
  <c r="K176" i="15" s="1"/>
  <c r="G130" i="15"/>
  <c r="Q130" i="15"/>
  <c r="H11" i="15"/>
  <c r="P11" i="15"/>
  <c r="I11" i="15" s="1"/>
  <c r="P153" i="15"/>
  <c r="I153" i="15" s="1"/>
  <c r="H153" i="15"/>
  <c r="Q79" i="15"/>
  <c r="G79" i="15"/>
  <c r="M81" i="15"/>
  <c r="O80" i="15"/>
  <c r="B80" i="15"/>
  <c r="N80" i="15"/>
  <c r="G201" i="15"/>
  <c r="Q201" i="15"/>
  <c r="N33" i="15"/>
  <c r="M34" i="15"/>
  <c r="O33" i="15"/>
  <c r="B33" i="15"/>
  <c r="H103" i="15"/>
  <c r="P103" i="15"/>
  <c r="I103" i="15" s="1"/>
  <c r="Q56" i="15"/>
  <c r="G56" i="15"/>
  <c r="M58" i="15"/>
  <c r="O57" i="15"/>
  <c r="B57" i="15"/>
  <c r="N57" i="15"/>
  <c r="J55" i="15"/>
  <c r="R55" i="15"/>
  <c r="K55" i="15" s="1"/>
  <c r="H177" i="15"/>
  <c r="P177" i="15"/>
  <c r="I177" i="15" s="1"/>
  <c r="J129" i="15"/>
  <c r="R129" i="15"/>
  <c r="K129" i="15" s="1"/>
  <c r="N131" i="15"/>
  <c r="O131" i="15"/>
  <c r="B131" i="15"/>
  <c r="M132" i="15"/>
  <c r="P130" i="15"/>
  <c r="I130" i="15" s="1"/>
  <c r="H130" i="15"/>
  <c r="P11" i="14"/>
  <c r="I11" i="14" s="1"/>
  <c r="O12" i="14"/>
  <c r="H12" i="14" s="1"/>
  <c r="M13" i="14"/>
  <c r="B13" i="14" s="1"/>
  <c r="N12" i="14"/>
  <c r="R10" i="11"/>
  <c r="K10" i="11" s="1"/>
  <c r="J10" i="11"/>
  <c r="G11" i="11"/>
  <c r="Q11" i="11"/>
  <c r="M13" i="11"/>
  <c r="O12" i="11"/>
  <c r="B12" i="11"/>
  <c r="N12" i="11"/>
  <c r="P11" i="11"/>
  <c r="I11" i="11" s="1"/>
  <c r="H11" i="11"/>
  <c r="Q111" i="10"/>
  <c r="G111" i="10"/>
  <c r="M113" i="10"/>
  <c r="B112" i="10"/>
  <c r="O112" i="10"/>
  <c r="N112" i="10"/>
  <c r="M90" i="10"/>
  <c r="B89" i="10"/>
  <c r="N89" i="10"/>
  <c r="O89" i="10"/>
  <c r="R87" i="10"/>
  <c r="K87" i="10" s="1"/>
  <c r="J87" i="10"/>
  <c r="P11" i="10"/>
  <c r="I11" i="10" s="1"/>
  <c r="H11" i="10"/>
  <c r="M13" i="10"/>
  <c r="B12" i="10"/>
  <c r="N12" i="10"/>
  <c r="O12" i="10"/>
  <c r="R10" i="10"/>
  <c r="K10" i="10" s="1"/>
  <c r="J10" i="10"/>
  <c r="R23" i="10"/>
  <c r="K23" i="10" s="1"/>
  <c r="J23" i="10"/>
  <c r="H44" i="10"/>
  <c r="P44" i="10"/>
  <c r="I44" i="10" s="1"/>
  <c r="J66" i="10"/>
  <c r="R66" i="10"/>
  <c r="K66" i="10" s="1"/>
  <c r="H67" i="10"/>
  <c r="P67" i="10"/>
  <c r="I67" i="10" s="1"/>
  <c r="R110" i="10"/>
  <c r="K110" i="10" s="1"/>
  <c r="J110" i="10"/>
  <c r="N25" i="10"/>
  <c r="B25" i="10"/>
  <c r="O25" i="10"/>
  <c r="M26" i="10"/>
  <c r="Q24" i="10"/>
  <c r="G24" i="10"/>
  <c r="H111" i="10"/>
  <c r="P111" i="10"/>
  <c r="I111" i="10" s="1"/>
  <c r="Q88" i="10"/>
  <c r="G88" i="10"/>
  <c r="H88" i="10"/>
  <c r="P88" i="10"/>
  <c r="I88" i="10" s="1"/>
  <c r="G11" i="10"/>
  <c r="Q11" i="10"/>
  <c r="Q44" i="10"/>
  <c r="G44" i="10"/>
  <c r="B45" i="10"/>
  <c r="O45" i="10"/>
  <c r="M46" i="10"/>
  <c r="N45" i="10"/>
  <c r="N68" i="10"/>
  <c r="B68" i="10"/>
  <c r="M69" i="10"/>
  <c r="O68" i="10"/>
  <c r="Q67" i="10"/>
  <c r="G67" i="10"/>
  <c r="P24" i="10"/>
  <c r="I24" i="10" s="1"/>
  <c r="H24" i="10"/>
  <c r="R43" i="10"/>
  <c r="K43" i="10" s="1"/>
  <c r="J43" i="10"/>
  <c r="M29" i="8"/>
  <c r="B28" i="8"/>
  <c r="N28" i="8"/>
  <c r="O28" i="8"/>
  <c r="Q27" i="8"/>
  <c r="G27" i="8"/>
  <c r="H27" i="8"/>
  <c r="P27" i="8"/>
  <c r="I27" i="8" s="1"/>
  <c r="R26" i="8"/>
  <c r="K26" i="8" s="1"/>
  <c r="J26" i="8"/>
  <c r="M29" i="11" l="1"/>
  <c r="O28" i="11"/>
  <c r="B28" i="11"/>
  <c r="N28" i="11"/>
  <c r="M145" i="10"/>
  <c r="B144" i="10"/>
  <c r="N144" i="10"/>
  <c r="O144" i="10"/>
  <c r="P165" i="11"/>
  <c r="I165" i="11" s="1"/>
  <c r="H165" i="11"/>
  <c r="N32" i="12"/>
  <c r="B32" i="12"/>
  <c r="O32" i="12"/>
  <c r="M33" i="12"/>
  <c r="Q74" i="8"/>
  <c r="G74" i="8"/>
  <c r="G52" i="8"/>
  <c r="Q52" i="8"/>
  <c r="N89" i="14"/>
  <c r="B89" i="14"/>
  <c r="O89" i="14"/>
  <c r="M90" i="14"/>
  <c r="Q194" i="10"/>
  <c r="G194" i="10"/>
  <c r="H163" i="9"/>
  <c r="P163" i="9"/>
  <c r="I163" i="9" s="1"/>
  <c r="Q89" i="12"/>
  <c r="G89" i="12"/>
  <c r="N29" i="14"/>
  <c r="M30" i="14"/>
  <c r="B29" i="14"/>
  <c r="O29" i="14"/>
  <c r="J199" i="12"/>
  <c r="R199" i="12"/>
  <c r="K199" i="12" s="1"/>
  <c r="N47" i="11"/>
  <c r="B47" i="11"/>
  <c r="O47" i="11"/>
  <c r="M48" i="11"/>
  <c r="R70" i="9"/>
  <c r="K70" i="9" s="1"/>
  <c r="J70" i="9"/>
  <c r="H63" i="11"/>
  <c r="P63" i="11"/>
  <c r="I63" i="11" s="1"/>
  <c r="Q124" i="13"/>
  <c r="G124" i="13"/>
  <c r="Q145" i="12"/>
  <c r="G145" i="12"/>
  <c r="M118" i="9"/>
  <c r="B117" i="9"/>
  <c r="O117" i="9"/>
  <c r="N117" i="9"/>
  <c r="Q140" i="13"/>
  <c r="G140" i="13"/>
  <c r="N192" i="11"/>
  <c r="O192" i="11"/>
  <c r="M193" i="11"/>
  <c r="B192" i="11"/>
  <c r="J126" i="14"/>
  <c r="R126" i="14"/>
  <c r="K126" i="14" s="1"/>
  <c r="N174" i="12"/>
  <c r="O174" i="12"/>
  <c r="M175" i="12"/>
  <c r="B174" i="12"/>
  <c r="J115" i="12"/>
  <c r="R115" i="12"/>
  <c r="K115" i="12" s="1"/>
  <c r="H31" i="12"/>
  <c r="P31" i="12"/>
  <c r="I31" i="12" s="1"/>
  <c r="Q100" i="8"/>
  <c r="G100" i="8"/>
  <c r="R142" i="10"/>
  <c r="K142" i="10" s="1"/>
  <c r="J142" i="10"/>
  <c r="M73" i="9"/>
  <c r="B72" i="9"/>
  <c r="N72" i="9"/>
  <c r="O72" i="9"/>
  <c r="N182" i="9"/>
  <c r="O182" i="9"/>
  <c r="M183" i="9"/>
  <c r="B182" i="9"/>
  <c r="J62" i="11"/>
  <c r="R62" i="11"/>
  <c r="K62" i="11" s="1"/>
  <c r="Q163" i="9"/>
  <c r="G163" i="9"/>
  <c r="H129" i="8"/>
  <c r="P129" i="8"/>
  <c r="I129" i="8" s="1"/>
  <c r="Q73" i="12"/>
  <c r="G73" i="12"/>
  <c r="H145" i="14"/>
  <c r="P145" i="14"/>
  <c r="I145" i="14" s="1"/>
  <c r="H46" i="11"/>
  <c r="P46" i="11"/>
  <c r="I46" i="11" s="1"/>
  <c r="R164" i="11"/>
  <c r="K164" i="11" s="1"/>
  <c r="J164" i="11"/>
  <c r="N64" i="11"/>
  <c r="B64" i="11"/>
  <c r="O64" i="11"/>
  <c r="M65" i="11"/>
  <c r="Q11" i="13"/>
  <c r="G11" i="13"/>
  <c r="R93" i="9"/>
  <c r="K93" i="9" s="1"/>
  <c r="J93" i="9"/>
  <c r="H112" i="11"/>
  <c r="P112" i="11"/>
  <c r="I112" i="11" s="1"/>
  <c r="N107" i="13"/>
  <c r="O107" i="13"/>
  <c r="M108" i="13"/>
  <c r="B107" i="13"/>
  <c r="N43" i="13"/>
  <c r="B43" i="13"/>
  <c r="O43" i="13"/>
  <c r="M44" i="13"/>
  <c r="B141" i="13"/>
  <c r="M142" i="13"/>
  <c r="N141" i="13"/>
  <c r="O141" i="13"/>
  <c r="R139" i="13"/>
  <c r="K139" i="13" s="1"/>
  <c r="J139" i="13"/>
  <c r="J61" i="14"/>
  <c r="R61" i="14"/>
  <c r="K61" i="14" s="1"/>
  <c r="Q191" i="11"/>
  <c r="G191" i="11"/>
  <c r="J88" i="12"/>
  <c r="R88" i="12"/>
  <c r="K88" i="12" s="1"/>
  <c r="Q173" i="12"/>
  <c r="G173" i="12"/>
  <c r="Q141" i="9"/>
  <c r="G141" i="9"/>
  <c r="G165" i="11"/>
  <c r="Q165" i="11"/>
  <c r="Q31" i="12"/>
  <c r="G31" i="12"/>
  <c r="M76" i="8"/>
  <c r="B75" i="8"/>
  <c r="N75" i="8"/>
  <c r="O75" i="8"/>
  <c r="P100" i="8"/>
  <c r="I100" i="8" s="1"/>
  <c r="H100" i="8"/>
  <c r="M54" i="8"/>
  <c r="B53" i="8"/>
  <c r="N53" i="8"/>
  <c r="O53" i="8"/>
  <c r="H88" i="14"/>
  <c r="P88" i="14"/>
  <c r="I88" i="14" s="1"/>
  <c r="H194" i="10"/>
  <c r="P194" i="10"/>
  <c r="I194" i="10" s="1"/>
  <c r="H181" i="9"/>
  <c r="P181" i="9"/>
  <c r="I181" i="9" s="1"/>
  <c r="J55" i="12"/>
  <c r="R55" i="12"/>
  <c r="K55" i="12" s="1"/>
  <c r="H127" i="14"/>
  <c r="P127" i="14"/>
  <c r="I127" i="14" s="1"/>
  <c r="Q28" i="14"/>
  <c r="G28" i="14"/>
  <c r="M131" i="8"/>
  <c r="B130" i="8"/>
  <c r="N130" i="8"/>
  <c r="O130" i="8"/>
  <c r="G94" i="9"/>
  <c r="Q94" i="9"/>
  <c r="R11" i="14"/>
  <c r="K11" i="14" s="1"/>
  <c r="J11" i="14"/>
  <c r="N157" i="14"/>
  <c r="M158" i="14"/>
  <c r="B157" i="14"/>
  <c r="O157" i="14"/>
  <c r="R128" i="8"/>
  <c r="K128" i="8" s="1"/>
  <c r="J128" i="8"/>
  <c r="J11" i="12"/>
  <c r="R11" i="12"/>
  <c r="K11" i="12" s="1"/>
  <c r="Q112" i="11"/>
  <c r="G112" i="11"/>
  <c r="J106" i="14"/>
  <c r="R106" i="14"/>
  <c r="K106" i="14" s="1"/>
  <c r="H106" i="13"/>
  <c r="P106" i="13"/>
  <c r="I106" i="13" s="1"/>
  <c r="H42" i="13"/>
  <c r="P42" i="13"/>
  <c r="I42" i="13" s="1"/>
  <c r="P140" i="13"/>
  <c r="I140" i="13" s="1"/>
  <c r="H140" i="13"/>
  <c r="J87" i="13"/>
  <c r="R87" i="13"/>
  <c r="K87" i="13" s="1"/>
  <c r="R111" i="11"/>
  <c r="K111" i="11" s="1"/>
  <c r="J111" i="11"/>
  <c r="N27" i="13"/>
  <c r="O27" i="13"/>
  <c r="M28" i="13"/>
  <c r="B27" i="13"/>
  <c r="J72" i="12"/>
  <c r="R72" i="12"/>
  <c r="K72" i="12" s="1"/>
  <c r="N108" i="14"/>
  <c r="O108" i="14"/>
  <c r="M109" i="14"/>
  <c r="B108" i="14"/>
  <c r="M167" i="11"/>
  <c r="B166" i="11"/>
  <c r="N166" i="11"/>
  <c r="O166" i="11"/>
  <c r="Q88" i="14"/>
  <c r="G88" i="14"/>
  <c r="M196" i="10"/>
  <c r="B195" i="10"/>
  <c r="N195" i="10"/>
  <c r="O195" i="10"/>
  <c r="N117" i="12"/>
  <c r="B117" i="12"/>
  <c r="O117" i="12"/>
  <c r="M118" i="12"/>
  <c r="Q181" i="9"/>
  <c r="G181" i="9"/>
  <c r="H62" i="14"/>
  <c r="P62" i="14"/>
  <c r="I62" i="14" s="1"/>
  <c r="J41" i="13"/>
  <c r="R41" i="13"/>
  <c r="K41" i="13" s="1"/>
  <c r="R193" i="10"/>
  <c r="K193" i="10" s="1"/>
  <c r="J193" i="10"/>
  <c r="N146" i="14"/>
  <c r="O146" i="14"/>
  <c r="B146" i="14"/>
  <c r="P172" i="10"/>
  <c r="I172" i="10" s="1"/>
  <c r="H172" i="10"/>
  <c r="Q41" i="14"/>
  <c r="G41" i="14"/>
  <c r="Q46" i="11"/>
  <c r="G46" i="11"/>
  <c r="H156" i="14"/>
  <c r="P156" i="14"/>
  <c r="I156" i="14" s="1"/>
  <c r="Q63" i="11"/>
  <c r="G63" i="11"/>
  <c r="J136" i="11"/>
  <c r="R136" i="11"/>
  <c r="K136" i="11" s="1"/>
  <c r="J190" i="11"/>
  <c r="R190" i="11"/>
  <c r="K190" i="11" s="1"/>
  <c r="J25" i="13"/>
  <c r="R25" i="13"/>
  <c r="K25" i="13" s="1"/>
  <c r="J172" i="12"/>
  <c r="R172" i="12"/>
  <c r="K172" i="12" s="1"/>
  <c r="H88" i="13"/>
  <c r="P88" i="13"/>
  <c r="I88" i="13" s="1"/>
  <c r="H26" i="13"/>
  <c r="P26" i="13"/>
  <c r="I26" i="13" s="1"/>
  <c r="N13" i="12"/>
  <c r="B13" i="12"/>
  <c r="M14" i="12"/>
  <c r="O13" i="12"/>
  <c r="P141" i="9"/>
  <c r="I141" i="9" s="1"/>
  <c r="H141" i="9"/>
  <c r="H143" i="10"/>
  <c r="P143" i="10"/>
  <c r="I143" i="10" s="1"/>
  <c r="H107" i="14"/>
  <c r="P107" i="14"/>
  <c r="I107" i="14" s="1"/>
  <c r="R26" i="11"/>
  <c r="K26" i="11" s="1"/>
  <c r="J26" i="11"/>
  <c r="M102" i="8"/>
  <c r="N101" i="8"/>
  <c r="O101" i="8"/>
  <c r="B101" i="8"/>
  <c r="J144" i="14"/>
  <c r="R144" i="14"/>
  <c r="K144" i="14" s="1"/>
  <c r="R73" i="8"/>
  <c r="K73" i="8" s="1"/>
  <c r="J73" i="8"/>
  <c r="P116" i="12"/>
  <c r="I116" i="12" s="1"/>
  <c r="H116" i="12"/>
  <c r="N63" i="14"/>
  <c r="B63" i="14"/>
  <c r="M64" i="14"/>
  <c r="O63" i="14"/>
  <c r="J123" i="13"/>
  <c r="R123" i="13"/>
  <c r="K123" i="13" s="1"/>
  <c r="N128" i="14"/>
  <c r="O128" i="14"/>
  <c r="B128" i="14"/>
  <c r="M129" i="14"/>
  <c r="R99" i="8"/>
  <c r="K99" i="8" s="1"/>
  <c r="J99" i="8"/>
  <c r="P94" i="9"/>
  <c r="I94" i="9" s="1"/>
  <c r="H94" i="9"/>
  <c r="Q145" i="14"/>
  <c r="G145" i="14"/>
  <c r="R51" i="8"/>
  <c r="K51" i="8" s="1"/>
  <c r="J51" i="8"/>
  <c r="Q172" i="10"/>
  <c r="G172" i="10"/>
  <c r="O87" i="11"/>
  <c r="M88" i="11"/>
  <c r="B87" i="11"/>
  <c r="N87" i="11"/>
  <c r="Q156" i="14"/>
  <c r="G156" i="14"/>
  <c r="R85" i="11"/>
  <c r="K85" i="11" s="1"/>
  <c r="J85" i="11"/>
  <c r="O113" i="11"/>
  <c r="B113" i="11"/>
  <c r="N113" i="11"/>
  <c r="M114" i="11"/>
  <c r="Q106" i="13"/>
  <c r="G106" i="13"/>
  <c r="N68" i="13"/>
  <c r="O68" i="13"/>
  <c r="B68" i="13"/>
  <c r="M69" i="13"/>
  <c r="Q42" i="13"/>
  <c r="G42" i="13"/>
  <c r="H200" i="12"/>
  <c r="P200" i="12"/>
  <c r="I200" i="12" s="1"/>
  <c r="Q12" i="14"/>
  <c r="G12" i="14"/>
  <c r="N89" i="13"/>
  <c r="M90" i="13"/>
  <c r="O89" i="13"/>
  <c r="B89" i="13"/>
  <c r="N138" i="11"/>
  <c r="O138" i="11"/>
  <c r="M139" i="11"/>
  <c r="B138" i="11"/>
  <c r="H12" i="12"/>
  <c r="P12" i="12"/>
  <c r="I12" i="12" s="1"/>
  <c r="P27" i="11"/>
  <c r="I27" i="11" s="1"/>
  <c r="H27" i="11"/>
  <c r="M143" i="9"/>
  <c r="B142" i="9"/>
  <c r="N142" i="9"/>
  <c r="O142" i="9"/>
  <c r="Q143" i="10"/>
  <c r="G143" i="10"/>
  <c r="Q107" i="14"/>
  <c r="G107" i="14"/>
  <c r="J27" i="14"/>
  <c r="R27" i="14"/>
  <c r="K27" i="14" s="1"/>
  <c r="H89" i="12"/>
  <c r="P89" i="12"/>
  <c r="I89" i="12" s="1"/>
  <c r="Q127" i="14"/>
  <c r="G127" i="14"/>
  <c r="M96" i="9"/>
  <c r="B95" i="9"/>
  <c r="N95" i="9"/>
  <c r="O95" i="9"/>
  <c r="H41" i="14"/>
  <c r="P41" i="14"/>
  <c r="I41" i="14" s="1"/>
  <c r="H86" i="11"/>
  <c r="P86" i="11"/>
  <c r="I86" i="11" s="1"/>
  <c r="J144" i="12"/>
  <c r="R144" i="12"/>
  <c r="K144" i="12" s="1"/>
  <c r="N125" i="13"/>
  <c r="M126" i="13"/>
  <c r="B125" i="13"/>
  <c r="O125" i="13"/>
  <c r="N146" i="12"/>
  <c r="O146" i="12"/>
  <c r="B146" i="12"/>
  <c r="M147" i="12"/>
  <c r="N57" i="12"/>
  <c r="B57" i="12"/>
  <c r="O57" i="12"/>
  <c r="M58" i="12"/>
  <c r="H67" i="13"/>
  <c r="P67" i="13"/>
  <c r="I67" i="13" s="1"/>
  <c r="Q26" i="13"/>
  <c r="G26" i="13"/>
  <c r="H137" i="11"/>
  <c r="P137" i="11"/>
  <c r="I137" i="11" s="1"/>
  <c r="J87" i="14"/>
  <c r="R87" i="14"/>
  <c r="K87" i="14" s="1"/>
  <c r="G27" i="11"/>
  <c r="Q27" i="11"/>
  <c r="J140" i="9"/>
  <c r="R140" i="9"/>
  <c r="K140" i="9" s="1"/>
  <c r="J155" i="14"/>
  <c r="R155" i="14"/>
  <c r="K155" i="14" s="1"/>
  <c r="J180" i="9"/>
  <c r="R180" i="9"/>
  <c r="K180" i="9" s="1"/>
  <c r="P71" i="9"/>
  <c r="I71" i="9" s="1"/>
  <c r="H71" i="9"/>
  <c r="Q116" i="12"/>
  <c r="G116" i="12"/>
  <c r="Q62" i="14"/>
  <c r="G62" i="14"/>
  <c r="N164" i="9"/>
  <c r="M165" i="9"/>
  <c r="O164" i="9"/>
  <c r="B164" i="9"/>
  <c r="J10" i="13"/>
  <c r="R10" i="13"/>
  <c r="K10" i="13" s="1"/>
  <c r="N74" i="12"/>
  <c r="B74" i="12"/>
  <c r="O74" i="12"/>
  <c r="M75" i="12"/>
  <c r="J105" i="13"/>
  <c r="R105" i="13"/>
  <c r="K105" i="13" s="1"/>
  <c r="M174" i="10"/>
  <c r="B173" i="10"/>
  <c r="O173" i="10"/>
  <c r="N173" i="10"/>
  <c r="O42" i="14"/>
  <c r="M43" i="14"/>
  <c r="N42" i="14"/>
  <c r="B42" i="14"/>
  <c r="Q86" i="11"/>
  <c r="G86" i="11"/>
  <c r="H124" i="13"/>
  <c r="P124" i="13"/>
  <c r="I124" i="13" s="1"/>
  <c r="R40" i="14"/>
  <c r="K40" i="14" s="1"/>
  <c r="J40" i="14"/>
  <c r="N12" i="13"/>
  <c r="M13" i="13"/>
  <c r="O12" i="13"/>
  <c r="B12" i="13"/>
  <c r="H145" i="12"/>
  <c r="P145" i="12"/>
  <c r="I145" i="12" s="1"/>
  <c r="P116" i="9"/>
  <c r="I116" i="9" s="1"/>
  <c r="H116" i="9"/>
  <c r="H56" i="12"/>
  <c r="P56" i="12"/>
  <c r="I56" i="12" s="1"/>
  <c r="J56" i="13"/>
  <c r="R56" i="13"/>
  <c r="K56" i="13" s="1"/>
  <c r="J30" i="12"/>
  <c r="R30" i="12"/>
  <c r="K30" i="12" s="1"/>
  <c r="R115" i="9"/>
  <c r="K115" i="9" s="1"/>
  <c r="J115" i="9"/>
  <c r="N201" i="12"/>
  <c r="B201" i="12"/>
  <c r="O201" i="12"/>
  <c r="M202" i="12"/>
  <c r="Q88" i="13"/>
  <c r="G88" i="13"/>
  <c r="Q137" i="11"/>
  <c r="G137" i="11"/>
  <c r="H191" i="11"/>
  <c r="P191" i="11"/>
  <c r="I191" i="11" s="1"/>
  <c r="Q12" i="12"/>
  <c r="G12" i="12"/>
  <c r="H173" i="12"/>
  <c r="P173" i="12"/>
  <c r="I173" i="12" s="1"/>
  <c r="J162" i="9"/>
  <c r="R162" i="9"/>
  <c r="K162" i="9" s="1"/>
  <c r="H74" i="8"/>
  <c r="P74" i="8"/>
  <c r="I74" i="8" s="1"/>
  <c r="P52" i="8"/>
  <c r="I52" i="8" s="1"/>
  <c r="H52" i="8"/>
  <c r="J45" i="11"/>
  <c r="R45" i="11"/>
  <c r="K45" i="11" s="1"/>
  <c r="G71" i="9"/>
  <c r="Q71" i="9"/>
  <c r="J66" i="13"/>
  <c r="R66" i="13"/>
  <c r="K66" i="13" s="1"/>
  <c r="N90" i="12"/>
  <c r="O90" i="12"/>
  <c r="B90" i="12"/>
  <c r="M91" i="12"/>
  <c r="H28" i="14"/>
  <c r="P28" i="14"/>
  <c r="I28" i="14" s="1"/>
  <c r="Q129" i="8"/>
  <c r="G129" i="8"/>
  <c r="H73" i="12"/>
  <c r="P73" i="12"/>
  <c r="I73" i="12" s="1"/>
  <c r="H11" i="13"/>
  <c r="P11" i="13"/>
  <c r="I11" i="13" s="1"/>
  <c r="G116" i="9"/>
  <c r="Q116" i="9"/>
  <c r="Q56" i="12"/>
  <c r="G56" i="12"/>
  <c r="R171" i="10"/>
  <c r="K171" i="10" s="1"/>
  <c r="J171" i="10"/>
  <c r="Q67" i="13"/>
  <c r="G67" i="13"/>
  <c r="Q200" i="12"/>
  <c r="G200" i="12"/>
  <c r="P131" i="15"/>
  <c r="I131" i="15" s="1"/>
  <c r="H131" i="15"/>
  <c r="H80" i="15"/>
  <c r="P80" i="15"/>
  <c r="I80" i="15" s="1"/>
  <c r="G131" i="15"/>
  <c r="Q131" i="15"/>
  <c r="Q57" i="15"/>
  <c r="G57" i="15"/>
  <c r="M59" i="15"/>
  <c r="O58" i="15"/>
  <c r="B58" i="15"/>
  <c r="N58" i="15"/>
  <c r="J56" i="15"/>
  <c r="R56" i="15"/>
  <c r="K56" i="15" s="1"/>
  <c r="P33" i="15"/>
  <c r="I33" i="15" s="1"/>
  <c r="H33" i="15"/>
  <c r="G33" i="15"/>
  <c r="Q33" i="15"/>
  <c r="J201" i="15"/>
  <c r="R201" i="15"/>
  <c r="K201" i="15" s="1"/>
  <c r="Q80" i="15"/>
  <c r="G80" i="15"/>
  <c r="M82" i="15"/>
  <c r="O81" i="15"/>
  <c r="B81" i="15"/>
  <c r="N81" i="15"/>
  <c r="J79" i="15"/>
  <c r="R79" i="15"/>
  <c r="K79" i="15" s="1"/>
  <c r="H178" i="15"/>
  <c r="P178" i="15"/>
  <c r="I178" i="15" s="1"/>
  <c r="Q104" i="15"/>
  <c r="G104" i="15"/>
  <c r="M106" i="15"/>
  <c r="O105" i="15"/>
  <c r="B105" i="15"/>
  <c r="N105" i="15"/>
  <c r="J103" i="15"/>
  <c r="R103" i="15"/>
  <c r="K103" i="15" s="1"/>
  <c r="G202" i="15"/>
  <c r="Q202" i="15"/>
  <c r="N155" i="15"/>
  <c r="M156" i="15"/>
  <c r="O155" i="15"/>
  <c r="B155" i="15"/>
  <c r="G12" i="15"/>
  <c r="Q12" i="15"/>
  <c r="N132" i="15"/>
  <c r="O132" i="15"/>
  <c r="B132" i="15"/>
  <c r="M133" i="15"/>
  <c r="H57" i="15"/>
  <c r="P57" i="15"/>
  <c r="I57" i="15" s="1"/>
  <c r="N34" i="15"/>
  <c r="M35" i="15"/>
  <c r="O34" i="15"/>
  <c r="B34" i="15"/>
  <c r="J130" i="15"/>
  <c r="R130" i="15"/>
  <c r="K130" i="15" s="1"/>
  <c r="Q178" i="15"/>
  <c r="G178" i="15"/>
  <c r="M180" i="15"/>
  <c r="O179" i="15"/>
  <c r="B179" i="15"/>
  <c r="N179" i="15"/>
  <c r="J177" i="15"/>
  <c r="R177" i="15"/>
  <c r="K177" i="15" s="1"/>
  <c r="H104" i="15"/>
  <c r="P104" i="15"/>
  <c r="I104" i="15" s="1"/>
  <c r="J32" i="15"/>
  <c r="R32" i="15"/>
  <c r="K32" i="15" s="1"/>
  <c r="N203" i="15"/>
  <c r="O203" i="15"/>
  <c r="B203" i="15"/>
  <c r="M204" i="15"/>
  <c r="P202" i="15"/>
  <c r="I202" i="15" s="1"/>
  <c r="H202" i="15"/>
  <c r="P154" i="15"/>
  <c r="I154" i="15" s="1"/>
  <c r="H154" i="15"/>
  <c r="G154" i="15"/>
  <c r="Q154" i="15"/>
  <c r="J153" i="15"/>
  <c r="R153" i="15"/>
  <c r="K153" i="15" s="1"/>
  <c r="N13" i="15"/>
  <c r="O13" i="15"/>
  <c r="B13" i="15"/>
  <c r="M14" i="15"/>
  <c r="P12" i="15"/>
  <c r="I12" i="15" s="1"/>
  <c r="H12" i="15"/>
  <c r="J11" i="15"/>
  <c r="R11" i="15"/>
  <c r="K11" i="15" s="1"/>
  <c r="O13" i="14"/>
  <c r="H13" i="14" s="1"/>
  <c r="M14" i="14"/>
  <c r="B14" i="14" s="1"/>
  <c r="N13" i="14"/>
  <c r="P12" i="14"/>
  <c r="I12" i="14" s="1"/>
  <c r="M14" i="11"/>
  <c r="B13" i="11"/>
  <c r="N13" i="11"/>
  <c r="O13" i="11"/>
  <c r="Q12" i="11"/>
  <c r="G12" i="11"/>
  <c r="H12" i="11"/>
  <c r="P12" i="11"/>
  <c r="I12" i="11" s="1"/>
  <c r="R11" i="11"/>
  <c r="K11" i="11" s="1"/>
  <c r="J11" i="11"/>
  <c r="J67" i="10"/>
  <c r="R67" i="10"/>
  <c r="K67" i="10" s="1"/>
  <c r="Q45" i="10"/>
  <c r="G45" i="10"/>
  <c r="R11" i="10"/>
  <c r="K11" i="10" s="1"/>
  <c r="J11" i="10"/>
  <c r="B26" i="10"/>
  <c r="N26" i="10"/>
  <c r="O26" i="10"/>
  <c r="M27" i="10"/>
  <c r="H12" i="10"/>
  <c r="P12" i="10"/>
  <c r="I12" i="10" s="1"/>
  <c r="P89" i="10"/>
  <c r="I89" i="10" s="1"/>
  <c r="H89" i="10"/>
  <c r="G112" i="10"/>
  <c r="Q112" i="10"/>
  <c r="H68" i="10"/>
  <c r="P68" i="10"/>
  <c r="I68" i="10" s="1"/>
  <c r="P45" i="10"/>
  <c r="I45" i="10" s="1"/>
  <c r="H45" i="10"/>
  <c r="N69" i="10"/>
  <c r="B69" i="10"/>
  <c r="M70" i="10"/>
  <c r="O69" i="10"/>
  <c r="Q68" i="10"/>
  <c r="G68" i="10"/>
  <c r="O46" i="10"/>
  <c r="M47" i="10"/>
  <c r="B46" i="10"/>
  <c r="N46" i="10"/>
  <c r="R44" i="10"/>
  <c r="K44" i="10" s="1"/>
  <c r="J44" i="10"/>
  <c r="R88" i="10"/>
  <c r="K88" i="10" s="1"/>
  <c r="J88" i="10"/>
  <c r="R24" i="10"/>
  <c r="K24" i="10" s="1"/>
  <c r="J24" i="10"/>
  <c r="H25" i="10"/>
  <c r="P25" i="10"/>
  <c r="I25" i="10" s="1"/>
  <c r="Q25" i="10"/>
  <c r="G25" i="10"/>
  <c r="Q12" i="10"/>
  <c r="G12" i="10"/>
  <c r="M14" i="10"/>
  <c r="B13" i="10"/>
  <c r="O13" i="10"/>
  <c r="N13" i="10"/>
  <c r="Q89" i="10"/>
  <c r="G89" i="10"/>
  <c r="M91" i="10"/>
  <c r="O90" i="10"/>
  <c r="B90" i="10"/>
  <c r="N90" i="10"/>
  <c r="P112" i="10"/>
  <c r="I112" i="10" s="1"/>
  <c r="H112" i="10"/>
  <c r="M114" i="10"/>
  <c r="B113" i="10"/>
  <c r="N113" i="10"/>
  <c r="O113" i="10"/>
  <c r="R111" i="10"/>
  <c r="K111" i="10" s="1"/>
  <c r="J111" i="10"/>
  <c r="P28" i="8"/>
  <c r="I28" i="8" s="1"/>
  <c r="H28" i="8"/>
  <c r="R27" i="8"/>
  <c r="K27" i="8" s="1"/>
  <c r="J27" i="8"/>
  <c r="G28" i="8"/>
  <c r="Q28" i="8"/>
  <c r="M30" i="8"/>
  <c r="O29" i="8"/>
  <c r="B29" i="8"/>
  <c r="N29" i="8"/>
  <c r="Q90" i="12" l="1"/>
  <c r="G90" i="12"/>
  <c r="J12" i="12"/>
  <c r="R12" i="12"/>
  <c r="K12" i="12" s="1"/>
  <c r="N202" i="12"/>
  <c r="B202" i="12"/>
  <c r="O202" i="12"/>
  <c r="M203" i="12"/>
  <c r="P173" i="10"/>
  <c r="I173" i="10" s="1"/>
  <c r="H173" i="10"/>
  <c r="Q164" i="9"/>
  <c r="G164" i="9"/>
  <c r="N58" i="12"/>
  <c r="O58" i="12"/>
  <c r="B58" i="12"/>
  <c r="M59" i="12"/>
  <c r="Q146" i="12"/>
  <c r="G146" i="12"/>
  <c r="J106" i="13"/>
  <c r="R106" i="13"/>
  <c r="K106" i="13" s="1"/>
  <c r="J156" i="14"/>
  <c r="R156" i="14"/>
  <c r="K156" i="14" s="1"/>
  <c r="N129" i="14"/>
  <c r="B129" i="14"/>
  <c r="O129" i="14"/>
  <c r="M130" i="14"/>
  <c r="N64" i="14"/>
  <c r="B64" i="14"/>
  <c r="M65" i="14"/>
  <c r="O64" i="14"/>
  <c r="Q117" i="12"/>
  <c r="G117" i="12"/>
  <c r="Q166" i="11"/>
  <c r="G166" i="11"/>
  <c r="R94" i="9"/>
  <c r="K94" i="9" s="1"/>
  <c r="J94" i="9"/>
  <c r="P75" i="8"/>
  <c r="I75" i="8" s="1"/>
  <c r="H75" i="8"/>
  <c r="H107" i="13"/>
  <c r="P107" i="13"/>
  <c r="I107" i="13" s="1"/>
  <c r="J163" i="9"/>
  <c r="R163" i="9"/>
  <c r="K163" i="9" s="1"/>
  <c r="H72" i="9"/>
  <c r="P72" i="9"/>
  <c r="I72" i="9" s="1"/>
  <c r="Q174" i="12"/>
  <c r="G174" i="12"/>
  <c r="H47" i="11"/>
  <c r="P47" i="11"/>
  <c r="I47" i="11" s="1"/>
  <c r="N30" i="14"/>
  <c r="O30" i="14"/>
  <c r="M31" i="14"/>
  <c r="B30" i="14"/>
  <c r="R74" i="8"/>
  <c r="K74" i="8" s="1"/>
  <c r="J74" i="8"/>
  <c r="P144" i="10"/>
  <c r="I144" i="10" s="1"/>
  <c r="H144" i="10"/>
  <c r="J56" i="12"/>
  <c r="R56" i="12"/>
  <c r="K56" i="12" s="1"/>
  <c r="R129" i="8"/>
  <c r="K129" i="8" s="1"/>
  <c r="J129" i="8"/>
  <c r="H201" i="12"/>
  <c r="P201" i="12"/>
  <c r="I201" i="12" s="1"/>
  <c r="Q74" i="12"/>
  <c r="G74" i="12"/>
  <c r="H57" i="12"/>
  <c r="P57" i="12"/>
  <c r="I57" i="12" s="1"/>
  <c r="J127" i="14"/>
  <c r="R127" i="14"/>
  <c r="K127" i="14" s="1"/>
  <c r="J143" i="10"/>
  <c r="R143" i="10"/>
  <c r="K143" i="10" s="1"/>
  <c r="H89" i="13"/>
  <c r="P89" i="13"/>
  <c r="I89" i="13" s="1"/>
  <c r="J42" i="13"/>
  <c r="R42" i="13"/>
  <c r="K42" i="13" s="1"/>
  <c r="N114" i="11"/>
  <c r="O114" i="11"/>
  <c r="B114" i="11"/>
  <c r="M115" i="11"/>
  <c r="Q87" i="11"/>
  <c r="G87" i="11"/>
  <c r="Q13" i="12"/>
  <c r="G13" i="12"/>
  <c r="P195" i="10"/>
  <c r="I195" i="10" s="1"/>
  <c r="H195" i="10"/>
  <c r="G75" i="8"/>
  <c r="Q75" i="8"/>
  <c r="J141" i="9"/>
  <c r="R141" i="9"/>
  <c r="K141" i="9" s="1"/>
  <c r="N44" i="13"/>
  <c r="O44" i="13"/>
  <c r="B44" i="13"/>
  <c r="Q107" i="13"/>
  <c r="G107" i="13"/>
  <c r="N65" i="11"/>
  <c r="B65" i="11"/>
  <c r="O65" i="11"/>
  <c r="M66" i="11"/>
  <c r="Q72" i="9"/>
  <c r="G72" i="9"/>
  <c r="R140" i="13"/>
  <c r="K140" i="13" s="1"/>
  <c r="J140" i="13"/>
  <c r="J124" i="13"/>
  <c r="R124" i="13"/>
  <c r="K124" i="13" s="1"/>
  <c r="Q29" i="14"/>
  <c r="G29" i="14"/>
  <c r="N90" i="14"/>
  <c r="B90" i="14"/>
  <c r="O90" i="14"/>
  <c r="M91" i="14"/>
  <c r="Q144" i="10"/>
  <c r="G144" i="10"/>
  <c r="R116" i="9"/>
  <c r="K116" i="9" s="1"/>
  <c r="J116" i="9"/>
  <c r="H12" i="13"/>
  <c r="P12" i="13"/>
  <c r="I12" i="13" s="1"/>
  <c r="R86" i="11"/>
  <c r="K86" i="11" s="1"/>
  <c r="J86" i="11"/>
  <c r="M175" i="10"/>
  <c r="O174" i="10"/>
  <c r="B174" i="10"/>
  <c r="N174" i="10"/>
  <c r="J62" i="14"/>
  <c r="R62" i="14"/>
  <c r="K62" i="14" s="1"/>
  <c r="H125" i="13"/>
  <c r="P125" i="13"/>
  <c r="I125" i="13" s="1"/>
  <c r="P142" i="9"/>
  <c r="I142" i="9" s="1"/>
  <c r="H142" i="9"/>
  <c r="N90" i="13"/>
  <c r="B90" i="13"/>
  <c r="O90" i="13"/>
  <c r="M91" i="13"/>
  <c r="Q113" i="11"/>
  <c r="G113" i="11"/>
  <c r="J145" i="14"/>
  <c r="R145" i="14"/>
  <c r="K145" i="14" s="1"/>
  <c r="H128" i="14"/>
  <c r="P128" i="14"/>
  <c r="I128" i="14" s="1"/>
  <c r="Q63" i="14"/>
  <c r="G63" i="14"/>
  <c r="H101" i="8"/>
  <c r="P101" i="8"/>
  <c r="I101" i="8" s="1"/>
  <c r="H146" i="14"/>
  <c r="P146" i="14"/>
  <c r="I146" i="14" s="1"/>
  <c r="G195" i="10"/>
  <c r="Q195" i="10"/>
  <c r="M168" i="11"/>
  <c r="N167" i="11"/>
  <c r="O167" i="11"/>
  <c r="B167" i="11"/>
  <c r="H157" i="14"/>
  <c r="P157" i="14"/>
  <c r="I157" i="14" s="1"/>
  <c r="P130" i="8"/>
  <c r="I130" i="8" s="1"/>
  <c r="H130" i="8"/>
  <c r="H53" i="8"/>
  <c r="P53" i="8"/>
  <c r="I53" i="8" s="1"/>
  <c r="H43" i="13"/>
  <c r="P43" i="13"/>
  <c r="I43" i="13" s="1"/>
  <c r="H64" i="11"/>
  <c r="P64" i="11"/>
  <c r="I64" i="11" s="1"/>
  <c r="Q117" i="9"/>
  <c r="G117" i="9"/>
  <c r="Q47" i="11"/>
  <c r="G47" i="11"/>
  <c r="H89" i="14"/>
  <c r="P89" i="14"/>
  <c r="I89" i="14" s="1"/>
  <c r="N33" i="12"/>
  <c r="M34" i="12"/>
  <c r="B33" i="12"/>
  <c r="O33" i="12"/>
  <c r="J200" i="12"/>
  <c r="R200" i="12"/>
  <c r="K200" i="12" s="1"/>
  <c r="R71" i="9"/>
  <c r="K71" i="9" s="1"/>
  <c r="J71" i="9"/>
  <c r="Q201" i="12"/>
  <c r="G201" i="12"/>
  <c r="N13" i="13"/>
  <c r="B13" i="13"/>
  <c r="O13" i="13"/>
  <c r="M14" i="13"/>
  <c r="Q57" i="12"/>
  <c r="G57" i="12"/>
  <c r="G142" i="9"/>
  <c r="Q142" i="9"/>
  <c r="Q89" i="13"/>
  <c r="G89" i="13"/>
  <c r="N69" i="13"/>
  <c r="O69" i="13"/>
  <c r="M70" i="13"/>
  <c r="B69" i="13"/>
  <c r="B88" i="11"/>
  <c r="N88" i="11"/>
  <c r="O88" i="11"/>
  <c r="M89" i="11"/>
  <c r="Q128" i="14"/>
  <c r="G128" i="14"/>
  <c r="Q101" i="8"/>
  <c r="G101" i="8"/>
  <c r="J46" i="11"/>
  <c r="R46" i="11"/>
  <c r="K46" i="11" s="1"/>
  <c r="Q146" i="14"/>
  <c r="G146" i="14"/>
  <c r="J181" i="9"/>
  <c r="R181" i="9"/>
  <c r="K181" i="9" s="1"/>
  <c r="G130" i="8"/>
  <c r="Q130" i="8"/>
  <c r="Q53" i="8"/>
  <c r="G53" i="8"/>
  <c r="M77" i="8"/>
  <c r="B76" i="8"/>
  <c r="O76" i="8"/>
  <c r="N76" i="8"/>
  <c r="J173" i="12"/>
  <c r="R173" i="12"/>
  <c r="K173" i="12" s="1"/>
  <c r="M74" i="9"/>
  <c r="B73" i="9"/>
  <c r="N73" i="9"/>
  <c r="O73" i="9"/>
  <c r="P117" i="9"/>
  <c r="I117" i="9" s="1"/>
  <c r="H117" i="9"/>
  <c r="J89" i="12"/>
  <c r="R89" i="12"/>
  <c r="K89" i="12" s="1"/>
  <c r="H32" i="12"/>
  <c r="P32" i="12"/>
  <c r="I32" i="12" s="1"/>
  <c r="M146" i="10"/>
  <c r="B145" i="10"/>
  <c r="N145" i="10"/>
  <c r="O145" i="10"/>
  <c r="J137" i="11"/>
  <c r="R137" i="11"/>
  <c r="K137" i="11" s="1"/>
  <c r="Q12" i="13"/>
  <c r="G12" i="13"/>
  <c r="Q42" i="14"/>
  <c r="G42" i="14"/>
  <c r="J116" i="12"/>
  <c r="R116" i="12"/>
  <c r="K116" i="12" s="1"/>
  <c r="J26" i="13"/>
  <c r="R26" i="13"/>
  <c r="K26" i="13" s="1"/>
  <c r="N126" i="13"/>
  <c r="B126" i="13"/>
  <c r="M127" i="13"/>
  <c r="O126" i="13"/>
  <c r="P95" i="9"/>
  <c r="I95" i="9" s="1"/>
  <c r="H95" i="9"/>
  <c r="N139" i="11"/>
  <c r="O139" i="11"/>
  <c r="M140" i="11"/>
  <c r="B139" i="11"/>
  <c r="H113" i="11"/>
  <c r="P113" i="11"/>
  <c r="I113" i="11" s="1"/>
  <c r="H87" i="11"/>
  <c r="P87" i="11"/>
  <c r="I87" i="11" s="1"/>
  <c r="M103" i="8"/>
  <c r="B102" i="8"/>
  <c r="N102" i="8"/>
  <c r="O102" i="8"/>
  <c r="M197" i="10"/>
  <c r="B196" i="10"/>
  <c r="N196" i="10"/>
  <c r="O196" i="10"/>
  <c r="N28" i="13"/>
  <c r="B28" i="13"/>
  <c r="O28" i="13"/>
  <c r="M29" i="13"/>
  <c r="R112" i="11"/>
  <c r="K112" i="11" s="1"/>
  <c r="J112" i="11"/>
  <c r="N158" i="14"/>
  <c r="O158" i="14"/>
  <c r="B158" i="14"/>
  <c r="H141" i="13"/>
  <c r="P141" i="13"/>
  <c r="I141" i="13" s="1"/>
  <c r="Q43" i="13"/>
  <c r="G43" i="13"/>
  <c r="Q64" i="11"/>
  <c r="G64" i="11"/>
  <c r="J73" i="12"/>
  <c r="R73" i="12"/>
  <c r="K73" i="12" s="1"/>
  <c r="Q89" i="14"/>
  <c r="G89" i="14"/>
  <c r="Q28" i="11"/>
  <c r="G28" i="11"/>
  <c r="Q13" i="14"/>
  <c r="G13" i="14"/>
  <c r="J67" i="13"/>
  <c r="R67" i="13"/>
  <c r="K67" i="13" s="1"/>
  <c r="N91" i="12"/>
  <c r="B91" i="12"/>
  <c r="O91" i="12"/>
  <c r="M92" i="12"/>
  <c r="M44" i="14"/>
  <c r="B43" i="14"/>
  <c r="N43" i="14"/>
  <c r="O43" i="14"/>
  <c r="R27" i="11"/>
  <c r="K27" i="11" s="1"/>
  <c r="J27" i="11"/>
  <c r="N147" i="12"/>
  <c r="M148" i="12"/>
  <c r="B147" i="12"/>
  <c r="O147" i="12"/>
  <c r="Q125" i="13"/>
  <c r="G125" i="13"/>
  <c r="Q95" i="9"/>
  <c r="G95" i="9"/>
  <c r="M144" i="9"/>
  <c r="O143" i="9"/>
  <c r="B143" i="9"/>
  <c r="N143" i="9"/>
  <c r="H138" i="11"/>
  <c r="P138" i="11"/>
  <c r="I138" i="11" s="1"/>
  <c r="R12" i="14"/>
  <c r="K12" i="14" s="1"/>
  <c r="J12" i="14"/>
  <c r="H68" i="13"/>
  <c r="P68" i="13"/>
  <c r="I68" i="13" s="1"/>
  <c r="R41" i="14"/>
  <c r="K41" i="14" s="1"/>
  <c r="J41" i="14"/>
  <c r="N118" i="12"/>
  <c r="M119" i="12"/>
  <c r="B118" i="12"/>
  <c r="O118" i="12"/>
  <c r="N109" i="14"/>
  <c r="B109" i="14"/>
  <c r="M110" i="14"/>
  <c r="O109" i="14"/>
  <c r="H27" i="13"/>
  <c r="P27" i="13"/>
  <c r="I27" i="13" s="1"/>
  <c r="Q157" i="14"/>
  <c r="G157" i="14"/>
  <c r="M132" i="8"/>
  <c r="O131" i="8"/>
  <c r="B131" i="8"/>
  <c r="N131" i="8"/>
  <c r="M55" i="8"/>
  <c r="O54" i="8"/>
  <c r="N54" i="8"/>
  <c r="B54" i="8"/>
  <c r="J31" i="12"/>
  <c r="R31" i="12"/>
  <c r="K31" i="12" s="1"/>
  <c r="Q141" i="13"/>
  <c r="G141" i="13"/>
  <c r="N183" i="9"/>
  <c r="O183" i="9"/>
  <c r="M184" i="9"/>
  <c r="B183" i="9"/>
  <c r="N193" i="11"/>
  <c r="O193" i="11"/>
  <c r="M194" i="11"/>
  <c r="B193" i="11"/>
  <c r="M119" i="9"/>
  <c r="B118" i="9"/>
  <c r="N118" i="9"/>
  <c r="O118" i="9"/>
  <c r="R52" i="8"/>
  <c r="K52" i="8" s="1"/>
  <c r="J52" i="8"/>
  <c r="Q32" i="12"/>
  <c r="G32" i="12"/>
  <c r="J88" i="13"/>
  <c r="R88" i="13"/>
  <c r="K88" i="13" s="1"/>
  <c r="H42" i="14"/>
  <c r="P42" i="14"/>
  <c r="I42" i="14" s="1"/>
  <c r="N75" i="12"/>
  <c r="O75" i="12"/>
  <c r="M76" i="12"/>
  <c r="B75" i="12"/>
  <c r="H164" i="9"/>
  <c r="P164" i="9"/>
  <c r="I164" i="9" s="1"/>
  <c r="Q138" i="11"/>
  <c r="G138" i="11"/>
  <c r="Q68" i="13"/>
  <c r="G68" i="13"/>
  <c r="R172" i="10"/>
  <c r="K172" i="10" s="1"/>
  <c r="J172" i="10"/>
  <c r="H13" i="12"/>
  <c r="P13" i="12"/>
  <c r="I13" i="12" s="1"/>
  <c r="P117" i="12"/>
  <c r="I117" i="12" s="1"/>
  <c r="H117" i="12"/>
  <c r="J88" i="14"/>
  <c r="R88" i="14"/>
  <c r="K88" i="14" s="1"/>
  <c r="H108" i="14"/>
  <c r="P108" i="14"/>
  <c r="I108" i="14" s="1"/>
  <c r="Q27" i="13"/>
  <c r="G27" i="13"/>
  <c r="R165" i="11"/>
  <c r="K165" i="11" s="1"/>
  <c r="J165" i="11"/>
  <c r="B142" i="13"/>
  <c r="O142" i="13"/>
  <c r="M143" i="13"/>
  <c r="N142" i="13"/>
  <c r="H182" i="9"/>
  <c r="P182" i="9"/>
  <c r="I182" i="9" s="1"/>
  <c r="N175" i="12"/>
  <c r="B175" i="12"/>
  <c r="M176" i="12"/>
  <c r="O175" i="12"/>
  <c r="H192" i="11"/>
  <c r="P192" i="11"/>
  <c r="I192" i="11" s="1"/>
  <c r="H29" i="14"/>
  <c r="P29" i="14"/>
  <c r="I29" i="14" s="1"/>
  <c r="P28" i="11"/>
  <c r="I28" i="11" s="1"/>
  <c r="H28" i="11"/>
  <c r="H90" i="12"/>
  <c r="P90" i="12"/>
  <c r="I90" i="12" s="1"/>
  <c r="G173" i="10"/>
  <c r="Q173" i="10"/>
  <c r="H74" i="12"/>
  <c r="P74" i="12"/>
  <c r="I74" i="12" s="1"/>
  <c r="N165" i="9"/>
  <c r="B165" i="9"/>
  <c r="O165" i="9"/>
  <c r="M166" i="9"/>
  <c r="H146" i="12"/>
  <c r="P146" i="12"/>
  <c r="I146" i="12" s="1"/>
  <c r="M97" i="9"/>
  <c r="N96" i="9"/>
  <c r="O96" i="9"/>
  <c r="B96" i="9"/>
  <c r="J107" i="14"/>
  <c r="R107" i="14"/>
  <c r="K107" i="14" s="1"/>
  <c r="H63" i="14"/>
  <c r="P63" i="14"/>
  <c r="I63" i="14" s="1"/>
  <c r="N14" i="12"/>
  <c r="O14" i="12"/>
  <c r="M15" i="12"/>
  <c r="B14" i="12"/>
  <c r="J63" i="11"/>
  <c r="R63" i="11"/>
  <c r="K63" i="11" s="1"/>
  <c r="H166" i="11"/>
  <c r="P166" i="11"/>
  <c r="I166" i="11" s="1"/>
  <c r="Q108" i="14"/>
  <c r="G108" i="14"/>
  <c r="J28" i="14"/>
  <c r="R28" i="14"/>
  <c r="K28" i="14" s="1"/>
  <c r="J191" i="11"/>
  <c r="R191" i="11"/>
  <c r="K191" i="11" s="1"/>
  <c r="N108" i="13"/>
  <c r="B108" i="13"/>
  <c r="O108" i="13"/>
  <c r="M109" i="13"/>
  <c r="J11" i="13"/>
  <c r="R11" i="13"/>
  <c r="K11" i="13" s="1"/>
  <c r="Q182" i="9"/>
  <c r="G182" i="9"/>
  <c r="R100" i="8"/>
  <c r="K100" i="8" s="1"/>
  <c r="J100" i="8"/>
  <c r="H174" i="12"/>
  <c r="P174" i="12"/>
  <c r="I174" i="12" s="1"/>
  <c r="Q192" i="11"/>
  <c r="G192" i="11"/>
  <c r="J145" i="12"/>
  <c r="R145" i="12"/>
  <c r="K145" i="12" s="1"/>
  <c r="N48" i="11"/>
  <c r="O48" i="11"/>
  <c r="M49" i="11"/>
  <c r="B48" i="11"/>
  <c r="R194" i="10"/>
  <c r="K194" i="10" s="1"/>
  <c r="J194" i="10"/>
  <c r="M30" i="11"/>
  <c r="B29" i="11"/>
  <c r="N29" i="11"/>
  <c r="O29" i="11"/>
  <c r="N14" i="15"/>
  <c r="O14" i="15"/>
  <c r="B14" i="15"/>
  <c r="M15" i="15"/>
  <c r="G13" i="15"/>
  <c r="Q13" i="15"/>
  <c r="J154" i="15"/>
  <c r="R154" i="15"/>
  <c r="K154" i="15" s="1"/>
  <c r="N204" i="15"/>
  <c r="O204" i="15"/>
  <c r="B204" i="15"/>
  <c r="M205" i="15"/>
  <c r="P203" i="15"/>
  <c r="I203" i="15" s="1"/>
  <c r="H203" i="15"/>
  <c r="H179" i="15"/>
  <c r="P179" i="15"/>
  <c r="I179" i="15" s="1"/>
  <c r="N35" i="15"/>
  <c r="M36" i="15"/>
  <c r="O35" i="15"/>
  <c r="B35" i="15"/>
  <c r="G132" i="15"/>
  <c r="Q132" i="15"/>
  <c r="J12" i="15"/>
  <c r="R12" i="15"/>
  <c r="K12" i="15" s="1"/>
  <c r="N156" i="15"/>
  <c r="M157" i="15"/>
  <c r="O156" i="15"/>
  <c r="B156" i="15"/>
  <c r="H105" i="15"/>
  <c r="P105" i="15"/>
  <c r="I105" i="15" s="1"/>
  <c r="Q81" i="15"/>
  <c r="G81" i="15"/>
  <c r="M83" i="15"/>
  <c r="O82" i="15"/>
  <c r="B82" i="15"/>
  <c r="N82" i="15"/>
  <c r="J80" i="15"/>
  <c r="R80" i="15"/>
  <c r="K80" i="15" s="1"/>
  <c r="H58" i="15"/>
  <c r="P58" i="15"/>
  <c r="I58" i="15" s="1"/>
  <c r="J131" i="15"/>
  <c r="R131" i="15"/>
  <c r="K131" i="15" s="1"/>
  <c r="P13" i="15"/>
  <c r="I13" i="15" s="1"/>
  <c r="H13" i="15"/>
  <c r="G203" i="15"/>
  <c r="Q203" i="15"/>
  <c r="Q179" i="15"/>
  <c r="G179" i="15"/>
  <c r="M181" i="15"/>
  <c r="O180" i="15"/>
  <c r="B180" i="15"/>
  <c r="N180" i="15"/>
  <c r="J178" i="15"/>
  <c r="R178" i="15"/>
  <c r="K178" i="15" s="1"/>
  <c r="P34" i="15"/>
  <c r="I34" i="15" s="1"/>
  <c r="H34" i="15"/>
  <c r="G34" i="15"/>
  <c r="Q34" i="15"/>
  <c r="N133" i="15"/>
  <c r="O133" i="15"/>
  <c r="B133" i="15"/>
  <c r="M134" i="15"/>
  <c r="P132" i="15"/>
  <c r="I132" i="15" s="1"/>
  <c r="H132" i="15"/>
  <c r="P155" i="15"/>
  <c r="I155" i="15" s="1"/>
  <c r="H155" i="15"/>
  <c r="G155" i="15"/>
  <c r="Q155" i="15"/>
  <c r="J202" i="15"/>
  <c r="R202" i="15"/>
  <c r="K202" i="15" s="1"/>
  <c r="Q105" i="15"/>
  <c r="G105" i="15"/>
  <c r="M107" i="15"/>
  <c r="O106" i="15"/>
  <c r="B106" i="15"/>
  <c r="N106" i="15"/>
  <c r="J104" i="15"/>
  <c r="R104" i="15"/>
  <c r="K104" i="15" s="1"/>
  <c r="H81" i="15"/>
  <c r="P81" i="15"/>
  <c r="I81" i="15" s="1"/>
  <c r="J33" i="15"/>
  <c r="R33" i="15"/>
  <c r="K33" i="15" s="1"/>
  <c r="Q58" i="15"/>
  <c r="G58" i="15"/>
  <c r="M60" i="15"/>
  <c r="O59" i="15"/>
  <c r="B59" i="15"/>
  <c r="N59" i="15"/>
  <c r="J57" i="15"/>
  <c r="R57" i="15"/>
  <c r="K57" i="15" s="1"/>
  <c r="P13" i="14"/>
  <c r="I13" i="14" s="1"/>
  <c r="O14" i="14"/>
  <c r="H14" i="14" s="1"/>
  <c r="M15" i="14"/>
  <c r="B15" i="14" s="1"/>
  <c r="N14" i="14"/>
  <c r="P13" i="11"/>
  <c r="I13" i="11" s="1"/>
  <c r="H13" i="11"/>
  <c r="G13" i="11"/>
  <c r="Q13" i="11"/>
  <c r="M15" i="11"/>
  <c r="O14" i="11"/>
  <c r="B14" i="11"/>
  <c r="N14" i="11"/>
  <c r="J12" i="11"/>
  <c r="R12" i="11"/>
  <c r="K12" i="11" s="1"/>
  <c r="Q113" i="10"/>
  <c r="G113" i="10"/>
  <c r="M115" i="10"/>
  <c r="B114" i="10"/>
  <c r="O114" i="10"/>
  <c r="N114" i="10"/>
  <c r="M92" i="10"/>
  <c r="B91" i="10"/>
  <c r="N91" i="10"/>
  <c r="O91" i="10"/>
  <c r="R89" i="10"/>
  <c r="K89" i="10" s="1"/>
  <c r="J89" i="10"/>
  <c r="P13" i="10"/>
  <c r="I13" i="10" s="1"/>
  <c r="H13" i="10"/>
  <c r="B14" i="10"/>
  <c r="N14" i="10"/>
  <c r="O14" i="10"/>
  <c r="R12" i="10"/>
  <c r="K12" i="10" s="1"/>
  <c r="J12" i="10"/>
  <c r="R25" i="10"/>
  <c r="K25" i="10" s="1"/>
  <c r="J25" i="10"/>
  <c r="H46" i="10"/>
  <c r="P46" i="10"/>
  <c r="I46" i="10" s="1"/>
  <c r="J68" i="10"/>
  <c r="R68" i="10"/>
  <c r="K68" i="10" s="1"/>
  <c r="H69" i="10"/>
  <c r="P69" i="10"/>
  <c r="I69" i="10" s="1"/>
  <c r="R112" i="10"/>
  <c r="K112" i="10" s="1"/>
  <c r="J112" i="10"/>
  <c r="N27" i="10"/>
  <c r="B27" i="10"/>
  <c r="O27" i="10"/>
  <c r="M28" i="10"/>
  <c r="Q26" i="10"/>
  <c r="G26" i="10"/>
  <c r="H113" i="10"/>
  <c r="P113" i="10"/>
  <c r="I113" i="10" s="1"/>
  <c r="Q90" i="10"/>
  <c r="G90" i="10"/>
  <c r="H90" i="10"/>
  <c r="P90" i="10"/>
  <c r="I90" i="10" s="1"/>
  <c r="G13" i="10"/>
  <c r="Q13" i="10"/>
  <c r="Q46" i="10"/>
  <c r="G46" i="10"/>
  <c r="B47" i="10"/>
  <c r="O47" i="10"/>
  <c r="M48" i="10"/>
  <c r="N47" i="10"/>
  <c r="N70" i="10"/>
  <c r="B70" i="10"/>
  <c r="M71" i="10"/>
  <c r="O70" i="10"/>
  <c r="Q69" i="10"/>
  <c r="G69" i="10"/>
  <c r="P26" i="10"/>
  <c r="I26" i="10" s="1"/>
  <c r="H26" i="10"/>
  <c r="R45" i="10"/>
  <c r="K45" i="10" s="1"/>
  <c r="J45" i="10"/>
  <c r="M31" i="8"/>
  <c r="B30" i="8"/>
  <c r="O30" i="8"/>
  <c r="N30" i="8"/>
  <c r="Q29" i="8"/>
  <c r="G29" i="8"/>
  <c r="H29" i="8"/>
  <c r="P29" i="8"/>
  <c r="I29" i="8" s="1"/>
  <c r="R28" i="8"/>
  <c r="K28" i="8" s="1"/>
  <c r="J28" i="8"/>
  <c r="P29" i="11" l="1"/>
  <c r="I29" i="11" s="1"/>
  <c r="H29" i="11"/>
  <c r="N49" i="11"/>
  <c r="O49" i="11"/>
  <c r="B49" i="11"/>
  <c r="M50" i="11"/>
  <c r="N109" i="13"/>
  <c r="O109" i="13"/>
  <c r="B109" i="13"/>
  <c r="M110" i="13"/>
  <c r="N15" i="12"/>
  <c r="O15" i="12"/>
  <c r="M16" i="12"/>
  <c r="B15" i="12"/>
  <c r="P96" i="9"/>
  <c r="I96" i="9" s="1"/>
  <c r="H96" i="9"/>
  <c r="N176" i="12"/>
  <c r="B176" i="12"/>
  <c r="M177" i="12"/>
  <c r="O176" i="12"/>
  <c r="J68" i="13"/>
  <c r="R68" i="13"/>
  <c r="K68" i="13" s="1"/>
  <c r="H75" i="12"/>
  <c r="P75" i="12"/>
  <c r="I75" i="12" s="1"/>
  <c r="N194" i="11"/>
  <c r="O194" i="11"/>
  <c r="B194" i="11"/>
  <c r="M195" i="11"/>
  <c r="Q131" i="8"/>
  <c r="G131" i="8"/>
  <c r="N119" i="12"/>
  <c r="B119" i="12"/>
  <c r="O119" i="12"/>
  <c r="M120" i="12"/>
  <c r="R95" i="9"/>
  <c r="K95" i="9" s="1"/>
  <c r="J95" i="9"/>
  <c r="H91" i="12"/>
  <c r="P91" i="12"/>
  <c r="I91" i="12" s="1"/>
  <c r="R28" i="11"/>
  <c r="K28" i="11" s="1"/>
  <c r="J28" i="11"/>
  <c r="J43" i="13"/>
  <c r="R43" i="13"/>
  <c r="K43" i="13" s="1"/>
  <c r="H145" i="10"/>
  <c r="P145" i="10"/>
  <c r="I145" i="10" s="1"/>
  <c r="R101" i="8"/>
  <c r="K101" i="8" s="1"/>
  <c r="J101" i="8"/>
  <c r="J201" i="12"/>
  <c r="R201" i="12"/>
  <c r="K201" i="12" s="1"/>
  <c r="N34" i="12"/>
  <c r="B34" i="12"/>
  <c r="O34" i="12"/>
  <c r="M35" i="12"/>
  <c r="Q90" i="13"/>
  <c r="G90" i="13"/>
  <c r="Q114" i="11"/>
  <c r="G114" i="11"/>
  <c r="N65" i="14"/>
  <c r="O65" i="14"/>
  <c r="M66" i="14"/>
  <c r="B65" i="14"/>
  <c r="N203" i="12"/>
  <c r="B203" i="12"/>
  <c r="O203" i="12"/>
  <c r="Q29" i="11"/>
  <c r="G29" i="11"/>
  <c r="H48" i="11"/>
  <c r="P48" i="11"/>
  <c r="I48" i="11" s="1"/>
  <c r="H108" i="13"/>
  <c r="P108" i="13"/>
  <c r="I108" i="13" s="1"/>
  <c r="J108" i="14"/>
  <c r="R108" i="14"/>
  <c r="K108" i="14" s="1"/>
  <c r="H14" i="12"/>
  <c r="P14" i="12"/>
  <c r="I14" i="12" s="1"/>
  <c r="Q96" i="9"/>
  <c r="G96" i="9"/>
  <c r="Q165" i="9"/>
  <c r="G165" i="9"/>
  <c r="Q75" i="12"/>
  <c r="G75" i="12"/>
  <c r="H193" i="11"/>
  <c r="P193" i="11"/>
  <c r="I193" i="11" s="1"/>
  <c r="R141" i="13"/>
  <c r="K141" i="13" s="1"/>
  <c r="J141" i="13"/>
  <c r="H109" i="14"/>
  <c r="P109" i="14"/>
  <c r="I109" i="14" s="1"/>
  <c r="Q118" i="12"/>
  <c r="G118" i="12"/>
  <c r="M198" i="10"/>
  <c r="N197" i="10"/>
  <c r="O197" i="10"/>
  <c r="B197" i="10"/>
  <c r="G145" i="10"/>
  <c r="Q145" i="10"/>
  <c r="Q76" i="8"/>
  <c r="G76" i="8"/>
  <c r="N70" i="13"/>
  <c r="O70" i="13"/>
  <c r="M71" i="13"/>
  <c r="B70" i="13"/>
  <c r="J57" i="12"/>
  <c r="R57" i="12"/>
  <c r="K57" i="12" s="1"/>
  <c r="Q33" i="12"/>
  <c r="G33" i="12"/>
  <c r="H174" i="10"/>
  <c r="P174" i="10"/>
  <c r="I174" i="10" s="1"/>
  <c r="J29" i="14"/>
  <c r="R29" i="14"/>
  <c r="K29" i="14" s="1"/>
  <c r="N66" i="11"/>
  <c r="B66" i="11"/>
  <c r="O66" i="11"/>
  <c r="M67" i="11"/>
  <c r="H44" i="13"/>
  <c r="P44" i="13"/>
  <c r="I44" i="13" s="1"/>
  <c r="N31" i="14"/>
  <c r="O31" i="14"/>
  <c r="B31" i="14"/>
  <c r="H58" i="12"/>
  <c r="P58" i="12"/>
  <c r="I58" i="12" s="1"/>
  <c r="H202" i="12"/>
  <c r="P202" i="12"/>
  <c r="I202" i="12" s="1"/>
  <c r="Q48" i="11"/>
  <c r="G48" i="11"/>
  <c r="Q14" i="12"/>
  <c r="G14" i="12"/>
  <c r="M98" i="9"/>
  <c r="N97" i="9"/>
  <c r="O97" i="9"/>
  <c r="B97" i="9"/>
  <c r="Q175" i="12"/>
  <c r="G175" i="12"/>
  <c r="J138" i="11"/>
  <c r="R138" i="11"/>
  <c r="K138" i="11" s="1"/>
  <c r="P118" i="9"/>
  <c r="I118" i="9" s="1"/>
  <c r="H118" i="9"/>
  <c r="Q193" i="11"/>
  <c r="G193" i="11"/>
  <c r="H131" i="8"/>
  <c r="P131" i="8"/>
  <c r="I131" i="8" s="1"/>
  <c r="N110" i="14"/>
  <c r="B110" i="14"/>
  <c r="O110" i="14"/>
  <c r="M111" i="14"/>
  <c r="Q143" i="9"/>
  <c r="G143" i="9"/>
  <c r="J125" i="13"/>
  <c r="R125" i="13"/>
  <c r="K125" i="13" s="1"/>
  <c r="P43" i="14"/>
  <c r="I43" i="14" s="1"/>
  <c r="H43" i="14"/>
  <c r="Q91" i="12"/>
  <c r="G91" i="12"/>
  <c r="J89" i="14"/>
  <c r="R89" i="14"/>
  <c r="K89" i="14" s="1"/>
  <c r="N29" i="13"/>
  <c r="O29" i="13"/>
  <c r="B29" i="13"/>
  <c r="P102" i="8"/>
  <c r="I102" i="8" s="1"/>
  <c r="H102" i="8"/>
  <c r="H126" i="13"/>
  <c r="P126" i="13"/>
  <c r="I126" i="13" s="1"/>
  <c r="H76" i="8"/>
  <c r="P76" i="8"/>
  <c r="I76" i="8" s="1"/>
  <c r="J128" i="14"/>
  <c r="R128" i="14"/>
  <c r="K128" i="14" s="1"/>
  <c r="H69" i="13"/>
  <c r="P69" i="13"/>
  <c r="I69" i="13" s="1"/>
  <c r="M176" i="10"/>
  <c r="N175" i="10"/>
  <c r="O175" i="10"/>
  <c r="B175" i="10"/>
  <c r="R144" i="10"/>
  <c r="K144" i="10" s="1"/>
  <c r="J144" i="10"/>
  <c r="H65" i="11"/>
  <c r="P65" i="11"/>
  <c r="I65" i="11" s="1"/>
  <c r="Q44" i="13"/>
  <c r="G44" i="13"/>
  <c r="J13" i="12"/>
  <c r="R13" i="12"/>
  <c r="K13" i="12" s="1"/>
  <c r="H30" i="14"/>
  <c r="P30" i="14"/>
  <c r="I30" i="14" s="1"/>
  <c r="Q64" i="14"/>
  <c r="G64" i="14"/>
  <c r="Q58" i="12"/>
  <c r="G58" i="12"/>
  <c r="Q14" i="14"/>
  <c r="G14" i="14"/>
  <c r="M31" i="11"/>
  <c r="B30" i="11"/>
  <c r="N30" i="11"/>
  <c r="O30" i="11"/>
  <c r="Q108" i="13"/>
  <c r="G108" i="13"/>
  <c r="G118" i="9"/>
  <c r="Q118" i="9"/>
  <c r="M133" i="8"/>
  <c r="N132" i="8"/>
  <c r="O132" i="8"/>
  <c r="B132" i="8"/>
  <c r="Q43" i="14"/>
  <c r="G43" i="14"/>
  <c r="H28" i="13"/>
  <c r="P28" i="13"/>
  <c r="I28" i="13" s="1"/>
  <c r="G102" i="8"/>
  <c r="Q102" i="8"/>
  <c r="N127" i="13"/>
  <c r="B127" i="13"/>
  <c r="M128" i="13"/>
  <c r="O127" i="13"/>
  <c r="R42" i="14"/>
  <c r="K42" i="14" s="1"/>
  <c r="J42" i="14"/>
  <c r="P73" i="9"/>
  <c r="I73" i="9" s="1"/>
  <c r="H73" i="9"/>
  <c r="M90" i="11"/>
  <c r="B89" i="11"/>
  <c r="N89" i="11"/>
  <c r="O89" i="11"/>
  <c r="Q69" i="13"/>
  <c r="G69" i="13"/>
  <c r="N14" i="13"/>
  <c r="O14" i="13"/>
  <c r="B14" i="13"/>
  <c r="P167" i="11"/>
  <c r="I167" i="11" s="1"/>
  <c r="H167" i="11"/>
  <c r="R113" i="11"/>
  <c r="K113" i="11" s="1"/>
  <c r="J113" i="11"/>
  <c r="Q30" i="14"/>
  <c r="G30" i="14"/>
  <c r="R166" i="11"/>
  <c r="K166" i="11" s="1"/>
  <c r="J166" i="11"/>
  <c r="Q202" i="12"/>
  <c r="G202" i="12"/>
  <c r="J182" i="9"/>
  <c r="R182" i="9"/>
  <c r="K182" i="9" s="1"/>
  <c r="R173" i="10"/>
  <c r="K173" i="10" s="1"/>
  <c r="J173" i="10"/>
  <c r="J27" i="13"/>
  <c r="R27" i="13"/>
  <c r="K27" i="13" s="1"/>
  <c r="Q109" i="14"/>
  <c r="G109" i="14"/>
  <c r="H147" i="12"/>
  <c r="P147" i="12"/>
  <c r="I147" i="12" s="1"/>
  <c r="N140" i="11"/>
  <c r="B140" i="11"/>
  <c r="O140" i="11"/>
  <c r="M141" i="11"/>
  <c r="M147" i="10"/>
  <c r="B146" i="10"/>
  <c r="N146" i="10"/>
  <c r="O146" i="10"/>
  <c r="G73" i="9"/>
  <c r="Q73" i="9"/>
  <c r="M78" i="8"/>
  <c r="N77" i="8"/>
  <c r="O77" i="8"/>
  <c r="B77" i="8"/>
  <c r="J146" i="14"/>
  <c r="R146" i="14"/>
  <c r="K146" i="14" s="1"/>
  <c r="H88" i="11"/>
  <c r="P88" i="11"/>
  <c r="I88" i="11" s="1"/>
  <c r="H13" i="13"/>
  <c r="P13" i="13"/>
  <c r="I13" i="13" s="1"/>
  <c r="G167" i="11"/>
  <c r="Q167" i="11"/>
  <c r="N91" i="14"/>
  <c r="B91" i="14"/>
  <c r="M92" i="14"/>
  <c r="O91" i="14"/>
  <c r="Q65" i="11"/>
  <c r="G65" i="11"/>
  <c r="R87" i="11"/>
  <c r="K87" i="11" s="1"/>
  <c r="J87" i="11"/>
  <c r="J74" i="12"/>
  <c r="R74" i="12"/>
  <c r="K74" i="12" s="1"/>
  <c r="N130" i="14"/>
  <c r="B130" i="14"/>
  <c r="O130" i="14"/>
  <c r="M131" i="14"/>
  <c r="J164" i="9"/>
  <c r="R164" i="9"/>
  <c r="K164" i="9" s="1"/>
  <c r="Q142" i="13"/>
  <c r="G142" i="13"/>
  <c r="M120" i="9"/>
  <c r="B119" i="9"/>
  <c r="N119" i="9"/>
  <c r="O119" i="9"/>
  <c r="N184" i="9"/>
  <c r="B184" i="9"/>
  <c r="M185" i="9"/>
  <c r="O184" i="9"/>
  <c r="Q54" i="8"/>
  <c r="G54" i="8"/>
  <c r="J157" i="14"/>
  <c r="R157" i="14"/>
  <c r="K157" i="14" s="1"/>
  <c r="P143" i="9"/>
  <c r="I143" i="9" s="1"/>
  <c r="H143" i="9"/>
  <c r="B44" i="14"/>
  <c r="O44" i="14"/>
  <c r="M45" i="14"/>
  <c r="N44" i="14"/>
  <c r="H158" i="14"/>
  <c r="P158" i="14"/>
  <c r="I158" i="14" s="1"/>
  <c r="Q28" i="13"/>
  <c r="G28" i="13"/>
  <c r="M104" i="8"/>
  <c r="O103" i="8"/>
  <c r="N103" i="8"/>
  <c r="B103" i="8"/>
  <c r="H139" i="11"/>
  <c r="P139" i="11"/>
  <c r="I139" i="11" s="1"/>
  <c r="Q126" i="13"/>
  <c r="G126" i="13"/>
  <c r="J12" i="13"/>
  <c r="R12" i="13"/>
  <c r="K12" i="13" s="1"/>
  <c r="Q88" i="11"/>
  <c r="G88" i="11"/>
  <c r="J89" i="13"/>
  <c r="R89" i="13"/>
  <c r="K89" i="13" s="1"/>
  <c r="J47" i="11"/>
  <c r="R47" i="11"/>
  <c r="K47" i="11" s="1"/>
  <c r="M169" i="11"/>
  <c r="N168" i="11"/>
  <c r="O168" i="11"/>
  <c r="B168" i="11"/>
  <c r="J63" i="14"/>
  <c r="R63" i="14"/>
  <c r="K63" i="14" s="1"/>
  <c r="N91" i="13"/>
  <c r="M92" i="13"/>
  <c r="B91" i="13"/>
  <c r="O91" i="13"/>
  <c r="H90" i="14"/>
  <c r="P90" i="14"/>
  <c r="I90" i="14" s="1"/>
  <c r="R75" i="8"/>
  <c r="K75" i="8" s="1"/>
  <c r="J75" i="8"/>
  <c r="O115" i="11"/>
  <c r="B115" i="11"/>
  <c r="N115" i="11"/>
  <c r="M116" i="11"/>
  <c r="J117" i="12"/>
  <c r="R117" i="12"/>
  <c r="K117" i="12" s="1"/>
  <c r="H129" i="14"/>
  <c r="P129" i="14"/>
  <c r="I129" i="14" s="1"/>
  <c r="J146" i="12"/>
  <c r="R146" i="12"/>
  <c r="K146" i="12" s="1"/>
  <c r="J192" i="11"/>
  <c r="R192" i="11"/>
  <c r="K192" i="11" s="1"/>
  <c r="N166" i="9"/>
  <c r="B166" i="9"/>
  <c r="O166" i="9"/>
  <c r="M167" i="9"/>
  <c r="M144" i="13"/>
  <c r="B143" i="13"/>
  <c r="N143" i="13"/>
  <c r="O143" i="13"/>
  <c r="H183" i="9"/>
  <c r="P183" i="9"/>
  <c r="I183" i="9" s="1"/>
  <c r="P54" i="8"/>
  <c r="I54" i="8" s="1"/>
  <c r="H54" i="8"/>
  <c r="P118" i="12"/>
  <c r="I118" i="12" s="1"/>
  <c r="H118" i="12"/>
  <c r="M145" i="9"/>
  <c r="B144" i="9"/>
  <c r="N144" i="9"/>
  <c r="O144" i="9"/>
  <c r="N148" i="12"/>
  <c r="B148" i="12"/>
  <c r="M149" i="12"/>
  <c r="O148" i="12"/>
  <c r="R13" i="14"/>
  <c r="K13" i="14" s="1"/>
  <c r="J13" i="14"/>
  <c r="J64" i="11"/>
  <c r="R64" i="11"/>
  <c r="K64" i="11" s="1"/>
  <c r="Q158" i="14"/>
  <c r="G158" i="14"/>
  <c r="H196" i="10"/>
  <c r="P196" i="10"/>
  <c r="I196" i="10" s="1"/>
  <c r="Q139" i="11"/>
  <c r="G139" i="11"/>
  <c r="M75" i="9"/>
  <c r="B74" i="9"/>
  <c r="N74" i="9"/>
  <c r="O74" i="9"/>
  <c r="R53" i="8"/>
  <c r="K53" i="8" s="1"/>
  <c r="J53" i="8"/>
  <c r="R142" i="9"/>
  <c r="K142" i="9" s="1"/>
  <c r="J142" i="9"/>
  <c r="Q13" i="13"/>
  <c r="G13" i="13"/>
  <c r="H33" i="12"/>
  <c r="P33" i="12"/>
  <c r="I33" i="12" s="1"/>
  <c r="R195" i="10"/>
  <c r="K195" i="10" s="1"/>
  <c r="J195" i="10"/>
  <c r="H90" i="13"/>
  <c r="P90" i="13"/>
  <c r="I90" i="13" s="1"/>
  <c r="J107" i="13"/>
  <c r="R107" i="13"/>
  <c r="K107" i="13" s="1"/>
  <c r="H165" i="9"/>
  <c r="P165" i="9"/>
  <c r="I165" i="9" s="1"/>
  <c r="H175" i="12"/>
  <c r="P175" i="12"/>
  <c r="I175" i="12" s="1"/>
  <c r="H142" i="13"/>
  <c r="P142" i="13"/>
  <c r="I142" i="13" s="1"/>
  <c r="N76" i="12"/>
  <c r="O76" i="12"/>
  <c r="B76" i="12"/>
  <c r="M77" i="12"/>
  <c r="J32" i="12"/>
  <c r="R32" i="12"/>
  <c r="K32" i="12" s="1"/>
  <c r="Q183" i="9"/>
  <c r="G183" i="9"/>
  <c r="M56" i="8"/>
  <c r="N55" i="8"/>
  <c r="O55" i="8"/>
  <c r="B55" i="8"/>
  <c r="Q147" i="12"/>
  <c r="G147" i="12"/>
  <c r="N92" i="12"/>
  <c r="B92" i="12"/>
  <c r="O92" i="12"/>
  <c r="M93" i="12"/>
  <c r="Q196" i="10"/>
  <c r="G196" i="10"/>
  <c r="R130" i="8"/>
  <c r="K130" i="8" s="1"/>
  <c r="J130" i="8"/>
  <c r="R117" i="9"/>
  <c r="K117" i="9" s="1"/>
  <c r="J117" i="9"/>
  <c r="Q174" i="10"/>
  <c r="G174" i="10"/>
  <c r="Q90" i="14"/>
  <c r="G90" i="14"/>
  <c r="R72" i="9"/>
  <c r="K72" i="9" s="1"/>
  <c r="J72" i="9"/>
  <c r="H114" i="11"/>
  <c r="P114" i="11"/>
  <c r="I114" i="11" s="1"/>
  <c r="J174" i="12"/>
  <c r="R174" i="12"/>
  <c r="K174" i="12" s="1"/>
  <c r="H64" i="14"/>
  <c r="P64" i="14"/>
  <c r="I64" i="14" s="1"/>
  <c r="Q129" i="14"/>
  <c r="G129" i="14"/>
  <c r="N59" i="12"/>
  <c r="O59" i="12"/>
  <c r="B59" i="12"/>
  <c r="M60" i="12"/>
  <c r="J90" i="12"/>
  <c r="R90" i="12"/>
  <c r="K90" i="12" s="1"/>
  <c r="Q59" i="15"/>
  <c r="G59" i="15"/>
  <c r="M61" i="15"/>
  <c r="O60" i="15"/>
  <c r="B60" i="15"/>
  <c r="N60" i="15"/>
  <c r="J58" i="15"/>
  <c r="R58" i="15"/>
  <c r="K58" i="15" s="1"/>
  <c r="H106" i="15"/>
  <c r="P106" i="15"/>
  <c r="I106" i="15" s="1"/>
  <c r="J155" i="15"/>
  <c r="R155" i="15"/>
  <c r="K155" i="15" s="1"/>
  <c r="N134" i="15"/>
  <c r="O134" i="15"/>
  <c r="B134" i="15"/>
  <c r="M135" i="15"/>
  <c r="P133" i="15"/>
  <c r="I133" i="15" s="1"/>
  <c r="H133" i="15"/>
  <c r="H180" i="15"/>
  <c r="P180" i="15"/>
  <c r="I180" i="15" s="1"/>
  <c r="J203" i="15"/>
  <c r="R203" i="15"/>
  <c r="K203" i="15" s="1"/>
  <c r="Q82" i="15"/>
  <c r="G82" i="15"/>
  <c r="M84" i="15"/>
  <c r="O83" i="15"/>
  <c r="B83" i="15"/>
  <c r="N83" i="15"/>
  <c r="J81" i="15"/>
  <c r="R81" i="15"/>
  <c r="K81" i="15" s="1"/>
  <c r="P156" i="15"/>
  <c r="I156" i="15" s="1"/>
  <c r="H156" i="15"/>
  <c r="G156" i="15"/>
  <c r="Q156" i="15"/>
  <c r="J132" i="15"/>
  <c r="R132" i="15"/>
  <c r="K132" i="15" s="1"/>
  <c r="N36" i="15"/>
  <c r="M37" i="15"/>
  <c r="O36" i="15"/>
  <c r="B36" i="15"/>
  <c r="G204" i="15"/>
  <c r="Q204" i="15"/>
  <c r="J13" i="15"/>
  <c r="R13" i="15"/>
  <c r="K13" i="15" s="1"/>
  <c r="N15" i="15"/>
  <c r="O15" i="15"/>
  <c r="B15" i="15"/>
  <c r="M16" i="15"/>
  <c r="P14" i="15"/>
  <c r="I14" i="15" s="1"/>
  <c r="H14" i="15"/>
  <c r="H59" i="15"/>
  <c r="P59" i="15"/>
  <c r="I59" i="15" s="1"/>
  <c r="Q106" i="15"/>
  <c r="G106" i="15"/>
  <c r="M108" i="15"/>
  <c r="O107" i="15"/>
  <c r="B107" i="15"/>
  <c r="N107" i="15"/>
  <c r="J105" i="15"/>
  <c r="R105" i="15"/>
  <c r="K105" i="15" s="1"/>
  <c r="G133" i="15"/>
  <c r="Q133" i="15"/>
  <c r="J34" i="15"/>
  <c r="R34" i="15"/>
  <c r="K34" i="15" s="1"/>
  <c r="Q180" i="15"/>
  <c r="G180" i="15"/>
  <c r="M182" i="15"/>
  <c r="O181" i="15"/>
  <c r="B181" i="15"/>
  <c r="N181" i="15"/>
  <c r="J179" i="15"/>
  <c r="R179" i="15"/>
  <c r="K179" i="15" s="1"/>
  <c r="H82" i="15"/>
  <c r="P82" i="15"/>
  <c r="I82" i="15" s="1"/>
  <c r="N157" i="15"/>
  <c r="M158" i="15"/>
  <c r="O157" i="15"/>
  <c r="B157" i="15"/>
  <c r="P35" i="15"/>
  <c r="I35" i="15" s="1"/>
  <c r="H35" i="15"/>
  <c r="G35" i="15"/>
  <c r="Q35" i="15"/>
  <c r="N205" i="15"/>
  <c r="O205" i="15"/>
  <c r="B205" i="15"/>
  <c r="M206" i="15"/>
  <c r="P204" i="15"/>
  <c r="I204" i="15" s="1"/>
  <c r="H204" i="15"/>
  <c r="G14" i="15"/>
  <c r="Q14" i="15"/>
  <c r="O15" i="14"/>
  <c r="H15" i="14" s="1"/>
  <c r="M16" i="14"/>
  <c r="B16" i="14" s="1"/>
  <c r="N15" i="14"/>
  <c r="P14" i="14"/>
  <c r="I14" i="14" s="1"/>
  <c r="G14" i="11"/>
  <c r="Q14" i="11"/>
  <c r="P14" i="11"/>
  <c r="I14" i="11" s="1"/>
  <c r="H14" i="11"/>
  <c r="J13" i="11"/>
  <c r="R13" i="11"/>
  <c r="K13" i="11" s="1"/>
  <c r="M16" i="11"/>
  <c r="B15" i="11"/>
  <c r="N15" i="11"/>
  <c r="O15" i="11"/>
  <c r="N71" i="10"/>
  <c r="B71" i="10"/>
  <c r="M72" i="10"/>
  <c r="O71" i="10"/>
  <c r="Q70" i="10"/>
  <c r="G70" i="10"/>
  <c r="O48" i="10"/>
  <c r="M49" i="10"/>
  <c r="B48" i="10"/>
  <c r="N48" i="10"/>
  <c r="R46" i="10"/>
  <c r="K46" i="10" s="1"/>
  <c r="J46" i="10"/>
  <c r="R90" i="10"/>
  <c r="K90" i="10" s="1"/>
  <c r="J90" i="10"/>
  <c r="R26" i="10"/>
  <c r="K26" i="10" s="1"/>
  <c r="J26" i="10"/>
  <c r="H27" i="10"/>
  <c r="P27" i="10"/>
  <c r="I27" i="10" s="1"/>
  <c r="Q27" i="10"/>
  <c r="G27" i="10"/>
  <c r="Q14" i="10"/>
  <c r="G14" i="10"/>
  <c r="P91" i="10"/>
  <c r="I91" i="10" s="1"/>
  <c r="H91" i="10"/>
  <c r="G114" i="10"/>
  <c r="Q114" i="10"/>
  <c r="J69" i="10"/>
  <c r="R69" i="10"/>
  <c r="K69" i="10" s="1"/>
  <c r="H70" i="10"/>
  <c r="P70" i="10"/>
  <c r="I70" i="10" s="1"/>
  <c r="Q47" i="10"/>
  <c r="G47" i="10"/>
  <c r="H47" i="10"/>
  <c r="P47" i="10"/>
  <c r="I47" i="10" s="1"/>
  <c r="R13" i="10"/>
  <c r="K13" i="10" s="1"/>
  <c r="J13" i="10"/>
  <c r="B28" i="10"/>
  <c r="N28" i="10"/>
  <c r="O28" i="10"/>
  <c r="M29" i="10"/>
  <c r="H14" i="10"/>
  <c r="P14" i="10"/>
  <c r="I14" i="10" s="1"/>
  <c r="Q91" i="10"/>
  <c r="G91" i="10"/>
  <c r="M93" i="10"/>
  <c r="O92" i="10"/>
  <c r="B92" i="10"/>
  <c r="N92" i="10"/>
  <c r="P114" i="10"/>
  <c r="I114" i="10" s="1"/>
  <c r="H114" i="10"/>
  <c r="M116" i="10"/>
  <c r="B115" i="10"/>
  <c r="N115" i="10"/>
  <c r="O115" i="10"/>
  <c r="R113" i="10"/>
  <c r="K113" i="10" s="1"/>
  <c r="J113" i="10"/>
  <c r="R29" i="8"/>
  <c r="K29" i="8" s="1"/>
  <c r="J29" i="8"/>
  <c r="P30" i="8"/>
  <c r="I30" i="8" s="1"/>
  <c r="H30" i="8"/>
  <c r="M32" i="8"/>
  <c r="N31" i="8"/>
  <c r="B31" i="8"/>
  <c r="O31" i="8"/>
  <c r="G30" i="8"/>
  <c r="Q30" i="8"/>
  <c r="Q59" i="12" l="1"/>
  <c r="G59" i="12"/>
  <c r="Q76" i="12"/>
  <c r="G76" i="12"/>
  <c r="J13" i="13"/>
  <c r="R13" i="13"/>
  <c r="K13" i="13" s="1"/>
  <c r="M76" i="9"/>
  <c r="N75" i="9"/>
  <c r="O75" i="9"/>
  <c r="B75" i="9"/>
  <c r="P144" i="9"/>
  <c r="I144" i="9" s="1"/>
  <c r="H144" i="9"/>
  <c r="H166" i="9"/>
  <c r="P166" i="9"/>
  <c r="I166" i="9" s="1"/>
  <c r="Q184" i="9"/>
  <c r="G184" i="9"/>
  <c r="Q91" i="14"/>
  <c r="G91" i="14"/>
  <c r="Q146" i="10"/>
  <c r="G146" i="10"/>
  <c r="M134" i="8"/>
  <c r="O133" i="8"/>
  <c r="N133" i="8"/>
  <c r="B133" i="8"/>
  <c r="M32" i="11"/>
  <c r="N31" i="11"/>
  <c r="O31" i="11"/>
  <c r="B31" i="11"/>
  <c r="H66" i="11"/>
  <c r="P66" i="11"/>
  <c r="I66" i="11" s="1"/>
  <c r="J33" i="12"/>
  <c r="R33" i="12"/>
  <c r="K33" i="12" s="1"/>
  <c r="Q65" i="14"/>
  <c r="G65" i="14"/>
  <c r="N195" i="11"/>
  <c r="M196" i="11"/>
  <c r="B195" i="11"/>
  <c r="O195" i="11"/>
  <c r="Q109" i="13"/>
  <c r="G109" i="13"/>
  <c r="Q92" i="12"/>
  <c r="G92" i="12"/>
  <c r="J183" i="9"/>
  <c r="R183" i="9"/>
  <c r="K183" i="9" s="1"/>
  <c r="G144" i="9"/>
  <c r="Q144" i="9"/>
  <c r="H119" i="9"/>
  <c r="P119" i="9"/>
  <c r="I119" i="9" s="1"/>
  <c r="R167" i="11"/>
  <c r="K167" i="11" s="1"/>
  <c r="J167" i="11"/>
  <c r="J69" i="13"/>
  <c r="R69" i="13"/>
  <c r="K69" i="13" s="1"/>
  <c r="R118" i="9"/>
  <c r="K118" i="9" s="1"/>
  <c r="J118" i="9"/>
  <c r="H29" i="13"/>
  <c r="P29" i="13"/>
  <c r="I29" i="13" s="1"/>
  <c r="Q110" i="14"/>
  <c r="G110" i="14"/>
  <c r="J14" i="12"/>
  <c r="R14" i="12"/>
  <c r="K14" i="12" s="1"/>
  <c r="R76" i="8"/>
  <c r="K76" i="8" s="1"/>
  <c r="J76" i="8"/>
  <c r="J118" i="12"/>
  <c r="R118" i="12"/>
  <c r="K118" i="12" s="1"/>
  <c r="J75" i="12"/>
  <c r="R75" i="12"/>
  <c r="K75" i="12" s="1"/>
  <c r="H203" i="12"/>
  <c r="P203" i="12"/>
  <c r="I203" i="12" s="1"/>
  <c r="Q34" i="12"/>
  <c r="G34" i="12"/>
  <c r="N120" i="12"/>
  <c r="O120" i="12"/>
  <c r="M121" i="12"/>
  <c r="B120" i="12"/>
  <c r="H176" i="12"/>
  <c r="P176" i="12"/>
  <c r="I176" i="12" s="1"/>
  <c r="N16" i="12"/>
  <c r="B16" i="12"/>
  <c r="O16" i="12"/>
  <c r="M17" i="12"/>
  <c r="J129" i="14"/>
  <c r="R129" i="14"/>
  <c r="K129" i="14" s="1"/>
  <c r="J139" i="11"/>
  <c r="R139" i="11"/>
  <c r="K139" i="11" s="1"/>
  <c r="P143" i="13"/>
  <c r="I143" i="13" s="1"/>
  <c r="H143" i="13"/>
  <c r="Q166" i="9"/>
  <c r="G166" i="9"/>
  <c r="Q44" i="14"/>
  <c r="G44" i="14"/>
  <c r="Q119" i="9"/>
  <c r="G119" i="9"/>
  <c r="N131" i="14"/>
  <c r="M132" i="14"/>
  <c r="O131" i="14"/>
  <c r="B131" i="14"/>
  <c r="P77" i="8"/>
  <c r="I77" i="8" s="1"/>
  <c r="H77" i="8"/>
  <c r="M148" i="10"/>
  <c r="B147" i="10"/>
  <c r="N147" i="10"/>
  <c r="O147" i="10"/>
  <c r="P89" i="11"/>
  <c r="I89" i="11" s="1"/>
  <c r="H89" i="11"/>
  <c r="R14" i="14"/>
  <c r="K14" i="14" s="1"/>
  <c r="J14" i="14"/>
  <c r="P175" i="10"/>
  <c r="I175" i="10" s="1"/>
  <c r="H175" i="10"/>
  <c r="Q29" i="13"/>
  <c r="G29" i="13"/>
  <c r="H31" i="14"/>
  <c r="P31" i="14"/>
  <c r="I31" i="14" s="1"/>
  <c r="Q66" i="11"/>
  <c r="G66" i="11"/>
  <c r="J145" i="10"/>
  <c r="R145" i="10"/>
  <c r="K145" i="10" s="1"/>
  <c r="R114" i="11"/>
  <c r="K114" i="11" s="1"/>
  <c r="J114" i="11"/>
  <c r="P119" i="12"/>
  <c r="I119" i="12" s="1"/>
  <c r="H119" i="12"/>
  <c r="H194" i="11"/>
  <c r="P194" i="11"/>
  <c r="I194" i="11" s="1"/>
  <c r="N177" i="12"/>
  <c r="B177" i="12"/>
  <c r="M178" i="12"/>
  <c r="O177" i="12"/>
  <c r="H15" i="12"/>
  <c r="P15" i="12"/>
  <c r="I15" i="12" s="1"/>
  <c r="N50" i="11"/>
  <c r="B50" i="11"/>
  <c r="O50" i="11"/>
  <c r="M51" i="11"/>
  <c r="J147" i="12"/>
  <c r="R147" i="12"/>
  <c r="K147" i="12" s="1"/>
  <c r="M146" i="9"/>
  <c r="O145" i="9"/>
  <c r="B145" i="9"/>
  <c r="N145" i="9"/>
  <c r="Q143" i="13"/>
  <c r="G143" i="13"/>
  <c r="B116" i="11"/>
  <c r="N116" i="11"/>
  <c r="M117" i="11"/>
  <c r="O116" i="11"/>
  <c r="H168" i="11"/>
  <c r="P168" i="11"/>
  <c r="I168" i="11" s="1"/>
  <c r="R88" i="11"/>
  <c r="K88" i="11" s="1"/>
  <c r="J88" i="11"/>
  <c r="Q103" i="8"/>
  <c r="G103" i="8"/>
  <c r="M46" i="14"/>
  <c r="O45" i="14"/>
  <c r="B45" i="14"/>
  <c r="N45" i="14"/>
  <c r="R54" i="8"/>
  <c r="K54" i="8" s="1"/>
  <c r="J54" i="8"/>
  <c r="H130" i="14"/>
  <c r="P130" i="14"/>
  <c r="I130" i="14" s="1"/>
  <c r="J65" i="11"/>
  <c r="R65" i="11"/>
  <c r="K65" i="11" s="1"/>
  <c r="G77" i="8"/>
  <c r="Q77" i="8"/>
  <c r="J109" i="14"/>
  <c r="R109" i="14"/>
  <c r="K109" i="14" s="1"/>
  <c r="J202" i="12"/>
  <c r="R202" i="12"/>
  <c r="K202" i="12" s="1"/>
  <c r="Q89" i="11"/>
  <c r="G89" i="11"/>
  <c r="H127" i="13"/>
  <c r="P127" i="13"/>
  <c r="I127" i="13" s="1"/>
  <c r="G175" i="10"/>
  <c r="Q175" i="10"/>
  <c r="J175" i="12"/>
  <c r="R175" i="12"/>
  <c r="K175" i="12" s="1"/>
  <c r="J48" i="11"/>
  <c r="R48" i="11"/>
  <c r="K48" i="11" s="1"/>
  <c r="Q31" i="14"/>
  <c r="G31" i="14"/>
  <c r="J165" i="9"/>
  <c r="R165" i="9"/>
  <c r="K165" i="9" s="1"/>
  <c r="Q203" i="12"/>
  <c r="G203" i="12"/>
  <c r="Q194" i="11"/>
  <c r="G194" i="11"/>
  <c r="Q15" i="12"/>
  <c r="G15" i="12"/>
  <c r="J90" i="14"/>
  <c r="R90" i="14"/>
  <c r="K90" i="14" s="1"/>
  <c r="R196" i="10"/>
  <c r="K196" i="10" s="1"/>
  <c r="J196" i="10"/>
  <c r="H148" i="12"/>
  <c r="P148" i="12"/>
  <c r="I148" i="12" s="1"/>
  <c r="Q115" i="11"/>
  <c r="G115" i="11"/>
  <c r="H91" i="13"/>
  <c r="P91" i="13"/>
  <c r="I91" i="13" s="1"/>
  <c r="Q168" i="11"/>
  <c r="G168" i="11"/>
  <c r="P103" i="8"/>
  <c r="I103" i="8" s="1"/>
  <c r="H103" i="8"/>
  <c r="H44" i="14"/>
  <c r="P44" i="14"/>
  <c r="I44" i="14" s="1"/>
  <c r="M121" i="9"/>
  <c r="N120" i="9"/>
  <c r="O120" i="9"/>
  <c r="B120" i="9"/>
  <c r="M79" i="8"/>
  <c r="N78" i="8"/>
  <c r="B78" i="8"/>
  <c r="O78" i="8"/>
  <c r="H78" i="8" s="1"/>
  <c r="N141" i="11"/>
  <c r="O141" i="11"/>
  <c r="B141" i="11"/>
  <c r="M142" i="11"/>
  <c r="N128" i="13"/>
  <c r="B128" i="13"/>
  <c r="O128" i="13"/>
  <c r="M129" i="13"/>
  <c r="R43" i="14"/>
  <c r="K43" i="14" s="1"/>
  <c r="J43" i="14"/>
  <c r="J108" i="13"/>
  <c r="R108" i="13"/>
  <c r="K108" i="13" s="1"/>
  <c r="J58" i="12"/>
  <c r="R58" i="12"/>
  <c r="K58" i="12" s="1"/>
  <c r="J44" i="13"/>
  <c r="R44" i="13"/>
  <c r="K44" i="13" s="1"/>
  <c r="M177" i="10"/>
  <c r="B176" i="10"/>
  <c r="N176" i="10"/>
  <c r="O176" i="10"/>
  <c r="J143" i="9"/>
  <c r="R143" i="9"/>
  <c r="K143" i="9" s="1"/>
  <c r="J90" i="13"/>
  <c r="R90" i="13"/>
  <c r="K90" i="13" s="1"/>
  <c r="Q119" i="12"/>
  <c r="G119" i="12"/>
  <c r="Q176" i="12"/>
  <c r="G176" i="12"/>
  <c r="H49" i="11"/>
  <c r="P49" i="11"/>
  <c r="I49" i="11" s="1"/>
  <c r="Q15" i="14"/>
  <c r="G15" i="14"/>
  <c r="N60" i="12"/>
  <c r="O60" i="12"/>
  <c r="M61" i="12"/>
  <c r="B60" i="12"/>
  <c r="H55" i="8"/>
  <c r="P55" i="8"/>
  <c r="I55" i="8" s="1"/>
  <c r="N77" i="12"/>
  <c r="O77" i="12"/>
  <c r="B77" i="12"/>
  <c r="M78" i="12"/>
  <c r="H74" i="9"/>
  <c r="P74" i="9"/>
  <c r="I74" i="9" s="1"/>
  <c r="N149" i="12"/>
  <c r="B149" i="12"/>
  <c r="O149" i="12"/>
  <c r="M150" i="12"/>
  <c r="O144" i="13"/>
  <c r="M145" i="13"/>
  <c r="B144" i="13"/>
  <c r="N144" i="13"/>
  <c r="M170" i="11"/>
  <c r="N169" i="11"/>
  <c r="O169" i="11"/>
  <c r="B169" i="11"/>
  <c r="M105" i="8"/>
  <c r="B104" i="8"/>
  <c r="N104" i="8"/>
  <c r="O104" i="8"/>
  <c r="H184" i="9"/>
  <c r="P184" i="9"/>
  <c r="I184" i="9" s="1"/>
  <c r="Q130" i="14"/>
  <c r="G130" i="14"/>
  <c r="H91" i="14"/>
  <c r="P91" i="14"/>
  <c r="I91" i="14" s="1"/>
  <c r="R73" i="9"/>
  <c r="K73" i="9" s="1"/>
  <c r="J73" i="9"/>
  <c r="H140" i="11"/>
  <c r="P140" i="11"/>
  <c r="I140" i="11" s="1"/>
  <c r="N90" i="11"/>
  <c r="O90" i="11"/>
  <c r="B90" i="11"/>
  <c r="M91" i="11"/>
  <c r="H30" i="11"/>
  <c r="P30" i="11"/>
  <c r="I30" i="11" s="1"/>
  <c r="J193" i="11"/>
  <c r="R193" i="11"/>
  <c r="K193" i="11" s="1"/>
  <c r="H97" i="9"/>
  <c r="P97" i="9"/>
  <c r="I97" i="9" s="1"/>
  <c r="N71" i="13"/>
  <c r="O71" i="13"/>
  <c r="M72" i="13"/>
  <c r="B71" i="13"/>
  <c r="P197" i="10"/>
  <c r="I197" i="10" s="1"/>
  <c r="H197" i="10"/>
  <c r="R96" i="9"/>
  <c r="K96" i="9" s="1"/>
  <c r="J96" i="9"/>
  <c r="N110" i="13"/>
  <c r="O110" i="13"/>
  <c r="B110" i="13"/>
  <c r="M111" i="13"/>
  <c r="Q49" i="11"/>
  <c r="G49" i="11"/>
  <c r="R174" i="10"/>
  <c r="K174" i="10" s="1"/>
  <c r="J174" i="10"/>
  <c r="N93" i="12"/>
  <c r="M94" i="12"/>
  <c r="B93" i="12"/>
  <c r="O93" i="12"/>
  <c r="Q55" i="8"/>
  <c r="G55" i="8"/>
  <c r="Q74" i="9"/>
  <c r="G74" i="9"/>
  <c r="J158" i="14"/>
  <c r="R158" i="14"/>
  <c r="K158" i="14" s="1"/>
  <c r="H115" i="11"/>
  <c r="P115" i="11"/>
  <c r="I115" i="11" s="1"/>
  <c r="N92" i="13"/>
  <c r="M93" i="13"/>
  <c r="B92" i="13"/>
  <c r="O92" i="13"/>
  <c r="N185" i="9"/>
  <c r="B185" i="9"/>
  <c r="O185" i="9"/>
  <c r="M186" i="9"/>
  <c r="R142" i="13"/>
  <c r="K142" i="13" s="1"/>
  <c r="J142" i="13"/>
  <c r="N92" i="14"/>
  <c r="O92" i="14"/>
  <c r="M93" i="14"/>
  <c r="B92" i="14"/>
  <c r="H14" i="13"/>
  <c r="P14" i="13"/>
  <c r="I14" i="13" s="1"/>
  <c r="Q127" i="13"/>
  <c r="G127" i="13"/>
  <c r="P132" i="8"/>
  <c r="I132" i="8" s="1"/>
  <c r="H132" i="8"/>
  <c r="Q30" i="11"/>
  <c r="G30" i="11"/>
  <c r="J64" i="14"/>
  <c r="R64" i="14"/>
  <c r="K64" i="14" s="1"/>
  <c r="J91" i="12"/>
  <c r="R91" i="12"/>
  <c r="K91" i="12" s="1"/>
  <c r="N111" i="14"/>
  <c r="O111" i="14"/>
  <c r="M112" i="14"/>
  <c r="B111" i="14"/>
  <c r="Q97" i="9"/>
  <c r="G97" i="9"/>
  <c r="H70" i="13"/>
  <c r="P70" i="13"/>
  <c r="I70" i="13" s="1"/>
  <c r="Q197" i="10"/>
  <c r="G197" i="10"/>
  <c r="N66" i="14"/>
  <c r="B66" i="14"/>
  <c r="M67" i="14"/>
  <c r="O66" i="14"/>
  <c r="N35" i="12"/>
  <c r="O35" i="12"/>
  <c r="B35" i="12"/>
  <c r="M36" i="12"/>
  <c r="R131" i="8"/>
  <c r="K131" i="8" s="1"/>
  <c r="J131" i="8"/>
  <c r="H59" i="12"/>
  <c r="P59" i="12"/>
  <c r="I59" i="12" s="1"/>
  <c r="H92" i="12"/>
  <c r="P92" i="12"/>
  <c r="I92" i="12" s="1"/>
  <c r="M57" i="8"/>
  <c r="B56" i="8"/>
  <c r="N56" i="8"/>
  <c r="O56" i="8"/>
  <c r="H76" i="12"/>
  <c r="P76" i="12"/>
  <c r="I76" i="12" s="1"/>
  <c r="Q148" i="12"/>
  <c r="G148" i="12"/>
  <c r="N167" i="9"/>
  <c r="B167" i="9"/>
  <c r="O167" i="9"/>
  <c r="M168" i="9"/>
  <c r="Q91" i="13"/>
  <c r="G91" i="13"/>
  <c r="J126" i="13"/>
  <c r="R126" i="13"/>
  <c r="K126" i="13" s="1"/>
  <c r="J28" i="13"/>
  <c r="R28" i="13"/>
  <c r="K28" i="13" s="1"/>
  <c r="P146" i="10"/>
  <c r="I146" i="10" s="1"/>
  <c r="H146" i="10"/>
  <c r="Q140" i="11"/>
  <c r="G140" i="11"/>
  <c r="J30" i="14"/>
  <c r="R30" i="14"/>
  <c r="K30" i="14" s="1"/>
  <c r="Q14" i="13"/>
  <c r="G14" i="13"/>
  <c r="R102" i="8"/>
  <c r="K102" i="8" s="1"/>
  <c r="J102" i="8"/>
  <c r="G132" i="8"/>
  <c r="Q132" i="8"/>
  <c r="H110" i="14"/>
  <c r="P110" i="14"/>
  <c r="I110" i="14" s="1"/>
  <c r="M99" i="9"/>
  <c r="O98" i="9"/>
  <c r="B98" i="9"/>
  <c r="N98" i="9"/>
  <c r="N67" i="11"/>
  <c r="M68" i="11"/>
  <c r="B67" i="11"/>
  <c r="O67" i="11"/>
  <c r="Q70" i="13"/>
  <c r="G70" i="13"/>
  <c r="M199" i="10"/>
  <c r="B198" i="10"/>
  <c r="N198" i="10"/>
  <c r="O198" i="10"/>
  <c r="R29" i="11"/>
  <c r="K29" i="11" s="1"/>
  <c r="J29" i="11"/>
  <c r="H65" i="14"/>
  <c r="P65" i="14"/>
  <c r="I65" i="14" s="1"/>
  <c r="H34" i="12"/>
  <c r="P34" i="12"/>
  <c r="I34" i="12" s="1"/>
  <c r="H109" i="13"/>
  <c r="P109" i="13"/>
  <c r="I109" i="13" s="1"/>
  <c r="N206" i="15"/>
  <c r="O206" i="15"/>
  <c r="B206" i="15"/>
  <c r="M207" i="15"/>
  <c r="P157" i="15"/>
  <c r="I157" i="15" s="1"/>
  <c r="H157" i="15"/>
  <c r="Q181" i="15"/>
  <c r="G181" i="15"/>
  <c r="G205" i="15"/>
  <c r="Q205" i="15"/>
  <c r="J35" i="15"/>
  <c r="R35" i="15"/>
  <c r="K35" i="15" s="1"/>
  <c r="N158" i="15"/>
  <c r="M159" i="15"/>
  <c r="O158" i="15"/>
  <c r="B158" i="15"/>
  <c r="H181" i="15"/>
  <c r="P181" i="15"/>
  <c r="I181" i="15" s="1"/>
  <c r="J133" i="15"/>
  <c r="R133" i="15"/>
  <c r="K133" i="15" s="1"/>
  <c r="Q107" i="15"/>
  <c r="G107" i="15"/>
  <c r="M109" i="15"/>
  <c r="O108" i="15"/>
  <c r="B108" i="15"/>
  <c r="N108" i="15"/>
  <c r="J106" i="15"/>
  <c r="R106" i="15"/>
  <c r="K106" i="15" s="1"/>
  <c r="G15" i="15"/>
  <c r="Q15" i="15"/>
  <c r="J204" i="15"/>
  <c r="R204" i="15"/>
  <c r="K204" i="15" s="1"/>
  <c r="N37" i="15"/>
  <c r="M38" i="15"/>
  <c r="O37" i="15"/>
  <c r="B37" i="15"/>
  <c r="H83" i="15"/>
  <c r="P83" i="15"/>
  <c r="I83" i="15" s="1"/>
  <c r="N135" i="15"/>
  <c r="O135" i="15"/>
  <c r="B135" i="15"/>
  <c r="M136" i="15"/>
  <c r="P134" i="15"/>
  <c r="I134" i="15" s="1"/>
  <c r="H134" i="15"/>
  <c r="H60" i="15"/>
  <c r="P60" i="15"/>
  <c r="I60" i="15" s="1"/>
  <c r="J14" i="15"/>
  <c r="R14" i="15"/>
  <c r="K14" i="15" s="1"/>
  <c r="P205" i="15"/>
  <c r="I205" i="15" s="1"/>
  <c r="H205" i="15"/>
  <c r="G157" i="15"/>
  <c r="Q157" i="15"/>
  <c r="M183" i="15"/>
  <c r="O182" i="15"/>
  <c r="B182" i="15"/>
  <c r="N182" i="15"/>
  <c r="J180" i="15"/>
  <c r="R180" i="15"/>
  <c r="K180" i="15" s="1"/>
  <c r="H107" i="15"/>
  <c r="P107" i="15"/>
  <c r="I107" i="15" s="1"/>
  <c r="N16" i="15"/>
  <c r="O16" i="15"/>
  <c r="B16" i="15"/>
  <c r="M17" i="15"/>
  <c r="P15" i="15"/>
  <c r="I15" i="15" s="1"/>
  <c r="H15" i="15"/>
  <c r="P36" i="15"/>
  <c r="I36" i="15" s="1"/>
  <c r="H36" i="15"/>
  <c r="G36" i="15"/>
  <c r="Q36" i="15"/>
  <c r="J156" i="15"/>
  <c r="R156" i="15"/>
  <c r="K156" i="15" s="1"/>
  <c r="Q83" i="15"/>
  <c r="G83" i="15"/>
  <c r="M85" i="15"/>
  <c r="O84" i="15"/>
  <c r="B84" i="15"/>
  <c r="N84" i="15"/>
  <c r="J82" i="15"/>
  <c r="R82" i="15"/>
  <c r="K82" i="15" s="1"/>
  <c r="G134" i="15"/>
  <c r="Q134" i="15"/>
  <c r="Q60" i="15"/>
  <c r="G60" i="15"/>
  <c r="M62" i="15"/>
  <c r="O61" i="15"/>
  <c r="B61" i="15"/>
  <c r="N61" i="15"/>
  <c r="J59" i="15"/>
  <c r="R59" i="15"/>
  <c r="K59" i="15" s="1"/>
  <c r="P15" i="14"/>
  <c r="I15" i="14" s="1"/>
  <c r="O16" i="14"/>
  <c r="H16" i="14" s="1"/>
  <c r="M17" i="14"/>
  <c r="B17" i="14" s="1"/>
  <c r="N16" i="14"/>
  <c r="R14" i="11"/>
  <c r="K14" i="11" s="1"/>
  <c r="J14" i="11"/>
  <c r="P15" i="11"/>
  <c r="I15" i="11" s="1"/>
  <c r="H15" i="11"/>
  <c r="G15" i="11"/>
  <c r="Q15" i="11"/>
  <c r="M17" i="11"/>
  <c r="O16" i="11"/>
  <c r="B16" i="11"/>
  <c r="N16" i="11"/>
  <c r="Q115" i="10"/>
  <c r="G115" i="10"/>
  <c r="M117" i="10"/>
  <c r="B116" i="10"/>
  <c r="O116" i="10"/>
  <c r="N116" i="10"/>
  <c r="M94" i="10"/>
  <c r="B93" i="10"/>
  <c r="N93" i="10"/>
  <c r="O93" i="10"/>
  <c r="R91" i="10"/>
  <c r="K91" i="10" s="1"/>
  <c r="J91" i="10"/>
  <c r="P28" i="10"/>
  <c r="I28" i="10" s="1"/>
  <c r="H28" i="10"/>
  <c r="R47" i="10"/>
  <c r="K47" i="10" s="1"/>
  <c r="J47" i="10"/>
  <c r="R14" i="10"/>
  <c r="K14" i="10" s="1"/>
  <c r="J14" i="10"/>
  <c r="R27" i="10"/>
  <c r="K27" i="10" s="1"/>
  <c r="J27" i="10"/>
  <c r="H48" i="10"/>
  <c r="P48" i="10"/>
  <c r="I48" i="10" s="1"/>
  <c r="J70" i="10"/>
  <c r="R70" i="10"/>
  <c r="K70" i="10" s="1"/>
  <c r="H71" i="10"/>
  <c r="P71" i="10"/>
  <c r="I71" i="10" s="1"/>
  <c r="H115" i="10"/>
  <c r="P115" i="10"/>
  <c r="I115" i="10" s="1"/>
  <c r="Q92" i="10"/>
  <c r="G92" i="10"/>
  <c r="H92" i="10"/>
  <c r="P92" i="10"/>
  <c r="I92" i="10" s="1"/>
  <c r="N29" i="10"/>
  <c r="B29" i="10"/>
  <c r="O29" i="10"/>
  <c r="M30" i="10"/>
  <c r="Q28" i="10"/>
  <c r="G28" i="10"/>
  <c r="R114" i="10"/>
  <c r="K114" i="10" s="1"/>
  <c r="J114" i="10"/>
  <c r="Q48" i="10"/>
  <c r="G48" i="10"/>
  <c r="B49" i="10"/>
  <c r="O49" i="10"/>
  <c r="M50" i="10"/>
  <c r="N49" i="10"/>
  <c r="N72" i="10"/>
  <c r="B72" i="10"/>
  <c r="M73" i="10"/>
  <c r="O72" i="10"/>
  <c r="Q71" i="10"/>
  <c r="G71" i="10"/>
  <c r="M33" i="8"/>
  <c r="B32" i="8"/>
  <c r="O32" i="8"/>
  <c r="N32" i="8"/>
  <c r="R30" i="8"/>
  <c r="K30" i="8" s="1"/>
  <c r="J30" i="8"/>
  <c r="H31" i="8"/>
  <c r="P31" i="8"/>
  <c r="I31" i="8" s="1"/>
  <c r="Q31" i="8"/>
  <c r="G31" i="8"/>
  <c r="J70" i="13" l="1"/>
  <c r="R70" i="13"/>
  <c r="K70" i="13" s="1"/>
  <c r="P98" i="9"/>
  <c r="I98" i="9" s="1"/>
  <c r="H98" i="9"/>
  <c r="H167" i="9"/>
  <c r="P167" i="9"/>
  <c r="I167" i="9" s="1"/>
  <c r="G56" i="8"/>
  <c r="Q56" i="8"/>
  <c r="N67" i="14"/>
  <c r="B67" i="14"/>
  <c r="M68" i="14"/>
  <c r="O67" i="14"/>
  <c r="R97" i="9"/>
  <c r="K97" i="9" s="1"/>
  <c r="J97" i="9"/>
  <c r="R74" i="9"/>
  <c r="K74" i="9" s="1"/>
  <c r="J74" i="9"/>
  <c r="Q110" i="13"/>
  <c r="G110" i="13"/>
  <c r="H71" i="13"/>
  <c r="P71" i="13"/>
  <c r="I71" i="13" s="1"/>
  <c r="M92" i="11"/>
  <c r="B91" i="11"/>
  <c r="N91" i="11"/>
  <c r="O91" i="11"/>
  <c r="B145" i="13"/>
  <c r="M146" i="13"/>
  <c r="N145" i="13"/>
  <c r="O145" i="13"/>
  <c r="R115" i="11"/>
  <c r="K115" i="11" s="1"/>
  <c r="J115" i="11"/>
  <c r="J15" i="12"/>
  <c r="R15" i="12"/>
  <c r="K15" i="12" s="1"/>
  <c r="J31" i="14"/>
  <c r="R31" i="14"/>
  <c r="K31" i="14" s="1"/>
  <c r="Q177" i="12"/>
  <c r="G177" i="12"/>
  <c r="Q131" i="14"/>
  <c r="G131" i="14"/>
  <c r="Q120" i="12"/>
  <c r="G120" i="12"/>
  <c r="J109" i="13"/>
  <c r="R109" i="13"/>
  <c r="K109" i="13" s="1"/>
  <c r="G75" i="9"/>
  <c r="Q75" i="9"/>
  <c r="M100" i="9"/>
  <c r="B99" i="9"/>
  <c r="N99" i="9"/>
  <c r="O99" i="9"/>
  <c r="J14" i="13"/>
  <c r="R14" i="13"/>
  <c r="K14" i="13" s="1"/>
  <c r="N93" i="13"/>
  <c r="M94" i="13"/>
  <c r="B93" i="13"/>
  <c r="O93" i="13"/>
  <c r="Q71" i="13"/>
  <c r="G71" i="13"/>
  <c r="M106" i="8"/>
  <c r="N105" i="8"/>
  <c r="O105" i="8"/>
  <c r="B105" i="8"/>
  <c r="P144" i="13"/>
  <c r="I144" i="13" s="1"/>
  <c r="H144" i="13"/>
  <c r="H176" i="10"/>
  <c r="P176" i="10"/>
  <c r="I176" i="10" s="1"/>
  <c r="Q128" i="13"/>
  <c r="G128" i="13"/>
  <c r="P78" i="8"/>
  <c r="I78" i="8" s="1"/>
  <c r="G78" i="8"/>
  <c r="Q78" i="8"/>
  <c r="H45" i="14"/>
  <c r="P45" i="14"/>
  <c r="I45" i="14" s="1"/>
  <c r="H116" i="11"/>
  <c r="P116" i="11"/>
  <c r="I116" i="11" s="1"/>
  <c r="H145" i="9"/>
  <c r="P145" i="9"/>
  <c r="I145" i="9" s="1"/>
  <c r="Q50" i="11"/>
  <c r="G50" i="11"/>
  <c r="M149" i="10"/>
  <c r="B148" i="10"/>
  <c r="N148" i="10"/>
  <c r="O148" i="10"/>
  <c r="Q16" i="12"/>
  <c r="G16" i="12"/>
  <c r="R144" i="9"/>
  <c r="K144" i="9" s="1"/>
  <c r="J144" i="9"/>
  <c r="Q133" i="8"/>
  <c r="G133" i="8"/>
  <c r="J184" i="9"/>
  <c r="R184" i="9"/>
  <c r="K184" i="9" s="1"/>
  <c r="M77" i="9"/>
  <c r="B76" i="9"/>
  <c r="N76" i="9"/>
  <c r="O76" i="9"/>
  <c r="H67" i="11"/>
  <c r="P67" i="11"/>
  <c r="I67" i="11" s="1"/>
  <c r="Q167" i="9"/>
  <c r="G167" i="9"/>
  <c r="M58" i="8"/>
  <c r="N57" i="8"/>
  <c r="O57" i="8"/>
  <c r="B57" i="8"/>
  <c r="N36" i="12"/>
  <c r="O36" i="12"/>
  <c r="B36" i="12"/>
  <c r="M37" i="12"/>
  <c r="Q66" i="14"/>
  <c r="G66" i="14"/>
  <c r="N186" i="9"/>
  <c r="B186" i="9"/>
  <c r="O186" i="9"/>
  <c r="M187" i="9"/>
  <c r="Q92" i="13"/>
  <c r="G92" i="13"/>
  <c r="R55" i="8"/>
  <c r="K55" i="8" s="1"/>
  <c r="J55" i="8"/>
  <c r="H90" i="11"/>
  <c r="P90" i="11"/>
  <c r="I90" i="11" s="1"/>
  <c r="N78" i="12"/>
  <c r="B78" i="12"/>
  <c r="O78" i="12"/>
  <c r="M79" i="12"/>
  <c r="N61" i="12"/>
  <c r="B61" i="12"/>
  <c r="O61" i="12"/>
  <c r="M62" i="12"/>
  <c r="J176" i="12"/>
  <c r="R176" i="12"/>
  <c r="K176" i="12" s="1"/>
  <c r="Q176" i="10"/>
  <c r="G176" i="10"/>
  <c r="M80" i="8"/>
  <c r="B79" i="8"/>
  <c r="N79" i="8"/>
  <c r="O79" i="8"/>
  <c r="J194" i="11"/>
  <c r="R194" i="11"/>
  <c r="K194" i="11" s="1"/>
  <c r="R89" i="11"/>
  <c r="K89" i="11" s="1"/>
  <c r="J89" i="11"/>
  <c r="B46" i="14"/>
  <c r="O46" i="14"/>
  <c r="M47" i="14"/>
  <c r="N46" i="14"/>
  <c r="B117" i="11"/>
  <c r="O117" i="11"/>
  <c r="M118" i="11"/>
  <c r="N117" i="11"/>
  <c r="M147" i="9"/>
  <c r="N146" i="9"/>
  <c r="O146" i="9"/>
  <c r="B146" i="9"/>
  <c r="J66" i="11"/>
  <c r="R66" i="11"/>
  <c r="K66" i="11" s="1"/>
  <c r="R119" i="9"/>
  <c r="K119" i="9" s="1"/>
  <c r="J119" i="9"/>
  <c r="J34" i="12"/>
  <c r="R34" i="12"/>
  <c r="K34" i="12" s="1"/>
  <c r="H195" i="11"/>
  <c r="P195" i="11"/>
  <c r="I195" i="11" s="1"/>
  <c r="H133" i="8"/>
  <c r="P133" i="8"/>
  <c r="I133" i="8" s="1"/>
  <c r="H198" i="10"/>
  <c r="P198" i="10"/>
  <c r="I198" i="10" s="1"/>
  <c r="N112" i="14"/>
  <c r="B112" i="14"/>
  <c r="O112" i="14"/>
  <c r="M113" i="14"/>
  <c r="R30" i="11"/>
  <c r="K30" i="11" s="1"/>
  <c r="J30" i="11"/>
  <c r="H185" i="9"/>
  <c r="P185" i="9"/>
  <c r="I185" i="9" s="1"/>
  <c r="J49" i="11"/>
  <c r="R49" i="11"/>
  <c r="K49" i="11" s="1"/>
  <c r="Q90" i="11"/>
  <c r="G90" i="11"/>
  <c r="J130" i="14"/>
  <c r="R130" i="14"/>
  <c r="K130" i="14" s="1"/>
  <c r="P169" i="11"/>
  <c r="I169" i="11" s="1"/>
  <c r="H169" i="11"/>
  <c r="N150" i="12"/>
  <c r="B150" i="12"/>
  <c r="O150" i="12"/>
  <c r="M151" i="12"/>
  <c r="H60" i="12"/>
  <c r="P60" i="12"/>
  <c r="I60" i="12" s="1"/>
  <c r="N142" i="11"/>
  <c r="B142" i="11"/>
  <c r="O142" i="11"/>
  <c r="M143" i="11"/>
  <c r="Q116" i="11"/>
  <c r="G116" i="11"/>
  <c r="M135" i="8"/>
  <c r="B134" i="8"/>
  <c r="N134" i="8"/>
  <c r="O134" i="8"/>
  <c r="Q198" i="10"/>
  <c r="G198" i="10"/>
  <c r="N68" i="11"/>
  <c r="O68" i="11"/>
  <c r="M69" i="11"/>
  <c r="B68" i="11"/>
  <c r="R132" i="8"/>
  <c r="K132" i="8" s="1"/>
  <c r="J132" i="8"/>
  <c r="J148" i="12"/>
  <c r="R148" i="12"/>
  <c r="K148" i="12" s="1"/>
  <c r="H35" i="12"/>
  <c r="P35" i="12"/>
  <c r="I35" i="12" s="1"/>
  <c r="R197" i="10"/>
  <c r="K197" i="10" s="1"/>
  <c r="J197" i="10"/>
  <c r="H111" i="14"/>
  <c r="P111" i="14"/>
  <c r="I111" i="14" s="1"/>
  <c r="N93" i="14"/>
  <c r="B93" i="14"/>
  <c r="O93" i="14"/>
  <c r="M94" i="14"/>
  <c r="H93" i="12"/>
  <c r="P93" i="12"/>
  <c r="I93" i="12" s="1"/>
  <c r="Q169" i="11"/>
  <c r="G169" i="11"/>
  <c r="H149" i="12"/>
  <c r="P149" i="12"/>
  <c r="I149" i="12" s="1"/>
  <c r="H77" i="12"/>
  <c r="P77" i="12"/>
  <c r="I77" i="12" s="1"/>
  <c r="Q60" i="12"/>
  <c r="G60" i="12"/>
  <c r="J119" i="12"/>
  <c r="R119" i="12"/>
  <c r="K119" i="12" s="1"/>
  <c r="M178" i="10"/>
  <c r="N177" i="10"/>
  <c r="O177" i="10"/>
  <c r="B177" i="10"/>
  <c r="P120" i="9"/>
  <c r="I120" i="9" s="1"/>
  <c r="H120" i="9"/>
  <c r="R168" i="11"/>
  <c r="K168" i="11" s="1"/>
  <c r="J168" i="11"/>
  <c r="J203" i="12"/>
  <c r="R203" i="12"/>
  <c r="K203" i="12" s="1"/>
  <c r="R103" i="8"/>
  <c r="K103" i="8" s="1"/>
  <c r="J103" i="8"/>
  <c r="R44" i="14"/>
  <c r="K44" i="14" s="1"/>
  <c r="J44" i="14"/>
  <c r="N196" i="11"/>
  <c r="B196" i="11"/>
  <c r="O196" i="11"/>
  <c r="M197" i="11"/>
  <c r="Q16" i="14"/>
  <c r="G16" i="14"/>
  <c r="Q67" i="11"/>
  <c r="G67" i="11"/>
  <c r="J140" i="11"/>
  <c r="R140" i="11"/>
  <c r="K140" i="11" s="1"/>
  <c r="J91" i="13"/>
  <c r="R91" i="13"/>
  <c r="K91" i="13" s="1"/>
  <c r="Q35" i="12"/>
  <c r="G35" i="12"/>
  <c r="Q111" i="14"/>
  <c r="G111" i="14"/>
  <c r="H92" i="14"/>
  <c r="P92" i="14"/>
  <c r="I92" i="14" s="1"/>
  <c r="Q185" i="9"/>
  <c r="G185" i="9"/>
  <c r="N111" i="13"/>
  <c r="O111" i="13"/>
  <c r="B111" i="13"/>
  <c r="M112" i="13"/>
  <c r="M171" i="11"/>
  <c r="B170" i="11"/>
  <c r="N170" i="11"/>
  <c r="O170" i="11"/>
  <c r="Q77" i="12"/>
  <c r="G77" i="12"/>
  <c r="H141" i="11"/>
  <c r="P141" i="11"/>
  <c r="I141" i="11" s="1"/>
  <c r="Q120" i="9"/>
  <c r="G120" i="9"/>
  <c r="R175" i="10"/>
  <c r="K175" i="10" s="1"/>
  <c r="J175" i="10"/>
  <c r="H177" i="12"/>
  <c r="P177" i="12"/>
  <c r="I177" i="12" s="1"/>
  <c r="H147" i="10"/>
  <c r="P147" i="10"/>
  <c r="I147" i="10" s="1"/>
  <c r="Q195" i="11"/>
  <c r="G195" i="11"/>
  <c r="P31" i="11"/>
  <c r="I31" i="11" s="1"/>
  <c r="H31" i="11"/>
  <c r="R146" i="10"/>
  <c r="K146" i="10" s="1"/>
  <c r="J146" i="10"/>
  <c r="J76" i="12"/>
  <c r="R76" i="12"/>
  <c r="K76" i="12" s="1"/>
  <c r="M200" i="10"/>
  <c r="B199" i="10"/>
  <c r="N199" i="10"/>
  <c r="O199" i="10"/>
  <c r="G98" i="9"/>
  <c r="Q98" i="9"/>
  <c r="Q92" i="14"/>
  <c r="G92" i="14"/>
  <c r="N94" i="12"/>
  <c r="O94" i="12"/>
  <c r="M95" i="12"/>
  <c r="B94" i="12"/>
  <c r="P104" i="8"/>
  <c r="I104" i="8" s="1"/>
  <c r="H104" i="8"/>
  <c r="Q144" i="13"/>
  <c r="G144" i="13"/>
  <c r="Q149" i="12"/>
  <c r="G149" i="12"/>
  <c r="R15" i="14"/>
  <c r="K15" i="14" s="1"/>
  <c r="J15" i="14"/>
  <c r="N129" i="13"/>
  <c r="M130" i="13"/>
  <c r="B129" i="13"/>
  <c r="O129" i="13"/>
  <c r="Q141" i="11"/>
  <c r="G141" i="11"/>
  <c r="M122" i="9"/>
  <c r="B121" i="9"/>
  <c r="O121" i="9"/>
  <c r="N121" i="9"/>
  <c r="R143" i="13"/>
  <c r="K143" i="13" s="1"/>
  <c r="J143" i="13"/>
  <c r="N51" i="11"/>
  <c r="B51" i="11"/>
  <c r="O51" i="11"/>
  <c r="M52" i="11"/>
  <c r="N178" i="12"/>
  <c r="B178" i="12"/>
  <c r="O178" i="12"/>
  <c r="M179" i="12"/>
  <c r="J29" i="13"/>
  <c r="R29" i="13"/>
  <c r="K29" i="13" s="1"/>
  <c r="G147" i="10"/>
  <c r="Q147" i="10"/>
  <c r="H131" i="14"/>
  <c r="P131" i="14"/>
  <c r="I131" i="14" s="1"/>
  <c r="J166" i="9"/>
  <c r="R166" i="9"/>
  <c r="K166" i="9" s="1"/>
  <c r="N17" i="12"/>
  <c r="B17" i="12"/>
  <c r="M18" i="12"/>
  <c r="O17" i="12"/>
  <c r="N121" i="12"/>
  <c r="B121" i="12"/>
  <c r="O121" i="12"/>
  <c r="M122" i="12"/>
  <c r="J110" i="14"/>
  <c r="R110" i="14"/>
  <c r="K110" i="14" s="1"/>
  <c r="J92" i="12"/>
  <c r="R92" i="12"/>
  <c r="K92" i="12" s="1"/>
  <c r="G31" i="11"/>
  <c r="Q31" i="11"/>
  <c r="N168" i="9"/>
  <c r="M169" i="9"/>
  <c r="B168" i="9"/>
  <c r="O168" i="9"/>
  <c r="P56" i="8"/>
  <c r="I56" i="8" s="1"/>
  <c r="H56" i="8"/>
  <c r="H66" i="14"/>
  <c r="P66" i="14"/>
  <c r="I66" i="14" s="1"/>
  <c r="J127" i="13"/>
  <c r="R127" i="13"/>
  <c r="K127" i="13" s="1"/>
  <c r="H92" i="13"/>
  <c r="P92" i="13"/>
  <c r="I92" i="13" s="1"/>
  <c r="Q93" i="12"/>
  <c r="G93" i="12"/>
  <c r="H110" i="13"/>
  <c r="P110" i="13"/>
  <c r="I110" i="13" s="1"/>
  <c r="N72" i="13"/>
  <c r="B72" i="13"/>
  <c r="O72" i="13"/>
  <c r="M73" i="13"/>
  <c r="G104" i="8"/>
  <c r="Q104" i="8"/>
  <c r="H128" i="13"/>
  <c r="P128" i="13"/>
  <c r="I128" i="13" s="1"/>
  <c r="R77" i="8"/>
  <c r="K77" i="8" s="1"/>
  <c r="J77" i="8"/>
  <c r="Q45" i="14"/>
  <c r="G45" i="14"/>
  <c r="Q145" i="9"/>
  <c r="G145" i="9"/>
  <c r="H50" i="11"/>
  <c r="P50" i="11"/>
  <c r="I50" i="11" s="1"/>
  <c r="N132" i="14"/>
  <c r="O132" i="14"/>
  <c r="B132" i="14"/>
  <c r="M133" i="14"/>
  <c r="H16" i="12"/>
  <c r="P16" i="12"/>
  <c r="I16" i="12" s="1"/>
  <c r="P120" i="12"/>
  <c r="I120" i="12" s="1"/>
  <c r="H120" i="12"/>
  <c r="J65" i="14"/>
  <c r="R65" i="14"/>
  <c r="K65" i="14" s="1"/>
  <c r="M33" i="11"/>
  <c r="N32" i="11"/>
  <c r="O32" i="11"/>
  <c r="B32" i="11"/>
  <c r="J91" i="14"/>
  <c r="R91" i="14"/>
  <c r="K91" i="14" s="1"/>
  <c r="P75" i="9"/>
  <c r="I75" i="9" s="1"/>
  <c r="H75" i="9"/>
  <c r="J59" i="12"/>
  <c r="R59" i="12"/>
  <c r="K59" i="12" s="1"/>
  <c r="Q61" i="15"/>
  <c r="G61" i="15"/>
  <c r="J60" i="15"/>
  <c r="R60" i="15"/>
  <c r="K60" i="15" s="1"/>
  <c r="H84" i="15"/>
  <c r="P84" i="15"/>
  <c r="I84" i="15" s="1"/>
  <c r="J36" i="15"/>
  <c r="R36" i="15"/>
  <c r="K36" i="15" s="1"/>
  <c r="N17" i="15"/>
  <c r="O17" i="15"/>
  <c r="B17" i="15"/>
  <c r="M18" i="15"/>
  <c r="H61" i="15"/>
  <c r="P61" i="15"/>
  <c r="I61" i="15" s="1"/>
  <c r="J134" i="15"/>
  <c r="R134" i="15"/>
  <c r="K134" i="15" s="1"/>
  <c r="Q84" i="15"/>
  <c r="G84" i="15"/>
  <c r="M86" i="15"/>
  <c r="O85" i="15"/>
  <c r="B85" i="15"/>
  <c r="N85" i="15"/>
  <c r="J83" i="15"/>
  <c r="R83" i="15"/>
  <c r="K83" i="15" s="1"/>
  <c r="G16" i="15"/>
  <c r="Q16" i="15"/>
  <c r="Q182" i="15"/>
  <c r="G182" i="15"/>
  <c r="M184" i="15"/>
  <c r="O183" i="15"/>
  <c r="B183" i="15"/>
  <c r="N183" i="15"/>
  <c r="G135" i="15"/>
  <c r="Q135" i="15"/>
  <c r="N38" i="15"/>
  <c r="M39" i="15"/>
  <c r="O38" i="15"/>
  <c r="B38" i="15"/>
  <c r="H108" i="15"/>
  <c r="P108" i="15"/>
  <c r="I108" i="15" s="1"/>
  <c r="N159" i="15"/>
  <c r="M160" i="15"/>
  <c r="O159" i="15"/>
  <c r="B159" i="15"/>
  <c r="J181" i="15"/>
  <c r="R181" i="15"/>
  <c r="K181" i="15" s="1"/>
  <c r="G206" i="15"/>
  <c r="Q206" i="15"/>
  <c r="M63" i="15"/>
  <c r="O62" i="15"/>
  <c r="B62" i="15"/>
  <c r="N62" i="15"/>
  <c r="P16" i="15"/>
  <c r="I16" i="15" s="1"/>
  <c r="H16" i="15"/>
  <c r="H182" i="15"/>
  <c r="P182" i="15"/>
  <c r="I182" i="15" s="1"/>
  <c r="J157" i="15"/>
  <c r="R157" i="15"/>
  <c r="K157" i="15" s="1"/>
  <c r="N136" i="15"/>
  <c r="O136" i="15"/>
  <c r="B136" i="15"/>
  <c r="M137" i="15"/>
  <c r="P135" i="15"/>
  <c r="I135" i="15" s="1"/>
  <c r="H135" i="15"/>
  <c r="P37" i="15"/>
  <c r="I37" i="15" s="1"/>
  <c r="H37" i="15"/>
  <c r="G37" i="15"/>
  <c r="Q37" i="15"/>
  <c r="J15" i="15"/>
  <c r="R15" i="15"/>
  <c r="K15" i="15" s="1"/>
  <c r="Q108" i="15"/>
  <c r="G108" i="15"/>
  <c r="M110" i="15"/>
  <c r="O109" i="15"/>
  <c r="B109" i="15"/>
  <c r="N109" i="15"/>
  <c r="J107" i="15"/>
  <c r="R107" i="15"/>
  <c r="K107" i="15" s="1"/>
  <c r="P158" i="15"/>
  <c r="I158" i="15" s="1"/>
  <c r="H158" i="15"/>
  <c r="G158" i="15"/>
  <c r="Q158" i="15"/>
  <c r="J205" i="15"/>
  <c r="R205" i="15"/>
  <c r="K205" i="15" s="1"/>
  <c r="N207" i="15"/>
  <c r="O207" i="15"/>
  <c r="B207" i="15"/>
  <c r="M208" i="15"/>
  <c r="P206" i="15"/>
  <c r="I206" i="15" s="1"/>
  <c r="H206" i="15"/>
  <c r="O17" i="14"/>
  <c r="H17" i="14" s="1"/>
  <c r="M18" i="14"/>
  <c r="B18" i="14" s="1"/>
  <c r="N17" i="14"/>
  <c r="P16" i="14"/>
  <c r="I16" i="14" s="1"/>
  <c r="G16" i="11"/>
  <c r="Q16" i="11"/>
  <c r="P16" i="11"/>
  <c r="I16" i="11" s="1"/>
  <c r="H16" i="11"/>
  <c r="J15" i="11"/>
  <c r="R15" i="11"/>
  <c r="K15" i="11" s="1"/>
  <c r="B17" i="11"/>
  <c r="N17" i="11"/>
  <c r="O17" i="11"/>
  <c r="P49" i="10"/>
  <c r="I49" i="10" s="1"/>
  <c r="H49" i="10"/>
  <c r="B30" i="10"/>
  <c r="N30" i="10"/>
  <c r="O30" i="10"/>
  <c r="M31" i="10"/>
  <c r="P93" i="10"/>
  <c r="I93" i="10" s="1"/>
  <c r="H93" i="10"/>
  <c r="G116" i="10"/>
  <c r="Q116" i="10"/>
  <c r="J71" i="10"/>
  <c r="R71" i="10"/>
  <c r="K71" i="10" s="1"/>
  <c r="H72" i="10"/>
  <c r="P72" i="10"/>
  <c r="I72" i="10" s="1"/>
  <c r="Q49" i="10"/>
  <c r="G49" i="10"/>
  <c r="N73" i="10"/>
  <c r="B73" i="10"/>
  <c r="M74" i="10"/>
  <c r="O73" i="10"/>
  <c r="Q72" i="10"/>
  <c r="G72" i="10"/>
  <c r="O50" i="10"/>
  <c r="M51" i="10"/>
  <c r="B50" i="10"/>
  <c r="N50" i="10"/>
  <c r="R48" i="10"/>
  <c r="K48" i="10" s="1"/>
  <c r="J48" i="10"/>
  <c r="R28" i="10"/>
  <c r="K28" i="10" s="1"/>
  <c r="J28" i="10"/>
  <c r="H29" i="10"/>
  <c r="P29" i="10"/>
  <c r="I29" i="10" s="1"/>
  <c r="Q29" i="10"/>
  <c r="G29" i="10"/>
  <c r="R92" i="10"/>
  <c r="K92" i="10" s="1"/>
  <c r="J92" i="10"/>
  <c r="Q93" i="10"/>
  <c r="G93" i="10"/>
  <c r="M95" i="10"/>
  <c r="O94" i="10"/>
  <c r="B94" i="10"/>
  <c r="N94" i="10"/>
  <c r="P116" i="10"/>
  <c r="I116" i="10" s="1"/>
  <c r="H116" i="10"/>
  <c r="M118" i="10"/>
  <c r="B117" i="10"/>
  <c r="N117" i="10"/>
  <c r="O117" i="10"/>
  <c r="R115" i="10"/>
  <c r="K115" i="10" s="1"/>
  <c r="J115" i="10"/>
  <c r="R31" i="8"/>
  <c r="K31" i="8" s="1"/>
  <c r="J31" i="8"/>
  <c r="P32" i="8"/>
  <c r="I32" i="8" s="1"/>
  <c r="H32" i="8"/>
  <c r="M34" i="8"/>
  <c r="N33" i="8"/>
  <c r="B33" i="8"/>
  <c r="O33" i="8"/>
  <c r="G32" i="8"/>
  <c r="Q32" i="8"/>
  <c r="P32" i="11" l="1"/>
  <c r="I32" i="11" s="1"/>
  <c r="H32" i="11"/>
  <c r="R104" i="8"/>
  <c r="K104" i="8" s="1"/>
  <c r="J104" i="8"/>
  <c r="R31" i="11"/>
  <c r="K31" i="11" s="1"/>
  <c r="J31" i="11"/>
  <c r="P121" i="12"/>
  <c r="I121" i="12" s="1"/>
  <c r="H121" i="12"/>
  <c r="P199" i="10"/>
  <c r="I199" i="10" s="1"/>
  <c r="H199" i="10"/>
  <c r="H170" i="11"/>
  <c r="P170" i="11"/>
  <c r="I170" i="11" s="1"/>
  <c r="Q111" i="13"/>
  <c r="G111" i="13"/>
  <c r="J35" i="12"/>
  <c r="R35" i="12"/>
  <c r="K35" i="12" s="1"/>
  <c r="R16" i="14"/>
  <c r="K16" i="14" s="1"/>
  <c r="J16" i="14"/>
  <c r="Q142" i="11"/>
  <c r="G142" i="11"/>
  <c r="Q112" i="14"/>
  <c r="G112" i="14"/>
  <c r="M148" i="9"/>
  <c r="B147" i="9"/>
  <c r="N147" i="9"/>
  <c r="O147" i="9"/>
  <c r="M81" i="8"/>
  <c r="N80" i="8"/>
  <c r="O80" i="8"/>
  <c r="H80" i="8" s="1"/>
  <c r="B80" i="8"/>
  <c r="Q36" i="12"/>
  <c r="G36" i="12"/>
  <c r="R133" i="8"/>
  <c r="K133" i="8" s="1"/>
  <c r="J133" i="8"/>
  <c r="M150" i="10"/>
  <c r="B149" i="10"/>
  <c r="N149" i="10"/>
  <c r="O149" i="10"/>
  <c r="Q99" i="9"/>
  <c r="G99" i="9"/>
  <c r="J120" i="12"/>
  <c r="R120" i="12"/>
  <c r="K120" i="12" s="1"/>
  <c r="Q91" i="11"/>
  <c r="G91" i="11"/>
  <c r="R56" i="8"/>
  <c r="K56" i="8" s="1"/>
  <c r="J56" i="8"/>
  <c r="Q32" i="11"/>
  <c r="G32" i="11"/>
  <c r="R145" i="9"/>
  <c r="K145" i="9" s="1"/>
  <c r="J145" i="9"/>
  <c r="N179" i="12"/>
  <c r="M180" i="12"/>
  <c r="B179" i="12"/>
  <c r="O179" i="12"/>
  <c r="Q51" i="11"/>
  <c r="G51" i="11"/>
  <c r="J141" i="11"/>
  <c r="R141" i="11"/>
  <c r="K141" i="11" s="1"/>
  <c r="N95" i="12"/>
  <c r="O95" i="12"/>
  <c r="M96" i="12"/>
  <c r="B95" i="12"/>
  <c r="G199" i="10"/>
  <c r="Q199" i="10"/>
  <c r="Q170" i="11"/>
  <c r="G170" i="11"/>
  <c r="P177" i="10"/>
  <c r="I177" i="10" s="1"/>
  <c r="H177" i="10"/>
  <c r="N94" i="14"/>
  <c r="O94" i="14"/>
  <c r="B94" i="14"/>
  <c r="M95" i="14"/>
  <c r="N69" i="11"/>
  <c r="O69" i="11"/>
  <c r="M70" i="11"/>
  <c r="B69" i="11"/>
  <c r="M136" i="8"/>
  <c r="N135" i="8"/>
  <c r="O135" i="8"/>
  <c r="B135" i="8"/>
  <c r="Q117" i="11"/>
  <c r="G117" i="11"/>
  <c r="Q61" i="12"/>
  <c r="G61" i="12"/>
  <c r="Q186" i="9"/>
  <c r="G186" i="9"/>
  <c r="H76" i="9"/>
  <c r="P76" i="9"/>
  <c r="I76" i="9" s="1"/>
  <c r="R78" i="8"/>
  <c r="K78" i="8" s="1"/>
  <c r="J78" i="8"/>
  <c r="H93" i="13"/>
  <c r="P93" i="13"/>
  <c r="I93" i="13" s="1"/>
  <c r="M34" i="11"/>
  <c r="B33" i="11"/>
  <c r="N33" i="11"/>
  <c r="O33" i="11"/>
  <c r="N133" i="14"/>
  <c r="O133" i="14"/>
  <c r="B133" i="14"/>
  <c r="M134" i="14"/>
  <c r="J93" i="12"/>
  <c r="R93" i="12"/>
  <c r="K93" i="12" s="1"/>
  <c r="Q121" i="12"/>
  <c r="G121" i="12"/>
  <c r="H178" i="12"/>
  <c r="P178" i="12"/>
  <c r="I178" i="12" s="1"/>
  <c r="J149" i="12"/>
  <c r="R149" i="12"/>
  <c r="K149" i="12" s="1"/>
  <c r="H94" i="12"/>
  <c r="P94" i="12"/>
  <c r="I94" i="12" s="1"/>
  <c r="J185" i="9"/>
  <c r="R185" i="9"/>
  <c r="K185" i="9" s="1"/>
  <c r="N197" i="11"/>
  <c r="B197" i="11"/>
  <c r="O197" i="11"/>
  <c r="M198" i="11"/>
  <c r="Q177" i="10"/>
  <c r="G177" i="10"/>
  <c r="H93" i="14"/>
  <c r="P93" i="14"/>
  <c r="I93" i="14" s="1"/>
  <c r="H68" i="11"/>
  <c r="P68" i="11"/>
  <c r="I68" i="11" s="1"/>
  <c r="N118" i="11"/>
  <c r="B118" i="11"/>
  <c r="M119" i="11"/>
  <c r="O118" i="11"/>
  <c r="R176" i="10"/>
  <c r="K176" i="10" s="1"/>
  <c r="J176" i="10"/>
  <c r="H57" i="8"/>
  <c r="P57" i="8"/>
  <c r="I57" i="8" s="1"/>
  <c r="Q76" i="9"/>
  <c r="G76" i="9"/>
  <c r="J50" i="11"/>
  <c r="R50" i="11"/>
  <c r="K50" i="11" s="1"/>
  <c r="M101" i="9"/>
  <c r="N100" i="9"/>
  <c r="O100" i="9"/>
  <c r="B100" i="9"/>
  <c r="J131" i="14"/>
  <c r="R131" i="14"/>
  <c r="K131" i="14" s="1"/>
  <c r="B92" i="11"/>
  <c r="N92" i="11"/>
  <c r="O92" i="11"/>
  <c r="M93" i="11"/>
  <c r="R45" i="14"/>
  <c r="K45" i="14" s="1"/>
  <c r="J45" i="14"/>
  <c r="N73" i="13"/>
  <c r="B73" i="13"/>
  <c r="O73" i="13"/>
  <c r="M74" i="13"/>
  <c r="H129" i="13"/>
  <c r="P129" i="13"/>
  <c r="I129" i="13" s="1"/>
  <c r="Q94" i="12"/>
  <c r="G94" i="12"/>
  <c r="M201" i="10"/>
  <c r="N200" i="10"/>
  <c r="O200" i="10"/>
  <c r="B200" i="10"/>
  <c r="J195" i="11"/>
  <c r="R195" i="11"/>
  <c r="K195" i="11" s="1"/>
  <c r="R120" i="9"/>
  <c r="K120" i="9" s="1"/>
  <c r="J120" i="9"/>
  <c r="M172" i="11"/>
  <c r="B171" i="11"/>
  <c r="N171" i="11"/>
  <c r="O171" i="11"/>
  <c r="H196" i="11"/>
  <c r="P196" i="11"/>
  <c r="I196" i="11" s="1"/>
  <c r="M179" i="10"/>
  <c r="N178" i="10"/>
  <c r="O178" i="10"/>
  <c r="B178" i="10"/>
  <c r="Q68" i="11"/>
  <c r="G68" i="11"/>
  <c r="R116" i="11"/>
  <c r="K116" i="11" s="1"/>
  <c r="J116" i="11"/>
  <c r="H117" i="11"/>
  <c r="P117" i="11"/>
  <c r="I117" i="11" s="1"/>
  <c r="N79" i="12"/>
  <c r="O79" i="12"/>
  <c r="B79" i="12"/>
  <c r="J66" i="14"/>
  <c r="R66" i="14"/>
  <c r="K66" i="14" s="1"/>
  <c r="Q57" i="8"/>
  <c r="G57" i="8"/>
  <c r="P105" i="8"/>
  <c r="I105" i="8" s="1"/>
  <c r="H105" i="8"/>
  <c r="N94" i="13"/>
  <c r="B94" i="13"/>
  <c r="O94" i="13"/>
  <c r="M95" i="13"/>
  <c r="R75" i="9"/>
  <c r="K75" i="9" s="1"/>
  <c r="J75" i="9"/>
  <c r="H145" i="13"/>
  <c r="P145" i="13"/>
  <c r="I145" i="13" s="1"/>
  <c r="Q17" i="14"/>
  <c r="G17" i="14"/>
  <c r="H132" i="14"/>
  <c r="P132" i="14"/>
  <c r="I132" i="14" s="1"/>
  <c r="H72" i="13"/>
  <c r="P72" i="13"/>
  <c r="I72" i="13" s="1"/>
  <c r="H168" i="9"/>
  <c r="P168" i="9"/>
  <c r="I168" i="9" s="1"/>
  <c r="H17" i="12"/>
  <c r="P17" i="12"/>
  <c r="I17" i="12" s="1"/>
  <c r="J147" i="10"/>
  <c r="R147" i="10"/>
  <c r="K147" i="10" s="1"/>
  <c r="Q178" i="12"/>
  <c r="G178" i="12"/>
  <c r="Q121" i="9"/>
  <c r="G121" i="9"/>
  <c r="R144" i="13"/>
  <c r="K144" i="13" s="1"/>
  <c r="J144" i="13"/>
  <c r="Q93" i="14"/>
  <c r="G93" i="14"/>
  <c r="N151" i="12"/>
  <c r="M152" i="12"/>
  <c r="B151" i="12"/>
  <c r="O151" i="12"/>
  <c r="H78" i="12"/>
  <c r="P78" i="12"/>
  <c r="I78" i="12" s="1"/>
  <c r="J92" i="13"/>
  <c r="R92" i="13"/>
  <c r="K92" i="13" s="1"/>
  <c r="M59" i="8"/>
  <c r="N58" i="8"/>
  <c r="B58" i="8"/>
  <c r="O58" i="8"/>
  <c r="M78" i="9"/>
  <c r="B77" i="9"/>
  <c r="O77" i="9"/>
  <c r="N77" i="9"/>
  <c r="J16" i="12"/>
  <c r="R16" i="12"/>
  <c r="K16" i="12" s="1"/>
  <c r="Q105" i="8"/>
  <c r="G105" i="8"/>
  <c r="Q93" i="13"/>
  <c r="G93" i="13"/>
  <c r="J177" i="12"/>
  <c r="R177" i="12"/>
  <c r="K177" i="12" s="1"/>
  <c r="Q145" i="13"/>
  <c r="G145" i="13"/>
  <c r="H67" i="14"/>
  <c r="P67" i="14"/>
  <c r="I67" i="14" s="1"/>
  <c r="Q132" i="14"/>
  <c r="G132" i="14"/>
  <c r="N18" i="12"/>
  <c r="O18" i="12"/>
  <c r="M19" i="12"/>
  <c r="B18" i="12"/>
  <c r="H121" i="9"/>
  <c r="P121" i="9"/>
  <c r="I121" i="9" s="1"/>
  <c r="N130" i="13"/>
  <c r="B130" i="13"/>
  <c r="O130" i="13"/>
  <c r="J92" i="14"/>
  <c r="R92" i="14"/>
  <c r="K92" i="14" s="1"/>
  <c r="N112" i="13"/>
  <c r="B112" i="13"/>
  <c r="O112" i="13"/>
  <c r="M113" i="13"/>
  <c r="Q196" i="11"/>
  <c r="G196" i="11"/>
  <c r="R169" i="11"/>
  <c r="K169" i="11" s="1"/>
  <c r="J169" i="11"/>
  <c r="R198" i="10"/>
  <c r="K198" i="10" s="1"/>
  <c r="J198" i="10"/>
  <c r="N143" i="11"/>
  <c r="B143" i="11"/>
  <c r="O143" i="11"/>
  <c r="M144" i="11"/>
  <c r="H150" i="12"/>
  <c r="P150" i="12"/>
  <c r="I150" i="12" s="1"/>
  <c r="R90" i="11"/>
  <c r="K90" i="11" s="1"/>
  <c r="J90" i="11"/>
  <c r="N113" i="14"/>
  <c r="M114" i="14"/>
  <c r="B113" i="14"/>
  <c r="O113" i="14"/>
  <c r="Q46" i="14"/>
  <c r="G46" i="14"/>
  <c r="P79" i="8"/>
  <c r="I79" i="8" s="1"/>
  <c r="H79" i="8"/>
  <c r="N37" i="12"/>
  <c r="M38" i="12"/>
  <c r="O37" i="12"/>
  <c r="B37" i="12"/>
  <c r="P148" i="10"/>
  <c r="I148" i="10" s="1"/>
  <c r="H148" i="10"/>
  <c r="J128" i="13"/>
  <c r="R128" i="13"/>
  <c r="K128" i="13" s="1"/>
  <c r="M107" i="8"/>
  <c r="B106" i="8"/>
  <c r="N106" i="8"/>
  <c r="O106" i="8"/>
  <c r="B146" i="13"/>
  <c r="O146" i="13"/>
  <c r="M147" i="13"/>
  <c r="N146" i="13"/>
  <c r="N68" i="14"/>
  <c r="M69" i="14"/>
  <c r="B68" i="14"/>
  <c r="O68" i="14"/>
  <c r="Q72" i="13"/>
  <c r="G72" i="13"/>
  <c r="N169" i="9"/>
  <c r="O169" i="9"/>
  <c r="M170" i="9"/>
  <c r="B169" i="9"/>
  <c r="N52" i="11"/>
  <c r="O52" i="11"/>
  <c r="B52" i="11"/>
  <c r="Q129" i="13"/>
  <c r="G129" i="13"/>
  <c r="R98" i="9"/>
  <c r="K98" i="9" s="1"/>
  <c r="J98" i="9"/>
  <c r="J111" i="14"/>
  <c r="R111" i="14"/>
  <c r="K111" i="14" s="1"/>
  <c r="J67" i="11"/>
  <c r="R67" i="11"/>
  <c r="K67" i="11" s="1"/>
  <c r="P134" i="8"/>
  <c r="I134" i="8" s="1"/>
  <c r="H134" i="8"/>
  <c r="H142" i="11"/>
  <c r="P142" i="11"/>
  <c r="I142" i="11" s="1"/>
  <c r="H112" i="14"/>
  <c r="P112" i="14"/>
  <c r="I112" i="14" s="1"/>
  <c r="P146" i="9"/>
  <c r="I146" i="9" s="1"/>
  <c r="H146" i="9"/>
  <c r="M48" i="14"/>
  <c r="B47" i="14"/>
  <c r="N47" i="14"/>
  <c r="O47" i="14"/>
  <c r="G79" i="8"/>
  <c r="Q79" i="8"/>
  <c r="N62" i="12"/>
  <c r="O62" i="12"/>
  <c r="B62" i="12"/>
  <c r="Q78" i="12"/>
  <c r="G78" i="12"/>
  <c r="N187" i="9"/>
  <c r="B187" i="9"/>
  <c r="O187" i="9"/>
  <c r="M188" i="9"/>
  <c r="J167" i="9"/>
  <c r="R167" i="9"/>
  <c r="K167" i="9" s="1"/>
  <c r="G148" i="10"/>
  <c r="Q148" i="10"/>
  <c r="J110" i="13"/>
  <c r="R110" i="13"/>
  <c r="K110" i="13" s="1"/>
  <c r="Q168" i="9"/>
  <c r="G168" i="9"/>
  <c r="N122" i="12"/>
  <c r="M123" i="12"/>
  <c r="O122" i="12"/>
  <c r="B122" i="12"/>
  <c r="Q17" i="12"/>
  <c r="G17" i="12"/>
  <c r="H51" i="11"/>
  <c r="P51" i="11"/>
  <c r="I51" i="11" s="1"/>
  <c r="M123" i="9"/>
  <c r="B122" i="9"/>
  <c r="N122" i="9"/>
  <c r="O122" i="9"/>
  <c r="J77" i="12"/>
  <c r="R77" i="12"/>
  <c r="K77" i="12" s="1"/>
  <c r="H111" i="13"/>
  <c r="P111" i="13"/>
  <c r="I111" i="13" s="1"/>
  <c r="J60" i="12"/>
  <c r="R60" i="12"/>
  <c r="K60" i="12" s="1"/>
  <c r="G134" i="8"/>
  <c r="Q134" i="8"/>
  <c r="Q150" i="12"/>
  <c r="G150" i="12"/>
  <c r="G146" i="9"/>
  <c r="Q146" i="9"/>
  <c r="H46" i="14"/>
  <c r="P46" i="14"/>
  <c r="I46" i="14" s="1"/>
  <c r="H61" i="12"/>
  <c r="P61" i="12"/>
  <c r="I61" i="12" s="1"/>
  <c r="H186" i="9"/>
  <c r="P186" i="9"/>
  <c r="I186" i="9" s="1"/>
  <c r="H36" i="12"/>
  <c r="P36" i="12"/>
  <c r="I36" i="12" s="1"/>
  <c r="J71" i="13"/>
  <c r="R71" i="13"/>
  <c r="K71" i="13" s="1"/>
  <c r="P99" i="9"/>
  <c r="I99" i="9" s="1"/>
  <c r="H99" i="9"/>
  <c r="H91" i="11"/>
  <c r="P91" i="11"/>
  <c r="I91" i="11" s="1"/>
  <c r="Q67" i="14"/>
  <c r="G67" i="14"/>
  <c r="G207" i="15"/>
  <c r="Q207" i="15"/>
  <c r="J158" i="15"/>
  <c r="R158" i="15"/>
  <c r="K158" i="15" s="1"/>
  <c r="Q109" i="15"/>
  <c r="G109" i="15"/>
  <c r="M111" i="15"/>
  <c r="O110" i="15"/>
  <c r="B110" i="15"/>
  <c r="N110" i="15"/>
  <c r="J108" i="15"/>
  <c r="R108" i="15"/>
  <c r="K108" i="15" s="1"/>
  <c r="G136" i="15"/>
  <c r="Q136" i="15"/>
  <c r="Q62" i="15"/>
  <c r="G62" i="15"/>
  <c r="M64" i="15"/>
  <c r="O63" i="15"/>
  <c r="B63" i="15"/>
  <c r="N63" i="15"/>
  <c r="P159" i="15"/>
  <c r="I159" i="15" s="1"/>
  <c r="H159" i="15"/>
  <c r="G159" i="15"/>
  <c r="Q159" i="15"/>
  <c r="N39" i="15"/>
  <c r="M40" i="15"/>
  <c r="O39" i="15"/>
  <c r="B39" i="15"/>
  <c r="H183" i="15"/>
  <c r="P183" i="15"/>
  <c r="I183" i="15" s="1"/>
  <c r="J16" i="15"/>
  <c r="R16" i="15"/>
  <c r="K16" i="15" s="1"/>
  <c r="Q85" i="15"/>
  <c r="G85" i="15"/>
  <c r="M87" i="15"/>
  <c r="O86" i="15"/>
  <c r="B86" i="15"/>
  <c r="N86" i="15"/>
  <c r="J84" i="15"/>
  <c r="R84" i="15"/>
  <c r="K84" i="15" s="1"/>
  <c r="G17" i="15"/>
  <c r="Q17" i="15"/>
  <c r="N208" i="15"/>
  <c r="M209" i="15"/>
  <c r="O208" i="15"/>
  <c r="B208" i="15"/>
  <c r="P207" i="15"/>
  <c r="I207" i="15" s="1"/>
  <c r="H207" i="15"/>
  <c r="H109" i="15"/>
  <c r="P109" i="15"/>
  <c r="I109" i="15" s="1"/>
  <c r="J37" i="15"/>
  <c r="R37" i="15"/>
  <c r="K37" i="15" s="1"/>
  <c r="N137" i="15"/>
  <c r="O137" i="15"/>
  <c r="B137" i="15"/>
  <c r="M138" i="15"/>
  <c r="P136" i="15"/>
  <c r="I136" i="15" s="1"/>
  <c r="H136" i="15"/>
  <c r="H62" i="15"/>
  <c r="P62" i="15"/>
  <c r="I62" i="15" s="1"/>
  <c r="J206" i="15"/>
  <c r="R206" i="15"/>
  <c r="K206" i="15" s="1"/>
  <c r="N160" i="15"/>
  <c r="M161" i="15"/>
  <c r="O160" i="15"/>
  <c r="B160" i="15"/>
  <c r="P38" i="15"/>
  <c r="I38" i="15" s="1"/>
  <c r="H38" i="15"/>
  <c r="G38" i="15"/>
  <c r="Q38" i="15"/>
  <c r="J135" i="15"/>
  <c r="R135" i="15"/>
  <c r="K135" i="15" s="1"/>
  <c r="Q183" i="15"/>
  <c r="G183" i="15"/>
  <c r="M185" i="15"/>
  <c r="O184" i="15"/>
  <c r="B184" i="15"/>
  <c r="N184" i="15"/>
  <c r="J182" i="15"/>
  <c r="R182" i="15"/>
  <c r="K182" i="15" s="1"/>
  <c r="H85" i="15"/>
  <c r="P85" i="15"/>
  <c r="I85" i="15" s="1"/>
  <c r="N18" i="15"/>
  <c r="O18" i="15"/>
  <c r="B18" i="15"/>
  <c r="M19" i="15"/>
  <c r="P17" i="15"/>
  <c r="I17" i="15" s="1"/>
  <c r="H17" i="15"/>
  <c r="J61" i="15"/>
  <c r="R61" i="15"/>
  <c r="K61" i="15" s="1"/>
  <c r="O18" i="14"/>
  <c r="N18" i="14"/>
  <c r="P17" i="14"/>
  <c r="I17" i="14" s="1"/>
  <c r="P17" i="11"/>
  <c r="I17" i="11" s="1"/>
  <c r="H17" i="11"/>
  <c r="G17" i="11"/>
  <c r="Q17" i="11"/>
  <c r="R16" i="11"/>
  <c r="K16" i="11" s="1"/>
  <c r="J16" i="11"/>
  <c r="Q117" i="10"/>
  <c r="G117" i="10"/>
  <c r="M119" i="10"/>
  <c r="B118" i="10"/>
  <c r="O118" i="10"/>
  <c r="N118" i="10"/>
  <c r="M96" i="10"/>
  <c r="B95" i="10"/>
  <c r="N95" i="10"/>
  <c r="O95" i="10"/>
  <c r="R93" i="10"/>
  <c r="K93" i="10" s="1"/>
  <c r="J93" i="10"/>
  <c r="R29" i="10"/>
  <c r="K29" i="10" s="1"/>
  <c r="J29" i="10"/>
  <c r="H50" i="10"/>
  <c r="P50" i="10"/>
  <c r="I50" i="10" s="1"/>
  <c r="J72" i="10"/>
  <c r="R72" i="10"/>
  <c r="K72" i="10" s="1"/>
  <c r="H73" i="10"/>
  <c r="P73" i="10"/>
  <c r="I73" i="10" s="1"/>
  <c r="R116" i="10"/>
  <c r="K116" i="10" s="1"/>
  <c r="J116" i="10"/>
  <c r="N31" i="10"/>
  <c r="B31" i="10"/>
  <c r="O31" i="10"/>
  <c r="M32" i="10"/>
  <c r="Q30" i="10"/>
  <c r="G30" i="10"/>
  <c r="H117" i="10"/>
  <c r="P117" i="10"/>
  <c r="I117" i="10" s="1"/>
  <c r="Q94" i="10"/>
  <c r="G94" i="10"/>
  <c r="H94" i="10"/>
  <c r="P94" i="10"/>
  <c r="I94" i="10" s="1"/>
  <c r="Q50" i="10"/>
  <c r="G50" i="10"/>
  <c r="B51" i="10"/>
  <c r="O51" i="10"/>
  <c r="M52" i="10"/>
  <c r="N51" i="10"/>
  <c r="N74" i="10"/>
  <c r="B74" i="10"/>
  <c r="M75" i="10"/>
  <c r="O74" i="10"/>
  <c r="Q73" i="10"/>
  <c r="G73" i="10"/>
  <c r="R49" i="10"/>
  <c r="K49" i="10" s="1"/>
  <c r="J49" i="10"/>
  <c r="P30" i="10"/>
  <c r="I30" i="10" s="1"/>
  <c r="H30" i="10"/>
  <c r="R32" i="8"/>
  <c r="K32" i="8" s="1"/>
  <c r="J32" i="8"/>
  <c r="H33" i="8"/>
  <c r="P33" i="8"/>
  <c r="I33" i="8" s="1"/>
  <c r="Q33" i="8"/>
  <c r="G33" i="8"/>
  <c r="M35" i="8"/>
  <c r="B34" i="8"/>
  <c r="O34" i="8"/>
  <c r="N34" i="8"/>
  <c r="Q18" i="14" l="1"/>
  <c r="G18" i="14"/>
  <c r="R134" i="8"/>
  <c r="K134" i="8" s="1"/>
  <c r="J134" i="8"/>
  <c r="P122" i="9"/>
  <c r="I122" i="9" s="1"/>
  <c r="H122" i="9"/>
  <c r="R79" i="8"/>
  <c r="K79" i="8" s="1"/>
  <c r="J79" i="8"/>
  <c r="H52" i="11"/>
  <c r="P52" i="11"/>
  <c r="I52" i="11" s="1"/>
  <c r="J72" i="13"/>
  <c r="R72" i="13"/>
  <c r="K72" i="13" s="1"/>
  <c r="H146" i="13"/>
  <c r="P146" i="13"/>
  <c r="I146" i="13" s="1"/>
  <c r="Q143" i="11"/>
  <c r="G143" i="11"/>
  <c r="N113" i="13"/>
  <c r="O113" i="13"/>
  <c r="B113" i="13"/>
  <c r="Q18" i="12"/>
  <c r="G18" i="12"/>
  <c r="P77" i="9"/>
  <c r="I77" i="9" s="1"/>
  <c r="H77" i="9"/>
  <c r="R57" i="8"/>
  <c r="K57" i="8" s="1"/>
  <c r="J57" i="8"/>
  <c r="M180" i="10"/>
  <c r="B179" i="10"/>
  <c r="N179" i="10"/>
  <c r="O179" i="10"/>
  <c r="J94" i="12"/>
  <c r="R94" i="12"/>
  <c r="K94" i="12" s="1"/>
  <c r="H197" i="11"/>
  <c r="P197" i="11"/>
  <c r="I197" i="11" s="1"/>
  <c r="N134" i="14"/>
  <c r="B134" i="14"/>
  <c r="O134" i="14"/>
  <c r="H94" i="14"/>
  <c r="P94" i="14"/>
  <c r="I94" i="14" s="1"/>
  <c r="J51" i="11"/>
  <c r="R51" i="11"/>
  <c r="K51" i="11" s="1"/>
  <c r="Q122" i="9"/>
  <c r="G122" i="9"/>
  <c r="R148" i="10"/>
  <c r="K148" i="10" s="1"/>
  <c r="J148" i="10"/>
  <c r="Q187" i="9"/>
  <c r="G187" i="9"/>
  <c r="Q52" i="11"/>
  <c r="G52" i="11"/>
  <c r="H112" i="13"/>
  <c r="P112" i="13"/>
  <c r="I112" i="13" s="1"/>
  <c r="Q130" i="13"/>
  <c r="G130" i="13"/>
  <c r="J93" i="14"/>
  <c r="R93" i="14"/>
  <c r="K93" i="14" s="1"/>
  <c r="N95" i="13"/>
  <c r="M96" i="13"/>
  <c r="B95" i="13"/>
  <c r="O95" i="13"/>
  <c r="P100" i="9"/>
  <c r="I100" i="9" s="1"/>
  <c r="H100" i="9"/>
  <c r="J61" i="12"/>
  <c r="R61" i="12"/>
  <c r="K61" i="12" s="1"/>
  <c r="Q94" i="14"/>
  <c r="G94" i="14"/>
  <c r="R32" i="11"/>
  <c r="K32" i="11" s="1"/>
  <c r="J32" i="11"/>
  <c r="R99" i="9"/>
  <c r="K99" i="9" s="1"/>
  <c r="J99" i="9"/>
  <c r="J36" i="12"/>
  <c r="R36" i="12"/>
  <c r="K36" i="12" s="1"/>
  <c r="M149" i="9"/>
  <c r="N148" i="9"/>
  <c r="O148" i="9"/>
  <c r="B148" i="9"/>
  <c r="P18" i="14"/>
  <c r="I18" i="14" s="1"/>
  <c r="H18" i="14"/>
  <c r="P122" i="12"/>
  <c r="I122" i="12" s="1"/>
  <c r="H122" i="12"/>
  <c r="P47" i="14"/>
  <c r="I47" i="14" s="1"/>
  <c r="H47" i="14"/>
  <c r="H68" i="14"/>
  <c r="P68" i="14"/>
  <c r="I68" i="14" s="1"/>
  <c r="P106" i="8"/>
  <c r="I106" i="8" s="1"/>
  <c r="H106" i="8"/>
  <c r="R46" i="14"/>
  <c r="K46" i="14" s="1"/>
  <c r="J46" i="14"/>
  <c r="J132" i="14"/>
  <c r="R132" i="14"/>
  <c r="K132" i="14" s="1"/>
  <c r="J93" i="13"/>
  <c r="R93" i="13"/>
  <c r="K93" i="13" s="1"/>
  <c r="B78" i="9"/>
  <c r="N78" i="9"/>
  <c r="O78" i="9"/>
  <c r="M79" i="9"/>
  <c r="H94" i="13"/>
  <c r="P94" i="13"/>
  <c r="I94" i="13" s="1"/>
  <c r="M94" i="11"/>
  <c r="N93" i="11"/>
  <c r="B93" i="11"/>
  <c r="O93" i="11"/>
  <c r="G100" i="9"/>
  <c r="Q100" i="9"/>
  <c r="Q197" i="11"/>
  <c r="G197" i="11"/>
  <c r="H133" i="14"/>
  <c r="P133" i="14"/>
  <c r="I133" i="14" s="1"/>
  <c r="N70" i="11"/>
  <c r="O70" i="11"/>
  <c r="M71" i="11"/>
  <c r="B70" i="11"/>
  <c r="N96" i="12"/>
  <c r="B96" i="12"/>
  <c r="O96" i="12"/>
  <c r="M97" i="12"/>
  <c r="H179" i="12"/>
  <c r="P179" i="12"/>
  <c r="I179" i="12" s="1"/>
  <c r="H149" i="10"/>
  <c r="P149" i="10"/>
  <c r="I149" i="10" s="1"/>
  <c r="M124" i="9"/>
  <c r="N123" i="9"/>
  <c r="O123" i="9"/>
  <c r="B123" i="9"/>
  <c r="N123" i="12"/>
  <c r="B123" i="12"/>
  <c r="O123" i="12"/>
  <c r="M124" i="12"/>
  <c r="J78" i="12"/>
  <c r="R78" i="12"/>
  <c r="K78" i="12" s="1"/>
  <c r="Q47" i="14"/>
  <c r="G47" i="14"/>
  <c r="Q106" i="8"/>
  <c r="G106" i="8"/>
  <c r="Q112" i="13"/>
  <c r="G112" i="13"/>
  <c r="P58" i="8"/>
  <c r="I58" i="8" s="1"/>
  <c r="H58" i="8"/>
  <c r="R17" i="14"/>
  <c r="K17" i="14" s="1"/>
  <c r="J17" i="14"/>
  <c r="P171" i="11"/>
  <c r="I171" i="11" s="1"/>
  <c r="H171" i="11"/>
  <c r="H92" i="11"/>
  <c r="P92" i="11"/>
  <c r="I92" i="11" s="1"/>
  <c r="M102" i="9"/>
  <c r="B101" i="9"/>
  <c r="N101" i="9"/>
  <c r="O101" i="9"/>
  <c r="Q133" i="14"/>
  <c r="G133" i="14"/>
  <c r="R117" i="11"/>
  <c r="K117" i="11" s="1"/>
  <c r="J117" i="11"/>
  <c r="H69" i="11"/>
  <c r="P69" i="11"/>
  <c r="I69" i="11" s="1"/>
  <c r="H95" i="12"/>
  <c r="P95" i="12"/>
  <c r="I95" i="12" s="1"/>
  <c r="Q149" i="10"/>
  <c r="G149" i="10"/>
  <c r="J112" i="14"/>
  <c r="R112" i="14"/>
  <c r="K112" i="14" s="1"/>
  <c r="J111" i="13"/>
  <c r="R111" i="13"/>
  <c r="K111" i="13" s="1"/>
  <c r="R146" i="9"/>
  <c r="K146" i="9" s="1"/>
  <c r="J146" i="9"/>
  <c r="Q122" i="12"/>
  <c r="G122" i="12"/>
  <c r="N170" i="9"/>
  <c r="O170" i="9"/>
  <c r="M171" i="9"/>
  <c r="B170" i="9"/>
  <c r="N69" i="14"/>
  <c r="B69" i="14"/>
  <c r="O69" i="14"/>
  <c r="M70" i="14"/>
  <c r="H37" i="12"/>
  <c r="P37" i="12"/>
  <c r="I37" i="12" s="1"/>
  <c r="H113" i="14"/>
  <c r="P113" i="14"/>
  <c r="I113" i="14" s="1"/>
  <c r="R105" i="8"/>
  <c r="K105" i="8" s="1"/>
  <c r="J105" i="8"/>
  <c r="H151" i="12"/>
  <c r="P151" i="12"/>
  <c r="I151" i="12" s="1"/>
  <c r="Q94" i="13"/>
  <c r="G94" i="13"/>
  <c r="J68" i="11"/>
  <c r="R68" i="11"/>
  <c r="K68" i="11" s="1"/>
  <c r="G171" i="11"/>
  <c r="Q171" i="11"/>
  <c r="P200" i="10"/>
  <c r="I200" i="10" s="1"/>
  <c r="H200" i="10"/>
  <c r="N74" i="13"/>
  <c r="B74" i="13"/>
  <c r="O74" i="13"/>
  <c r="M75" i="13"/>
  <c r="Q92" i="11"/>
  <c r="G92" i="11"/>
  <c r="H118" i="11"/>
  <c r="P118" i="11"/>
  <c r="I118" i="11" s="1"/>
  <c r="J121" i="12"/>
  <c r="R121" i="12"/>
  <c r="K121" i="12" s="1"/>
  <c r="P33" i="11"/>
  <c r="I33" i="11" s="1"/>
  <c r="H33" i="11"/>
  <c r="Q69" i="11"/>
  <c r="G69" i="11"/>
  <c r="Q95" i="12"/>
  <c r="G95" i="12"/>
  <c r="N180" i="12"/>
  <c r="M181" i="12"/>
  <c r="B180" i="12"/>
  <c r="O180" i="12"/>
  <c r="P80" i="8"/>
  <c r="I80" i="8" s="1"/>
  <c r="G80" i="8"/>
  <c r="Q80" i="8"/>
  <c r="J67" i="14"/>
  <c r="R67" i="14"/>
  <c r="K67" i="14" s="1"/>
  <c r="O48" i="14"/>
  <c r="B48" i="14"/>
  <c r="M49" i="14"/>
  <c r="N48" i="14"/>
  <c r="J129" i="13"/>
  <c r="R129" i="13"/>
  <c r="K129" i="13" s="1"/>
  <c r="H169" i="9"/>
  <c r="P169" i="9"/>
  <c r="I169" i="9" s="1"/>
  <c r="Q68" i="14"/>
  <c r="G68" i="14"/>
  <c r="M108" i="8"/>
  <c r="B107" i="8"/>
  <c r="N107" i="8"/>
  <c r="O107" i="8"/>
  <c r="N38" i="12"/>
  <c r="B38" i="12"/>
  <c r="O38" i="12"/>
  <c r="M39" i="12"/>
  <c r="N144" i="11"/>
  <c r="B144" i="11"/>
  <c r="O144" i="11"/>
  <c r="M145" i="11"/>
  <c r="Q58" i="8"/>
  <c r="G58" i="8"/>
  <c r="R121" i="9"/>
  <c r="K121" i="9" s="1"/>
  <c r="J121" i="9"/>
  <c r="H79" i="12"/>
  <c r="P79" i="12"/>
  <c r="I79" i="12" s="1"/>
  <c r="Q200" i="10"/>
  <c r="G200" i="10"/>
  <c r="H73" i="13"/>
  <c r="P73" i="13"/>
  <c r="I73" i="13" s="1"/>
  <c r="B119" i="11"/>
  <c r="O119" i="11"/>
  <c r="N119" i="11"/>
  <c r="M120" i="11"/>
  <c r="R177" i="10"/>
  <c r="K177" i="10" s="1"/>
  <c r="J177" i="10"/>
  <c r="Q33" i="11"/>
  <c r="G33" i="11"/>
  <c r="H135" i="8"/>
  <c r="P135" i="8"/>
  <c r="I135" i="8" s="1"/>
  <c r="R170" i="11"/>
  <c r="K170" i="11" s="1"/>
  <c r="J170" i="11"/>
  <c r="Q179" i="12"/>
  <c r="G179" i="12"/>
  <c r="R91" i="11"/>
  <c r="K91" i="11" s="1"/>
  <c r="J91" i="11"/>
  <c r="M151" i="10"/>
  <c r="O150" i="10"/>
  <c r="B150" i="10"/>
  <c r="N150" i="10"/>
  <c r="M82" i="8"/>
  <c r="N81" i="8"/>
  <c r="O81" i="8"/>
  <c r="B81" i="8"/>
  <c r="J142" i="11"/>
  <c r="R142" i="11"/>
  <c r="K142" i="11" s="1"/>
  <c r="J168" i="9"/>
  <c r="R168" i="9"/>
  <c r="K168" i="9" s="1"/>
  <c r="N188" i="9"/>
  <c r="M189" i="9"/>
  <c r="B188" i="9"/>
  <c r="O188" i="9"/>
  <c r="H62" i="12"/>
  <c r="P62" i="12"/>
  <c r="I62" i="12" s="1"/>
  <c r="Q169" i="9"/>
  <c r="G169" i="9"/>
  <c r="Q146" i="13"/>
  <c r="G146" i="13"/>
  <c r="Q37" i="12"/>
  <c r="G37" i="12"/>
  <c r="N114" i="14"/>
  <c r="O114" i="14"/>
  <c r="B114" i="14"/>
  <c r="M115" i="14"/>
  <c r="H143" i="11"/>
  <c r="P143" i="11"/>
  <c r="I143" i="11" s="1"/>
  <c r="J196" i="11"/>
  <c r="R196" i="11"/>
  <c r="K196" i="11" s="1"/>
  <c r="N19" i="12"/>
  <c r="B19" i="12"/>
  <c r="O19" i="12"/>
  <c r="M20" i="12"/>
  <c r="R145" i="13"/>
  <c r="K145" i="13" s="1"/>
  <c r="J145" i="13"/>
  <c r="M60" i="8"/>
  <c r="B59" i="8"/>
  <c r="O59" i="8"/>
  <c r="N59" i="8"/>
  <c r="N152" i="12"/>
  <c r="M153" i="12"/>
  <c r="B152" i="12"/>
  <c r="O152" i="12"/>
  <c r="Q79" i="12"/>
  <c r="G79" i="12"/>
  <c r="P178" i="10"/>
  <c r="I178" i="10" s="1"/>
  <c r="H178" i="10"/>
  <c r="M173" i="11"/>
  <c r="O172" i="11"/>
  <c r="B172" i="11"/>
  <c r="N172" i="11"/>
  <c r="M202" i="10"/>
  <c r="N201" i="10"/>
  <c r="O201" i="10"/>
  <c r="B201" i="10"/>
  <c r="Q135" i="8"/>
  <c r="G135" i="8"/>
  <c r="N95" i="14"/>
  <c r="B95" i="14"/>
  <c r="M96" i="14"/>
  <c r="O95" i="14"/>
  <c r="R199" i="10"/>
  <c r="K199" i="10" s="1"/>
  <c r="J199" i="10"/>
  <c r="H147" i="9"/>
  <c r="P147" i="9"/>
  <c r="I147" i="9" s="1"/>
  <c r="J150" i="12"/>
  <c r="R150" i="12"/>
  <c r="K150" i="12" s="1"/>
  <c r="J17" i="12"/>
  <c r="R17" i="12"/>
  <c r="K17" i="12" s="1"/>
  <c r="H187" i="9"/>
  <c r="P187" i="9"/>
  <c r="I187" i="9" s="1"/>
  <c r="Q62" i="12"/>
  <c r="G62" i="12"/>
  <c r="B147" i="13"/>
  <c r="M148" i="13"/>
  <c r="N147" i="13"/>
  <c r="O147" i="13"/>
  <c r="Q113" i="14"/>
  <c r="G113" i="14"/>
  <c r="H130" i="13"/>
  <c r="P130" i="13"/>
  <c r="I130" i="13" s="1"/>
  <c r="H18" i="12"/>
  <c r="P18" i="12"/>
  <c r="I18" i="12" s="1"/>
  <c r="Q77" i="9"/>
  <c r="G77" i="9"/>
  <c r="Q151" i="12"/>
  <c r="G151" i="12"/>
  <c r="J178" i="12"/>
  <c r="R178" i="12"/>
  <c r="K178" i="12" s="1"/>
  <c r="Q178" i="10"/>
  <c r="G178" i="10"/>
  <c r="Q73" i="13"/>
  <c r="G73" i="13"/>
  <c r="R76" i="9"/>
  <c r="K76" i="9" s="1"/>
  <c r="J76" i="9"/>
  <c r="Q118" i="11"/>
  <c r="G118" i="11"/>
  <c r="N198" i="11"/>
  <c r="B198" i="11"/>
  <c r="O198" i="11"/>
  <c r="M199" i="11"/>
  <c r="M35" i="11"/>
  <c r="N34" i="11"/>
  <c r="O34" i="11"/>
  <c r="B34" i="11"/>
  <c r="J186" i="9"/>
  <c r="R186" i="9"/>
  <c r="K186" i="9" s="1"/>
  <c r="M137" i="8"/>
  <c r="N136" i="8"/>
  <c r="B136" i="8"/>
  <c r="O136" i="8"/>
  <c r="Q147" i="9"/>
  <c r="G147" i="9"/>
  <c r="P18" i="15"/>
  <c r="I18" i="15" s="1"/>
  <c r="H18" i="15"/>
  <c r="N185" i="15"/>
  <c r="M186" i="15"/>
  <c r="O185" i="15"/>
  <c r="B185" i="15"/>
  <c r="G18" i="15"/>
  <c r="Q18" i="15"/>
  <c r="Q184" i="15"/>
  <c r="G184" i="15"/>
  <c r="P184" i="15"/>
  <c r="I184" i="15" s="1"/>
  <c r="H184" i="15"/>
  <c r="J183" i="15"/>
  <c r="R183" i="15"/>
  <c r="K183" i="15" s="1"/>
  <c r="P160" i="15"/>
  <c r="I160" i="15" s="1"/>
  <c r="H160" i="15"/>
  <c r="G160" i="15"/>
  <c r="Q160" i="15"/>
  <c r="N138" i="15"/>
  <c r="O138" i="15"/>
  <c r="B138" i="15"/>
  <c r="M139" i="15"/>
  <c r="P137" i="15"/>
  <c r="I137" i="15" s="1"/>
  <c r="H137" i="15"/>
  <c r="P208" i="15"/>
  <c r="I208" i="15" s="1"/>
  <c r="H208" i="15"/>
  <c r="G208" i="15"/>
  <c r="Q208" i="15"/>
  <c r="J17" i="15"/>
  <c r="R17" i="15"/>
  <c r="K17" i="15" s="1"/>
  <c r="Q86" i="15"/>
  <c r="G86" i="15"/>
  <c r="M88" i="15"/>
  <c r="O87" i="15"/>
  <c r="B87" i="15"/>
  <c r="N87" i="15"/>
  <c r="J85" i="15"/>
  <c r="R85" i="15"/>
  <c r="K85" i="15" s="1"/>
  <c r="P39" i="15"/>
  <c r="I39" i="15" s="1"/>
  <c r="H39" i="15"/>
  <c r="G39" i="15"/>
  <c r="Q39" i="15"/>
  <c r="J159" i="15"/>
  <c r="R159" i="15"/>
  <c r="K159" i="15" s="1"/>
  <c r="Q63" i="15"/>
  <c r="G63" i="15"/>
  <c r="M65" i="15"/>
  <c r="O64" i="15"/>
  <c r="B64" i="15"/>
  <c r="N64" i="15"/>
  <c r="J62" i="15"/>
  <c r="R62" i="15"/>
  <c r="K62" i="15" s="1"/>
  <c r="H110" i="15"/>
  <c r="P110" i="15"/>
  <c r="I110" i="15" s="1"/>
  <c r="J207" i="15"/>
  <c r="R207" i="15"/>
  <c r="K207" i="15" s="1"/>
  <c r="N19" i="15"/>
  <c r="O19" i="15"/>
  <c r="B19" i="15"/>
  <c r="M20" i="15"/>
  <c r="J38" i="15"/>
  <c r="R38" i="15"/>
  <c r="K38" i="15" s="1"/>
  <c r="N161" i="15"/>
  <c r="M162" i="15"/>
  <c r="O161" i="15"/>
  <c r="B161" i="15"/>
  <c r="G137" i="15"/>
  <c r="Q137" i="15"/>
  <c r="N209" i="15"/>
  <c r="M210" i="15"/>
  <c r="O209" i="15"/>
  <c r="B209" i="15"/>
  <c r="H86" i="15"/>
  <c r="P86" i="15"/>
  <c r="I86" i="15" s="1"/>
  <c r="N40" i="15"/>
  <c r="M41" i="15"/>
  <c r="O40" i="15"/>
  <c r="B40" i="15"/>
  <c r="H63" i="15"/>
  <c r="P63" i="15"/>
  <c r="I63" i="15" s="1"/>
  <c r="J136" i="15"/>
  <c r="R136" i="15"/>
  <c r="K136" i="15" s="1"/>
  <c r="Q110" i="15"/>
  <c r="G110" i="15"/>
  <c r="M112" i="15"/>
  <c r="O111" i="15"/>
  <c r="B111" i="15"/>
  <c r="N111" i="15"/>
  <c r="J109" i="15"/>
  <c r="R109" i="15"/>
  <c r="K109" i="15" s="1"/>
  <c r="J17" i="11"/>
  <c r="R17" i="11"/>
  <c r="K17" i="11" s="1"/>
  <c r="J73" i="10"/>
  <c r="R73" i="10"/>
  <c r="K73" i="10" s="1"/>
  <c r="H74" i="10"/>
  <c r="P74" i="10"/>
  <c r="I74" i="10" s="1"/>
  <c r="Q51" i="10"/>
  <c r="G51" i="10"/>
  <c r="H51" i="10"/>
  <c r="P51" i="10"/>
  <c r="I51" i="10" s="1"/>
  <c r="B32" i="10"/>
  <c r="N32" i="10"/>
  <c r="O32" i="10"/>
  <c r="M33" i="10"/>
  <c r="P95" i="10"/>
  <c r="I95" i="10" s="1"/>
  <c r="H95" i="10"/>
  <c r="G118" i="10"/>
  <c r="Q118" i="10"/>
  <c r="N75" i="10"/>
  <c r="B75" i="10"/>
  <c r="M76" i="10"/>
  <c r="O75" i="10"/>
  <c r="Q74" i="10"/>
  <c r="G74" i="10"/>
  <c r="O52" i="10"/>
  <c r="M53" i="10"/>
  <c r="B52" i="10"/>
  <c r="N52" i="10"/>
  <c r="R50" i="10"/>
  <c r="K50" i="10" s="1"/>
  <c r="J50" i="10"/>
  <c r="R94" i="10"/>
  <c r="K94" i="10" s="1"/>
  <c r="J94" i="10"/>
  <c r="R30" i="10"/>
  <c r="K30" i="10" s="1"/>
  <c r="J30" i="10"/>
  <c r="H31" i="10"/>
  <c r="P31" i="10"/>
  <c r="I31" i="10" s="1"/>
  <c r="Q31" i="10"/>
  <c r="G31" i="10"/>
  <c r="Q95" i="10"/>
  <c r="G95" i="10"/>
  <c r="M97" i="10"/>
  <c r="O96" i="10"/>
  <c r="B96" i="10"/>
  <c r="N96" i="10"/>
  <c r="P118" i="10"/>
  <c r="I118" i="10" s="1"/>
  <c r="H118" i="10"/>
  <c r="M120" i="10"/>
  <c r="B119" i="10"/>
  <c r="N119" i="10"/>
  <c r="O119" i="10"/>
  <c r="R117" i="10"/>
  <c r="K117" i="10" s="1"/>
  <c r="J117" i="10"/>
  <c r="P34" i="8"/>
  <c r="I34" i="8" s="1"/>
  <c r="H34" i="8"/>
  <c r="M36" i="8"/>
  <c r="B35" i="8"/>
  <c r="N35" i="8"/>
  <c r="O35" i="8"/>
  <c r="R33" i="8"/>
  <c r="K33" i="8" s="1"/>
  <c r="J33" i="8"/>
  <c r="G34" i="8"/>
  <c r="Q34" i="8"/>
  <c r="M36" i="11" l="1"/>
  <c r="B35" i="11"/>
  <c r="N35" i="11"/>
  <c r="O35" i="11"/>
  <c r="R135" i="8"/>
  <c r="K135" i="8" s="1"/>
  <c r="J135" i="8"/>
  <c r="M174" i="11"/>
  <c r="N173" i="11"/>
  <c r="B173" i="11"/>
  <c r="O173" i="11"/>
  <c r="N153" i="12"/>
  <c r="B153" i="12"/>
  <c r="O153" i="12"/>
  <c r="M154" i="12"/>
  <c r="P81" i="8"/>
  <c r="I81" i="8" s="1"/>
  <c r="H81" i="8"/>
  <c r="R33" i="11"/>
  <c r="K33" i="11" s="1"/>
  <c r="J33" i="11"/>
  <c r="R58" i="8"/>
  <c r="K58" i="8" s="1"/>
  <c r="J58" i="8"/>
  <c r="H38" i="12"/>
  <c r="P38" i="12"/>
  <c r="I38" i="12" s="1"/>
  <c r="J68" i="14"/>
  <c r="R68" i="14"/>
  <c r="K68" i="14" s="1"/>
  <c r="H48" i="14"/>
  <c r="P48" i="14"/>
  <c r="I48" i="14" s="1"/>
  <c r="N75" i="13"/>
  <c r="B75" i="13"/>
  <c r="O75" i="13"/>
  <c r="M76" i="13"/>
  <c r="Q69" i="14"/>
  <c r="G69" i="14"/>
  <c r="H101" i="9"/>
  <c r="P101" i="9"/>
  <c r="I101" i="9" s="1"/>
  <c r="Q123" i="12"/>
  <c r="G123" i="12"/>
  <c r="N71" i="11"/>
  <c r="B71" i="11"/>
  <c r="M72" i="11"/>
  <c r="O71" i="11"/>
  <c r="P78" i="9"/>
  <c r="I78" i="9" s="1"/>
  <c r="H78" i="9"/>
  <c r="Q136" i="8"/>
  <c r="G136" i="8"/>
  <c r="J151" i="12"/>
  <c r="R151" i="12"/>
  <c r="K151" i="12" s="1"/>
  <c r="J113" i="14"/>
  <c r="R113" i="14"/>
  <c r="K113" i="14" s="1"/>
  <c r="Q152" i="12"/>
  <c r="G152" i="12"/>
  <c r="N20" i="12"/>
  <c r="O20" i="12"/>
  <c r="B20" i="12"/>
  <c r="R146" i="13"/>
  <c r="K146" i="13" s="1"/>
  <c r="J146" i="13"/>
  <c r="N189" i="9"/>
  <c r="O189" i="9"/>
  <c r="M190" i="9"/>
  <c r="B189" i="9"/>
  <c r="G81" i="8"/>
  <c r="Q81" i="8"/>
  <c r="N181" i="12"/>
  <c r="M182" i="12"/>
  <c r="B181" i="12"/>
  <c r="O181" i="12"/>
  <c r="H74" i="13"/>
  <c r="P74" i="13"/>
  <c r="I74" i="13" s="1"/>
  <c r="Q101" i="9"/>
  <c r="G101" i="9"/>
  <c r="R47" i="14"/>
  <c r="K47" i="14" s="1"/>
  <c r="J47" i="14"/>
  <c r="H70" i="11"/>
  <c r="P70" i="11"/>
  <c r="I70" i="11" s="1"/>
  <c r="H93" i="11"/>
  <c r="P93" i="11"/>
  <c r="I93" i="11" s="1"/>
  <c r="Q78" i="9"/>
  <c r="G78" i="9"/>
  <c r="J187" i="9"/>
  <c r="R187" i="9"/>
  <c r="K187" i="9" s="1"/>
  <c r="J143" i="11"/>
  <c r="R143" i="11"/>
  <c r="K143" i="11" s="1"/>
  <c r="M138" i="8"/>
  <c r="O137" i="8"/>
  <c r="N137" i="8"/>
  <c r="B137" i="8"/>
  <c r="N199" i="11"/>
  <c r="M200" i="11"/>
  <c r="B199" i="11"/>
  <c r="O199" i="11"/>
  <c r="H147" i="13"/>
  <c r="P147" i="13"/>
  <c r="I147" i="13" s="1"/>
  <c r="P201" i="10"/>
  <c r="I201" i="10" s="1"/>
  <c r="H201" i="10"/>
  <c r="Q59" i="8"/>
  <c r="G59" i="8"/>
  <c r="H19" i="12"/>
  <c r="P19" i="12"/>
  <c r="I19" i="12" s="1"/>
  <c r="N115" i="14"/>
  <c r="O115" i="14"/>
  <c r="M116" i="14"/>
  <c r="B115" i="14"/>
  <c r="Q188" i="9"/>
  <c r="G188" i="9"/>
  <c r="M83" i="8"/>
  <c r="B82" i="8"/>
  <c r="N82" i="8"/>
  <c r="O82" i="8"/>
  <c r="H82" i="8" s="1"/>
  <c r="J179" i="12"/>
  <c r="R179" i="12"/>
  <c r="K179" i="12" s="1"/>
  <c r="R200" i="10"/>
  <c r="K200" i="10" s="1"/>
  <c r="J200" i="10"/>
  <c r="N145" i="11"/>
  <c r="O145" i="11"/>
  <c r="M146" i="11"/>
  <c r="B145" i="11"/>
  <c r="Q38" i="12"/>
  <c r="G38" i="12"/>
  <c r="Q180" i="12"/>
  <c r="G180" i="12"/>
  <c r="H123" i="9"/>
  <c r="P123" i="9"/>
  <c r="I123" i="9" s="1"/>
  <c r="N97" i="12"/>
  <c r="M98" i="12"/>
  <c r="B97" i="12"/>
  <c r="O97" i="12"/>
  <c r="Q70" i="11"/>
  <c r="G70" i="11"/>
  <c r="P179" i="10"/>
  <c r="I179" i="10" s="1"/>
  <c r="H179" i="10"/>
  <c r="H198" i="11"/>
  <c r="P198" i="11"/>
  <c r="I198" i="11" s="1"/>
  <c r="J73" i="13"/>
  <c r="R73" i="13"/>
  <c r="K73" i="13" s="1"/>
  <c r="R77" i="9"/>
  <c r="K77" i="9" s="1"/>
  <c r="J77" i="9"/>
  <c r="Q147" i="13"/>
  <c r="G147" i="13"/>
  <c r="H95" i="14"/>
  <c r="P95" i="14"/>
  <c r="I95" i="14" s="1"/>
  <c r="G201" i="10"/>
  <c r="Q201" i="10"/>
  <c r="P59" i="8"/>
  <c r="I59" i="8" s="1"/>
  <c r="H59" i="8"/>
  <c r="J169" i="9"/>
  <c r="R169" i="9"/>
  <c r="K169" i="9" s="1"/>
  <c r="Q150" i="10"/>
  <c r="G150" i="10"/>
  <c r="M121" i="11"/>
  <c r="B120" i="11"/>
  <c r="N120" i="11"/>
  <c r="O120" i="11"/>
  <c r="H144" i="11"/>
  <c r="P144" i="11"/>
  <c r="I144" i="11" s="1"/>
  <c r="H107" i="8"/>
  <c r="P107" i="8"/>
  <c r="I107" i="8" s="1"/>
  <c r="R80" i="8"/>
  <c r="K80" i="8" s="1"/>
  <c r="J80" i="8"/>
  <c r="Q74" i="13"/>
  <c r="G74" i="13"/>
  <c r="J94" i="13"/>
  <c r="R94" i="13"/>
  <c r="K94" i="13" s="1"/>
  <c r="N171" i="9"/>
  <c r="O171" i="9"/>
  <c r="B171" i="9"/>
  <c r="M103" i="9"/>
  <c r="O102" i="9"/>
  <c r="B102" i="9"/>
  <c r="N102" i="9"/>
  <c r="Q123" i="9"/>
  <c r="G123" i="9"/>
  <c r="H96" i="12"/>
  <c r="P96" i="12"/>
  <c r="I96" i="12" s="1"/>
  <c r="Q93" i="11"/>
  <c r="G93" i="11"/>
  <c r="J130" i="13"/>
  <c r="R130" i="13"/>
  <c r="K130" i="13" s="1"/>
  <c r="H134" i="14"/>
  <c r="P134" i="14"/>
  <c r="I134" i="14" s="1"/>
  <c r="G179" i="10"/>
  <c r="Q179" i="10"/>
  <c r="J18" i="12"/>
  <c r="R18" i="12"/>
  <c r="K18" i="12" s="1"/>
  <c r="O148" i="13"/>
  <c r="M149" i="13"/>
  <c r="N148" i="13"/>
  <c r="B148" i="13"/>
  <c r="N96" i="14"/>
  <c r="O96" i="14"/>
  <c r="B96" i="14"/>
  <c r="M203" i="10"/>
  <c r="O202" i="10"/>
  <c r="N202" i="10"/>
  <c r="B202" i="10"/>
  <c r="J79" i="12"/>
  <c r="R79" i="12"/>
  <c r="K79" i="12" s="1"/>
  <c r="Q19" i="12"/>
  <c r="G19" i="12"/>
  <c r="H114" i="14"/>
  <c r="P114" i="14"/>
  <c r="I114" i="14" s="1"/>
  <c r="Q119" i="11"/>
  <c r="G119" i="11"/>
  <c r="Q107" i="8"/>
  <c r="G107" i="8"/>
  <c r="J95" i="12"/>
  <c r="R95" i="12"/>
  <c r="K95" i="12" s="1"/>
  <c r="H170" i="9"/>
  <c r="P170" i="9"/>
  <c r="I170" i="9" s="1"/>
  <c r="M125" i="9"/>
  <c r="N124" i="9"/>
  <c r="O124" i="9"/>
  <c r="B124" i="9"/>
  <c r="N94" i="11"/>
  <c r="O94" i="11"/>
  <c r="M95" i="11"/>
  <c r="B94" i="11"/>
  <c r="P148" i="9"/>
  <c r="I148" i="9" s="1"/>
  <c r="H148" i="9"/>
  <c r="H95" i="13"/>
  <c r="P95" i="13"/>
  <c r="I95" i="13" s="1"/>
  <c r="Q198" i="11"/>
  <c r="G198" i="11"/>
  <c r="R178" i="10"/>
  <c r="K178" i="10" s="1"/>
  <c r="J178" i="10"/>
  <c r="Q172" i="11"/>
  <c r="G172" i="11"/>
  <c r="M61" i="8"/>
  <c r="B60" i="8"/>
  <c r="N60" i="8"/>
  <c r="O60" i="8"/>
  <c r="Q114" i="14"/>
  <c r="G114" i="14"/>
  <c r="P150" i="10"/>
  <c r="I150" i="10" s="1"/>
  <c r="H150" i="10"/>
  <c r="H119" i="11"/>
  <c r="P119" i="11"/>
  <c r="I119" i="11" s="1"/>
  <c r="Q144" i="11"/>
  <c r="G144" i="11"/>
  <c r="Q48" i="14"/>
  <c r="G48" i="14"/>
  <c r="N70" i="14"/>
  <c r="B70" i="14"/>
  <c r="M71" i="14"/>
  <c r="O70" i="14"/>
  <c r="Q170" i="9"/>
  <c r="G170" i="9"/>
  <c r="J112" i="13"/>
  <c r="R112" i="13"/>
  <c r="K112" i="13" s="1"/>
  <c r="N124" i="12"/>
  <c r="B124" i="12"/>
  <c r="O124" i="12"/>
  <c r="M125" i="12"/>
  <c r="Q96" i="12"/>
  <c r="G96" i="12"/>
  <c r="Q148" i="9"/>
  <c r="G148" i="9"/>
  <c r="R122" i="9"/>
  <c r="K122" i="9" s="1"/>
  <c r="J122" i="9"/>
  <c r="Q134" i="14"/>
  <c r="G134" i="14"/>
  <c r="M181" i="10"/>
  <c r="B180" i="10"/>
  <c r="N180" i="10"/>
  <c r="O180" i="10"/>
  <c r="R147" i="9"/>
  <c r="K147" i="9" s="1"/>
  <c r="J147" i="9"/>
  <c r="H34" i="11"/>
  <c r="P34" i="11"/>
  <c r="I34" i="11" s="1"/>
  <c r="Q95" i="14"/>
  <c r="G95" i="14"/>
  <c r="H152" i="12"/>
  <c r="P152" i="12"/>
  <c r="I152" i="12" s="1"/>
  <c r="M152" i="10"/>
  <c r="B151" i="10"/>
  <c r="N151" i="10"/>
  <c r="O151" i="10"/>
  <c r="M109" i="8"/>
  <c r="B108" i="8"/>
  <c r="O108" i="8"/>
  <c r="N108" i="8"/>
  <c r="M50" i="14"/>
  <c r="O49" i="14"/>
  <c r="N49" i="14"/>
  <c r="B49" i="14"/>
  <c r="J69" i="11"/>
  <c r="R69" i="11"/>
  <c r="K69" i="11" s="1"/>
  <c r="R92" i="11"/>
  <c r="K92" i="11" s="1"/>
  <c r="J92" i="11"/>
  <c r="R171" i="11"/>
  <c r="K171" i="11" s="1"/>
  <c r="J171" i="11"/>
  <c r="H69" i="14"/>
  <c r="P69" i="14"/>
  <c r="I69" i="14" s="1"/>
  <c r="P123" i="12"/>
  <c r="I123" i="12" s="1"/>
  <c r="H123" i="12"/>
  <c r="J197" i="11"/>
  <c r="R197" i="11"/>
  <c r="K197" i="11" s="1"/>
  <c r="M150" i="9"/>
  <c r="N149" i="9"/>
  <c r="O149" i="9"/>
  <c r="B149" i="9"/>
  <c r="J94" i="14"/>
  <c r="R94" i="14"/>
  <c r="K94" i="14" s="1"/>
  <c r="N96" i="13"/>
  <c r="B96" i="13"/>
  <c r="O96" i="13"/>
  <c r="H113" i="13"/>
  <c r="P113" i="13"/>
  <c r="I113" i="13" s="1"/>
  <c r="P136" i="8"/>
  <c r="I136" i="8" s="1"/>
  <c r="H136" i="8"/>
  <c r="Q34" i="11"/>
  <c r="G34" i="11"/>
  <c r="R118" i="11"/>
  <c r="K118" i="11" s="1"/>
  <c r="J118" i="11"/>
  <c r="J62" i="12"/>
  <c r="R62" i="12"/>
  <c r="K62" i="12" s="1"/>
  <c r="P172" i="11"/>
  <c r="I172" i="11" s="1"/>
  <c r="H172" i="11"/>
  <c r="J37" i="12"/>
  <c r="R37" i="12"/>
  <c r="K37" i="12" s="1"/>
  <c r="H188" i="9"/>
  <c r="P188" i="9"/>
  <c r="I188" i="9" s="1"/>
  <c r="N39" i="12"/>
  <c r="O39" i="12"/>
  <c r="M40" i="12"/>
  <c r="B39" i="12"/>
  <c r="H180" i="12"/>
  <c r="P180" i="12"/>
  <c r="I180" i="12" s="1"/>
  <c r="J122" i="12"/>
  <c r="R122" i="12"/>
  <c r="K122" i="12" s="1"/>
  <c r="R149" i="10"/>
  <c r="K149" i="10" s="1"/>
  <c r="J149" i="10"/>
  <c r="J133" i="14"/>
  <c r="R133" i="14"/>
  <c r="K133" i="14" s="1"/>
  <c r="R106" i="8"/>
  <c r="K106" i="8" s="1"/>
  <c r="J106" i="8"/>
  <c r="R100" i="9"/>
  <c r="K100" i="9" s="1"/>
  <c r="J100" i="9"/>
  <c r="M80" i="9"/>
  <c r="B79" i="9"/>
  <c r="N79" i="9"/>
  <c r="O79" i="9"/>
  <c r="Q95" i="13"/>
  <c r="G95" i="13"/>
  <c r="J52" i="11"/>
  <c r="R52" i="11"/>
  <c r="K52" i="11" s="1"/>
  <c r="Q113" i="13"/>
  <c r="G113" i="13"/>
  <c r="R18" i="14"/>
  <c r="K18" i="14" s="1"/>
  <c r="J18" i="14"/>
  <c r="H111" i="15"/>
  <c r="P111" i="15"/>
  <c r="I111" i="15" s="1"/>
  <c r="N41" i="15"/>
  <c r="M42" i="15"/>
  <c r="O41" i="15"/>
  <c r="B41" i="15"/>
  <c r="P209" i="15"/>
  <c r="I209" i="15" s="1"/>
  <c r="H209" i="15"/>
  <c r="G209" i="15"/>
  <c r="Q209" i="15"/>
  <c r="J137" i="15"/>
  <c r="R137" i="15"/>
  <c r="K137" i="15" s="1"/>
  <c r="N162" i="15"/>
  <c r="M163" i="15"/>
  <c r="O162" i="15"/>
  <c r="B162" i="15"/>
  <c r="G19" i="15"/>
  <c r="Q19" i="15"/>
  <c r="Q64" i="15"/>
  <c r="G64" i="15"/>
  <c r="M66" i="15"/>
  <c r="O65" i="15"/>
  <c r="B65" i="15"/>
  <c r="N65" i="15"/>
  <c r="J63" i="15"/>
  <c r="R63" i="15"/>
  <c r="K63" i="15" s="1"/>
  <c r="H87" i="15"/>
  <c r="P87" i="15"/>
  <c r="I87" i="15" s="1"/>
  <c r="J208" i="15"/>
  <c r="R208" i="15"/>
  <c r="K208" i="15" s="1"/>
  <c r="N139" i="15"/>
  <c r="O139" i="15"/>
  <c r="B139" i="15"/>
  <c r="M140" i="15"/>
  <c r="P138" i="15"/>
  <c r="I138" i="15" s="1"/>
  <c r="H138" i="15"/>
  <c r="J184" i="15"/>
  <c r="R184" i="15"/>
  <c r="K184" i="15" s="1"/>
  <c r="P185" i="15"/>
  <c r="I185" i="15" s="1"/>
  <c r="H185" i="15"/>
  <c r="G185" i="15"/>
  <c r="Q185" i="15"/>
  <c r="Q111" i="15"/>
  <c r="G111" i="15"/>
  <c r="M113" i="15"/>
  <c r="O112" i="15"/>
  <c r="B112" i="15"/>
  <c r="N112" i="15"/>
  <c r="J110" i="15"/>
  <c r="R110" i="15"/>
  <c r="K110" i="15" s="1"/>
  <c r="P40" i="15"/>
  <c r="I40" i="15" s="1"/>
  <c r="H40" i="15"/>
  <c r="G40" i="15"/>
  <c r="Q40" i="15"/>
  <c r="N210" i="15"/>
  <c r="M211" i="15"/>
  <c r="O210" i="15"/>
  <c r="B210" i="15"/>
  <c r="P161" i="15"/>
  <c r="I161" i="15" s="1"/>
  <c r="H161" i="15"/>
  <c r="G161" i="15"/>
  <c r="Q161" i="15"/>
  <c r="N20" i="15"/>
  <c r="O20" i="15"/>
  <c r="B20" i="15"/>
  <c r="M21" i="15"/>
  <c r="P19" i="15"/>
  <c r="I19" i="15" s="1"/>
  <c r="H19" i="15"/>
  <c r="H64" i="15"/>
  <c r="P64" i="15"/>
  <c r="I64" i="15" s="1"/>
  <c r="J39" i="15"/>
  <c r="R39" i="15"/>
  <c r="K39" i="15" s="1"/>
  <c r="Q87" i="15"/>
  <c r="G87" i="15"/>
  <c r="M89" i="15"/>
  <c r="O88" i="15"/>
  <c r="B88" i="15"/>
  <c r="N88" i="15"/>
  <c r="J86" i="15"/>
  <c r="R86" i="15"/>
  <c r="K86" i="15" s="1"/>
  <c r="G138" i="15"/>
  <c r="Q138" i="15"/>
  <c r="J160" i="15"/>
  <c r="R160" i="15"/>
  <c r="K160" i="15" s="1"/>
  <c r="J18" i="15"/>
  <c r="R18" i="15"/>
  <c r="K18" i="15" s="1"/>
  <c r="N186" i="15"/>
  <c r="M187" i="15"/>
  <c r="O186" i="15"/>
  <c r="B186" i="15"/>
  <c r="Q119" i="10"/>
  <c r="G119" i="10"/>
  <c r="M121" i="10"/>
  <c r="B120" i="10"/>
  <c r="O120" i="10"/>
  <c r="N120" i="10"/>
  <c r="M98" i="10"/>
  <c r="B97" i="10"/>
  <c r="N97" i="10"/>
  <c r="O97" i="10"/>
  <c r="R95" i="10"/>
  <c r="K95" i="10" s="1"/>
  <c r="J95" i="10"/>
  <c r="R31" i="10"/>
  <c r="K31" i="10" s="1"/>
  <c r="J31" i="10"/>
  <c r="H52" i="10"/>
  <c r="P52" i="10"/>
  <c r="I52" i="10" s="1"/>
  <c r="J74" i="10"/>
  <c r="R74" i="10"/>
  <c r="K74" i="10" s="1"/>
  <c r="H75" i="10"/>
  <c r="P75" i="10"/>
  <c r="I75" i="10" s="1"/>
  <c r="R118" i="10"/>
  <c r="K118" i="10" s="1"/>
  <c r="J118" i="10"/>
  <c r="N33" i="10"/>
  <c r="B33" i="10"/>
  <c r="O33" i="10"/>
  <c r="M34" i="10"/>
  <c r="Q32" i="10"/>
  <c r="G32" i="10"/>
  <c r="H119" i="10"/>
  <c r="P119" i="10"/>
  <c r="I119" i="10" s="1"/>
  <c r="Q96" i="10"/>
  <c r="G96" i="10"/>
  <c r="H96" i="10"/>
  <c r="P96" i="10"/>
  <c r="I96" i="10" s="1"/>
  <c r="Q52" i="10"/>
  <c r="G52" i="10"/>
  <c r="B53" i="10"/>
  <c r="O53" i="10"/>
  <c r="M54" i="10"/>
  <c r="N53" i="10"/>
  <c r="N76" i="10"/>
  <c r="B76" i="10"/>
  <c r="M77" i="10"/>
  <c r="O76" i="10"/>
  <c r="Q75" i="10"/>
  <c r="G75" i="10"/>
  <c r="P32" i="10"/>
  <c r="I32" i="10" s="1"/>
  <c r="H32" i="10"/>
  <c r="R51" i="10"/>
  <c r="K51" i="10" s="1"/>
  <c r="J51" i="10"/>
  <c r="Q35" i="8"/>
  <c r="G35" i="8"/>
  <c r="M37" i="8"/>
  <c r="B36" i="8"/>
  <c r="O36" i="8"/>
  <c r="N36" i="8"/>
  <c r="R34" i="8"/>
  <c r="K34" i="8" s="1"/>
  <c r="J34" i="8"/>
  <c r="H35" i="8"/>
  <c r="P35" i="8"/>
  <c r="I35" i="8" s="1"/>
  <c r="Q39" i="12" l="1"/>
  <c r="G39" i="12"/>
  <c r="H149" i="9"/>
  <c r="P149" i="9"/>
  <c r="I149" i="9" s="1"/>
  <c r="Q49" i="14"/>
  <c r="G49" i="14"/>
  <c r="Q151" i="10"/>
  <c r="G151" i="10"/>
  <c r="J134" i="14"/>
  <c r="R134" i="14"/>
  <c r="K134" i="14" s="1"/>
  <c r="N125" i="12"/>
  <c r="B125" i="12"/>
  <c r="O125" i="12"/>
  <c r="M126" i="12"/>
  <c r="J144" i="11"/>
  <c r="R144" i="11"/>
  <c r="K144" i="11" s="1"/>
  <c r="G60" i="8"/>
  <c r="Q60" i="8"/>
  <c r="J198" i="11"/>
  <c r="R198" i="11"/>
  <c r="K198" i="11" s="1"/>
  <c r="Q94" i="11"/>
  <c r="G94" i="11"/>
  <c r="J19" i="12"/>
  <c r="R19" i="12"/>
  <c r="K19" i="12" s="1"/>
  <c r="R93" i="11"/>
  <c r="K93" i="11" s="1"/>
  <c r="J93" i="11"/>
  <c r="M104" i="9"/>
  <c r="B103" i="9"/>
  <c r="N103" i="9"/>
  <c r="O103" i="9"/>
  <c r="J74" i="13"/>
  <c r="R74" i="13"/>
  <c r="K74" i="13" s="1"/>
  <c r="Q120" i="11"/>
  <c r="G120" i="11"/>
  <c r="J70" i="11"/>
  <c r="R70" i="11"/>
  <c r="K70" i="11" s="1"/>
  <c r="Q145" i="11"/>
  <c r="G145" i="11"/>
  <c r="M84" i="8"/>
  <c r="O83" i="8"/>
  <c r="N83" i="8"/>
  <c r="B83" i="8"/>
  <c r="M139" i="8"/>
  <c r="B138" i="8"/>
  <c r="N138" i="8"/>
  <c r="O138" i="8"/>
  <c r="G173" i="11"/>
  <c r="Q173" i="11"/>
  <c r="Q149" i="9"/>
  <c r="G149" i="9"/>
  <c r="P49" i="14"/>
  <c r="I49" i="14" s="1"/>
  <c r="H49" i="14"/>
  <c r="P124" i="12"/>
  <c r="I124" i="12" s="1"/>
  <c r="H124" i="12"/>
  <c r="H70" i="14"/>
  <c r="P70" i="14"/>
  <c r="I70" i="14" s="1"/>
  <c r="H96" i="14"/>
  <c r="P96" i="14"/>
  <c r="I96" i="14" s="1"/>
  <c r="R179" i="10"/>
  <c r="K179" i="10" s="1"/>
  <c r="J179" i="10"/>
  <c r="R201" i="10"/>
  <c r="K201" i="10" s="1"/>
  <c r="J201" i="10"/>
  <c r="J180" i="12"/>
  <c r="R180" i="12"/>
  <c r="K180" i="12" s="1"/>
  <c r="H199" i="11"/>
  <c r="P199" i="11"/>
  <c r="I199" i="11" s="1"/>
  <c r="H20" i="12"/>
  <c r="P20" i="12"/>
  <c r="I20" i="12" s="1"/>
  <c r="Q71" i="11"/>
  <c r="G71" i="11"/>
  <c r="N76" i="13"/>
  <c r="O76" i="13"/>
  <c r="B76" i="13"/>
  <c r="M77" i="13"/>
  <c r="M175" i="11"/>
  <c r="B174" i="11"/>
  <c r="N174" i="11"/>
  <c r="O174" i="11"/>
  <c r="H96" i="13"/>
  <c r="P96" i="13"/>
  <c r="I96" i="13" s="1"/>
  <c r="M151" i="9"/>
  <c r="B150" i="9"/>
  <c r="N150" i="9"/>
  <c r="O150" i="9"/>
  <c r="O50" i="14"/>
  <c r="M51" i="14"/>
  <c r="B50" i="14"/>
  <c r="N50" i="14"/>
  <c r="M153" i="10"/>
  <c r="B152" i="10"/>
  <c r="N152" i="10"/>
  <c r="O152" i="10"/>
  <c r="N71" i="14"/>
  <c r="B71" i="14"/>
  <c r="M72" i="14"/>
  <c r="O71" i="14"/>
  <c r="M62" i="8"/>
  <c r="B61" i="8"/>
  <c r="N61" i="8"/>
  <c r="O61" i="8"/>
  <c r="P124" i="9"/>
  <c r="I124" i="9" s="1"/>
  <c r="H124" i="9"/>
  <c r="R107" i="8"/>
  <c r="K107" i="8" s="1"/>
  <c r="J107" i="8"/>
  <c r="Q96" i="14"/>
  <c r="G96" i="14"/>
  <c r="B121" i="11"/>
  <c r="O121" i="11"/>
  <c r="M122" i="11"/>
  <c r="N121" i="11"/>
  <c r="H97" i="12"/>
  <c r="P97" i="12"/>
  <c r="I97" i="12" s="1"/>
  <c r="J188" i="9"/>
  <c r="R188" i="9"/>
  <c r="K188" i="9" s="1"/>
  <c r="H181" i="12"/>
  <c r="P181" i="12"/>
  <c r="I181" i="12" s="1"/>
  <c r="N190" i="9"/>
  <c r="O190" i="9"/>
  <c r="M191" i="9"/>
  <c r="B190" i="9"/>
  <c r="Q20" i="12"/>
  <c r="G20" i="12"/>
  <c r="R136" i="8"/>
  <c r="K136" i="8" s="1"/>
  <c r="J136" i="8"/>
  <c r="H75" i="13"/>
  <c r="P75" i="13"/>
  <c r="I75" i="13" s="1"/>
  <c r="N154" i="12"/>
  <c r="O154" i="12"/>
  <c r="B154" i="12"/>
  <c r="M155" i="12"/>
  <c r="J95" i="13"/>
  <c r="R95" i="13"/>
  <c r="K95" i="13" s="1"/>
  <c r="Q108" i="8"/>
  <c r="G108" i="8"/>
  <c r="P180" i="10"/>
  <c r="I180" i="10" s="1"/>
  <c r="H180" i="10"/>
  <c r="Q124" i="12"/>
  <c r="G124" i="12"/>
  <c r="G124" i="9"/>
  <c r="Q124" i="9"/>
  <c r="H171" i="9"/>
  <c r="P171" i="9"/>
  <c r="I171" i="9" s="1"/>
  <c r="J38" i="12"/>
  <c r="R38" i="12"/>
  <c r="K38" i="12" s="1"/>
  <c r="R59" i="8"/>
  <c r="K59" i="8" s="1"/>
  <c r="J59" i="8"/>
  <c r="N200" i="11"/>
  <c r="O200" i="11"/>
  <c r="M201" i="11"/>
  <c r="B200" i="11"/>
  <c r="H189" i="9"/>
  <c r="P189" i="9"/>
  <c r="I189" i="9" s="1"/>
  <c r="J123" i="12"/>
  <c r="R123" i="12"/>
  <c r="K123" i="12" s="1"/>
  <c r="H153" i="12"/>
  <c r="P153" i="12"/>
  <c r="I153" i="12" s="1"/>
  <c r="P79" i="9"/>
  <c r="I79" i="9" s="1"/>
  <c r="H79" i="9"/>
  <c r="R34" i="11"/>
  <c r="K34" i="11" s="1"/>
  <c r="J34" i="11"/>
  <c r="Q96" i="13"/>
  <c r="G96" i="13"/>
  <c r="P108" i="8"/>
  <c r="I108" i="8" s="1"/>
  <c r="H108" i="8"/>
  <c r="Q180" i="10"/>
  <c r="G180" i="10"/>
  <c r="R148" i="9"/>
  <c r="K148" i="9" s="1"/>
  <c r="J148" i="9"/>
  <c r="Q70" i="14"/>
  <c r="G70" i="14"/>
  <c r="R172" i="11"/>
  <c r="K172" i="11" s="1"/>
  <c r="J172" i="11"/>
  <c r="M126" i="9"/>
  <c r="B125" i="9"/>
  <c r="O125" i="9"/>
  <c r="N125" i="9"/>
  <c r="R119" i="11"/>
  <c r="K119" i="11" s="1"/>
  <c r="J119" i="11"/>
  <c r="Q202" i="10"/>
  <c r="G202" i="10"/>
  <c r="Q148" i="13"/>
  <c r="G148" i="13"/>
  <c r="R123" i="9"/>
  <c r="K123" i="9" s="1"/>
  <c r="J123" i="9"/>
  <c r="Q171" i="9"/>
  <c r="G171" i="9"/>
  <c r="R150" i="10"/>
  <c r="K150" i="10" s="1"/>
  <c r="J150" i="10"/>
  <c r="N98" i="12"/>
  <c r="O98" i="12"/>
  <c r="B98" i="12"/>
  <c r="M99" i="12"/>
  <c r="Q199" i="11"/>
  <c r="G199" i="11"/>
  <c r="N182" i="12"/>
  <c r="O182" i="12"/>
  <c r="M183" i="12"/>
  <c r="B182" i="12"/>
  <c r="Q189" i="9"/>
  <c r="G189" i="9"/>
  <c r="J152" i="12"/>
  <c r="R152" i="12"/>
  <c r="K152" i="12" s="1"/>
  <c r="Q75" i="13"/>
  <c r="G75" i="13"/>
  <c r="P35" i="11"/>
  <c r="I35" i="11" s="1"/>
  <c r="H35" i="11"/>
  <c r="G79" i="9"/>
  <c r="Q79" i="9"/>
  <c r="H202" i="10"/>
  <c r="P202" i="10"/>
  <c r="I202" i="10" s="1"/>
  <c r="B149" i="13"/>
  <c r="M150" i="13"/>
  <c r="N149" i="13"/>
  <c r="O149" i="13"/>
  <c r="G102" i="9"/>
  <c r="Q102" i="9"/>
  <c r="Q97" i="12"/>
  <c r="G97" i="12"/>
  <c r="N116" i="14"/>
  <c r="O116" i="14"/>
  <c r="B116" i="14"/>
  <c r="Q181" i="12"/>
  <c r="G181" i="12"/>
  <c r="Q153" i="12"/>
  <c r="G153" i="12"/>
  <c r="G35" i="11"/>
  <c r="Q35" i="11"/>
  <c r="N40" i="12"/>
  <c r="B40" i="12"/>
  <c r="O40" i="12"/>
  <c r="M41" i="12"/>
  <c r="M110" i="8"/>
  <c r="B109" i="8"/>
  <c r="N109" i="8"/>
  <c r="O109" i="8"/>
  <c r="J95" i="14"/>
  <c r="R95" i="14"/>
  <c r="K95" i="14" s="1"/>
  <c r="M182" i="10"/>
  <c r="B181" i="10"/>
  <c r="O181" i="10"/>
  <c r="N181" i="10"/>
  <c r="J96" i="12"/>
  <c r="R96" i="12"/>
  <c r="K96" i="12" s="1"/>
  <c r="R48" i="14"/>
  <c r="K48" i="14" s="1"/>
  <c r="J48" i="14"/>
  <c r="J114" i="14"/>
  <c r="R114" i="14"/>
  <c r="K114" i="14" s="1"/>
  <c r="B95" i="11"/>
  <c r="M96" i="11"/>
  <c r="N95" i="11"/>
  <c r="O95" i="11"/>
  <c r="M204" i="10"/>
  <c r="B203" i="10"/>
  <c r="N203" i="10"/>
  <c r="O203" i="10"/>
  <c r="P148" i="13"/>
  <c r="I148" i="13" s="1"/>
  <c r="H148" i="13"/>
  <c r="R147" i="13"/>
  <c r="K147" i="13" s="1"/>
  <c r="J147" i="13"/>
  <c r="N146" i="11"/>
  <c r="O146" i="11"/>
  <c r="M147" i="11"/>
  <c r="B146" i="11"/>
  <c r="P82" i="8"/>
  <c r="I82" i="8" s="1"/>
  <c r="G82" i="8"/>
  <c r="Q82" i="8"/>
  <c r="H115" i="14"/>
  <c r="P115" i="14"/>
  <c r="I115" i="14" s="1"/>
  <c r="Q137" i="8"/>
  <c r="G137" i="8"/>
  <c r="R78" i="9"/>
  <c r="K78" i="9" s="1"/>
  <c r="J78" i="9"/>
  <c r="R101" i="9"/>
  <c r="K101" i="9" s="1"/>
  <c r="J101" i="9"/>
  <c r="R81" i="8"/>
  <c r="K81" i="8" s="1"/>
  <c r="J81" i="8"/>
  <c r="H71" i="11"/>
  <c r="P71" i="11"/>
  <c r="I71" i="11" s="1"/>
  <c r="P173" i="11"/>
  <c r="I173" i="11" s="1"/>
  <c r="H173" i="11"/>
  <c r="J113" i="13"/>
  <c r="R113" i="13"/>
  <c r="K113" i="13" s="1"/>
  <c r="M81" i="9"/>
  <c r="B80" i="9"/>
  <c r="N80" i="9"/>
  <c r="O80" i="9"/>
  <c r="H39" i="12"/>
  <c r="P39" i="12"/>
  <c r="I39" i="12" s="1"/>
  <c r="H151" i="10"/>
  <c r="P151" i="10"/>
  <c r="I151" i="10" s="1"/>
  <c r="J170" i="9"/>
  <c r="R170" i="9"/>
  <c r="K170" i="9" s="1"/>
  <c r="P60" i="8"/>
  <c r="I60" i="8" s="1"/>
  <c r="H60" i="8"/>
  <c r="H94" i="11"/>
  <c r="P94" i="11"/>
  <c r="I94" i="11" s="1"/>
  <c r="P102" i="9"/>
  <c r="I102" i="9" s="1"/>
  <c r="H102" i="9"/>
  <c r="H120" i="11"/>
  <c r="P120" i="11"/>
  <c r="I120" i="11" s="1"/>
  <c r="H145" i="11"/>
  <c r="P145" i="11"/>
  <c r="I145" i="11" s="1"/>
  <c r="Q115" i="14"/>
  <c r="G115" i="14"/>
  <c r="H137" i="8"/>
  <c r="P137" i="8"/>
  <c r="I137" i="8" s="1"/>
  <c r="N72" i="11"/>
  <c r="B72" i="11"/>
  <c r="O72" i="11"/>
  <c r="M73" i="11"/>
  <c r="J69" i="14"/>
  <c r="R69" i="14"/>
  <c r="K69" i="14" s="1"/>
  <c r="O36" i="11"/>
  <c r="B36" i="11"/>
  <c r="N36" i="11"/>
  <c r="N187" i="15"/>
  <c r="M188" i="15"/>
  <c r="O187" i="15"/>
  <c r="B187" i="15"/>
  <c r="H88" i="15"/>
  <c r="P88" i="15"/>
  <c r="I88" i="15" s="1"/>
  <c r="N21" i="15"/>
  <c r="O21" i="15"/>
  <c r="B21" i="15"/>
  <c r="M22" i="15"/>
  <c r="G210" i="15"/>
  <c r="Q210" i="15"/>
  <c r="P186" i="15"/>
  <c r="I186" i="15" s="1"/>
  <c r="H186" i="15"/>
  <c r="G186" i="15"/>
  <c r="Q186" i="15"/>
  <c r="J138" i="15"/>
  <c r="R138" i="15"/>
  <c r="K138" i="15" s="1"/>
  <c r="Q88" i="15"/>
  <c r="G88" i="15"/>
  <c r="M90" i="15"/>
  <c r="O89" i="15"/>
  <c r="B89" i="15"/>
  <c r="N89" i="15"/>
  <c r="J87" i="15"/>
  <c r="R87" i="15"/>
  <c r="K87" i="15" s="1"/>
  <c r="G20" i="15"/>
  <c r="Q20" i="15"/>
  <c r="J161" i="15"/>
  <c r="R161" i="15"/>
  <c r="K161" i="15" s="1"/>
  <c r="N211" i="15"/>
  <c r="M212" i="15"/>
  <c r="O211" i="15"/>
  <c r="B211" i="15"/>
  <c r="H112" i="15"/>
  <c r="P112" i="15"/>
  <c r="I112" i="15" s="1"/>
  <c r="J185" i="15"/>
  <c r="R185" i="15"/>
  <c r="K185" i="15" s="1"/>
  <c r="N140" i="15"/>
  <c r="O140" i="15"/>
  <c r="B140" i="15"/>
  <c r="M141" i="15"/>
  <c r="P139" i="15"/>
  <c r="I139" i="15" s="1"/>
  <c r="H139" i="15"/>
  <c r="H65" i="15"/>
  <c r="P65" i="15"/>
  <c r="I65" i="15" s="1"/>
  <c r="J19" i="15"/>
  <c r="R19" i="15"/>
  <c r="K19" i="15" s="1"/>
  <c r="N163" i="15"/>
  <c r="M164" i="15"/>
  <c r="O163" i="15"/>
  <c r="B163" i="15"/>
  <c r="P41" i="15"/>
  <c r="I41" i="15" s="1"/>
  <c r="H41" i="15"/>
  <c r="G41" i="15"/>
  <c r="Q41" i="15"/>
  <c r="P20" i="15"/>
  <c r="I20" i="15" s="1"/>
  <c r="H20" i="15"/>
  <c r="P210" i="15"/>
  <c r="I210" i="15" s="1"/>
  <c r="H210" i="15"/>
  <c r="J40" i="15"/>
  <c r="R40" i="15"/>
  <c r="K40" i="15" s="1"/>
  <c r="Q112" i="15"/>
  <c r="G112" i="15"/>
  <c r="M114" i="15"/>
  <c r="O113" i="15"/>
  <c r="B113" i="15"/>
  <c r="N113" i="15"/>
  <c r="J111" i="15"/>
  <c r="R111" i="15"/>
  <c r="K111" i="15" s="1"/>
  <c r="G139" i="15"/>
  <c r="Q139" i="15"/>
  <c r="Q65" i="15"/>
  <c r="G65" i="15"/>
  <c r="M67" i="15"/>
  <c r="O66" i="15"/>
  <c r="B66" i="15"/>
  <c r="N66" i="15"/>
  <c r="J64" i="15"/>
  <c r="R64" i="15"/>
  <c r="K64" i="15" s="1"/>
  <c r="P162" i="15"/>
  <c r="I162" i="15" s="1"/>
  <c r="H162" i="15"/>
  <c r="G162" i="15"/>
  <c r="Q162" i="15"/>
  <c r="J209" i="15"/>
  <c r="R209" i="15"/>
  <c r="K209" i="15" s="1"/>
  <c r="N42" i="15"/>
  <c r="M43" i="15"/>
  <c r="O42" i="15"/>
  <c r="B42" i="15"/>
  <c r="J75" i="10"/>
  <c r="R75" i="10"/>
  <c r="K75" i="10" s="1"/>
  <c r="P53" i="10"/>
  <c r="I53" i="10" s="1"/>
  <c r="H53" i="10"/>
  <c r="B34" i="10"/>
  <c r="N34" i="10"/>
  <c r="O34" i="10"/>
  <c r="P97" i="10"/>
  <c r="I97" i="10" s="1"/>
  <c r="H97" i="10"/>
  <c r="G120" i="10"/>
  <c r="Q120" i="10"/>
  <c r="H76" i="10"/>
  <c r="P76" i="10"/>
  <c r="I76" i="10" s="1"/>
  <c r="Q53" i="10"/>
  <c r="G53" i="10"/>
  <c r="N77" i="10"/>
  <c r="B77" i="10"/>
  <c r="M78" i="10"/>
  <c r="O77" i="10"/>
  <c r="Q76" i="10"/>
  <c r="G76" i="10"/>
  <c r="O54" i="10"/>
  <c r="M55" i="10"/>
  <c r="B54" i="10"/>
  <c r="N54" i="10"/>
  <c r="R52" i="10"/>
  <c r="K52" i="10" s="1"/>
  <c r="J52" i="10"/>
  <c r="R96" i="10"/>
  <c r="K96" i="10" s="1"/>
  <c r="J96" i="10"/>
  <c r="R32" i="10"/>
  <c r="K32" i="10" s="1"/>
  <c r="J32" i="10"/>
  <c r="H33" i="10"/>
  <c r="P33" i="10"/>
  <c r="I33" i="10" s="1"/>
  <c r="Q33" i="10"/>
  <c r="G33" i="10"/>
  <c r="Q97" i="10"/>
  <c r="G97" i="10"/>
  <c r="M99" i="10"/>
  <c r="O98" i="10"/>
  <c r="B98" i="10"/>
  <c r="N98" i="10"/>
  <c r="P120" i="10"/>
  <c r="I120" i="10" s="1"/>
  <c r="H120" i="10"/>
  <c r="M122" i="10"/>
  <c r="B121" i="10"/>
  <c r="N121" i="10"/>
  <c r="O121" i="10"/>
  <c r="R119" i="10"/>
  <c r="K119" i="10" s="1"/>
  <c r="J119" i="10"/>
  <c r="P36" i="8"/>
  <c r="I36" i="8" s="1"/>
  <c r="H36" i="8"/>
  <c r="M38" i="8"/>
  <c r="O37" i="8"/>
  <c r="B37" i="8"/>
  <c r="N37" i="8"/>
  <c r="R35" i="8"/>
  <c r="K35" i="8" s="1"/>
  <c r="J35" i="8"/>
  <c r="G36" i="8"/>
  <c r="Q36" i="8"/>
  <c r="H72" i="11" l="1"/>
  <c r="P72" i="11"/>
  <c r="I72" i="11" s="1"/>
  <c r="Q80" i="9"/>
  <c r="G80" i="9"/>
  <c r="R137" i="8"/>
  <c r="K137" i="8" s="1"/>
  <c r="J137" i="8"/>
  <c r="N147" i="11"/>
  <c r="O147" i="11"/>
  <c r="M148" i="11"/>
  <c r="B147" i="11"/>
  <c r="G203" i="10"/>
  <c r="Q203" i="10"/>
  <c r="M183" i="10"/>
  <c r="O182" i="10"/>
  <c r="B182" i="10"/>
  <c r="N182" i="10"/>
  <c r="N41" i="12"/>
  <c r="M42" i="12"/>
  <c r="B41" i="12"/>
  <c r="O41" i="12"/>
  <c r="R102" i="9"/>
  <c r="K102" i="9" s="1"/>
  <c r="J102" i="9"/>
  <c r="R79" i="9"/>
  <c r="K79" i="9" s="1"/>
  <c r="J79" i="9"/>
  <c r="J199" i="11"/>
  <c r="R199" i="11"/>
  <c r="K199" i="11" s="1"/>
  <c r="Q200" i="11"/>
  <c r="G200" i="11"/>
  <c r="Q190" i="9"/>
  <c r="G190" i="9"/>
  <c r="N122" i="11"/>
  <c r="O122" i="11"/>
  <c r="M123" i="11"/>
  <c r="B122" i="11"/>
  <c r="M52" i="14"/>
  <c r="N51" i="14"/>
  <c r="O51" i="14"/>
  <c r="B51" i="14"/>
  <c r="H174" i="11"/>
  <c r="P174" i="11"/>
  <c r="I174" i="11" s="1"/>
  <c r="Q76" i="13"/>
  <c r="G76" i="13"/>
  <c r="M85" i="8"/>
  <c r="B84" i="8"/>
  <c r="N84" i="8"/>
  <c r="O84" i="8"/>
  <c r="H84" i="8" s="1"/>
  <c r="Q36" i="11"/>
  <c r="G36" i="11"/>
  <c r="H146" i="11"/>
  <c r="P146" i="11"/>
  <c r="I146" i="11" s="1"/>
  <c r="H40" i="12"/>
  <c r="P40" i="12"/>
  <c r="I40" i="12" s="1"/>
  <c r="J181" i="12"/>
  <c r="R181" i="12"/>
  <c r="K181" i="12" s="1"/>
  <c r="J189" i="9"/>
  <c r="R189" i="9"/>
  <c r="K189" i="9" s="1"/>
  <c r="J171" i="9"/>
  <c r="R171" i="9"/>
  <c r="K171" i="9" s="1"/>
  <c r="J70" i="14"/>
  <c r="R70" i="14"/>
  <c r="K70" i="14" s="1"/>
  <c r="J96" i="13"/>
  <c r="R96" i="13"/>
  <c r="K96" i="13" s="1"/>
  <c r="H121" i="11"/>
  <c r="P121" i="11"/>
  <c r="I121" i="11" s="1"/>
  <c r="H61" i="8"/>
  <c r="P61" i="8"/>
  <c r="I61" i="8" s="1"/>
  <c r="Q71" i="14"/>
  <c r="G71" i="14"/>
  <c r="H50" i="14"/>
  <c r="P50" i="14"/>
  <c r="I50" i="14" s="1"/>
  <c r="Q174" i="11"/>
  <c r="G174" i="11"/>
  <c r="P138" i="8"/>
  <c r="I138" i="8" s="1"/>
  <c r="H138" i="8"/>
  <c r="P103" i="9"/>
  <c r="I103" i="9" s="1"/>
  <c r="H103" i="9"/>
  <c r="R151" i="10"/>
  <c r="K151" i="10" s="1"/>
  <c r="J151" i="10"/>
  <c r="Q72" i="11"/>
  <c r="G72" i="11"/>
  <c r="M82" i="9"/>
  <c r="N81" i="9"/>
  <c r="O81" i="9"/>
  <c r="B81" i="9"/>
  <c r="Q146" i="11"/>
  <c r="G146" i="11"/>
  <c r="M205" i="10"/>
  <c r="B204" i="10"/>
  <c r="N204" i="10"/>
  <c r="O204" i="10"/>
  <c r="H149" i="13"/>
  <c r="P149" i="13"/>
  <c r="I149" i="13" s="1"/>
  <c r="N99" i="12"/>
  <c r="B99" i="12"/>
  <c r="O99" i="12"/>
  <c r="M100" i="12"/>
  <c r="Q125" i="9"/>
  <c r="G125" i="9"/>
  <c r="J124" i="12"/>
  <c r="R124" i="12"/>
  <c r="K124" i="12" s="1"/>
  <c r="N155" i="12"/>
  <c r="M156" i="12"/>
  <c r="O155" i="12"/>
  <c r="B155" i="12"/>
  <c r="Q61" i="8"/>
  <c r="G61" i="8"/>
  <c r="P152" i="10"/>
  <c r="I152" i="10" s="1"/>
  <c r="H152" i="10"/>
  <c r="P150" i="9"/>
  <c r="I150" i="9" s="1"/>
  <c r="H150" i="9"/>
  <c r="J71" i="11"/>
  <c r="R71" i="11"/>
  <c r="K71" i="11" s="1"/>
  <c r="G138" i="8"/>
  <c r="Q138" i="8"/>
  <c r="J145" i="11"/>
  <c r="R145" i="11"/>
  <c r="K145" i="11" s="1"/>
  <c r="Q103" i="9"/>
  <c r="G103" i="9"/>
  <c r="R94" i="11"/>
  <c r="K94" i="11" s="1"/>
  <c r="J94" i="11"/>
  <c r="N126" i="12"/>
  <c r="M127" i="12"/>
  <c r="B126" i="12"/>
  <c r="O126" i="12"/>
  <c r="P36" i="11"/>
  <c r="I36" i="11" s="1"/>
  <c r="H36" i="11"/>
  <c r="R82" i="8"/>
  <c r="K82" i="8" s="1"/>
  <c r="J82" i="8"/>
  <c r="H95" i="11"/>
  <c r="P95" i="11"/>
  <c r="I95" i="11" s="1"/>
  <c r="H109" i="8"/>
  <c r="P109" i="8"/>
  <c r="I109" i="8" s="1"/>
  <c r="Q40" i="12"/>
  <c r="G40" i="12"/>
  <c r="Q149" i="13"/>
  <c r="G149" i="13"/>
  <c r="P125" i="9"/>
  <c r="I125" i="9" s="1"/>
  <c r="H125" i="9"/>
  <c r="J20" i="12"/>
  <c r="R20" i="12"/>
  <c r="K20" i="12" s="1"/>
  <c r="G152" i="10"/>
  <c r="Q152" i="10"/>
  <c r="G150" i="9"/>
  <c r="Q150" i="9"/>
  <c r="M176" i="11"/>
  <c r="N175" i="11"/>
  <c r="O175" i="11"/>
  <c r="B175" i="11"/>
  <c r="P125" i="12"/>
  <c r="I125" i="12" s="1"/>
  <c r="H125" i="12"/>
  <c r="R49" i="14"/>
  <c r="K49" i="14" s="1"/>
  <c r="J49" i="14"/>
  <c r="Q95" i="11"/>
  <c r="G95" i="11"/>
  <c r="Q109" i="8"/>
  <c r="G109" i="8"/>
  <c r="R35" i="11"/>
  <c r="K35" i="11" s="1"/>
  <c r="J35" i="11"/>
  <c r="H116" i="14"/>
  <c r="P116" i="14"/>
  <c r="I116" i="14" s="1"/>
  <c r="B150" i="13"/>
  <c r="O150" i="13"/>
  <c r="M151" i="13"/>
  <c r="N150" i="13"/>
  <c r="N183" i="12"/>
  <c r="B183" i="12"/>
  <c r="M184" i="12"/>
  <c r="O183" i="12"/>
  <c r="H98" i="12"/>
  <c r="P98" i="12"/>
  <c r="I98" i="12" s="1"/>
  <c r="H154" i="12"/>
  <c r="P154" i="12"/>
  <c r="I154" i="12" s="1"/>
  <c r="J96" i="14"/>
  <c r="R96" i="14"/>
  <c r="K96" i="14" s="1"/>
  <c r="M63" i="8"/>
  <c r="O62" i="8"/>
  <c r="N62" i="8"/>
  <c r="B62" i="8"/>
  <c r="M140" i="8"/>
  <c r="O139" i="8"/>
  <c r="B139" i="8"/>
  <c r="N139" i="8"/>
  <c r="M105" i="9"/>
  <c r="N104" i="9"/>
  <c r="O104" i="9"/>
  <c r="B104" i="9"/>
  <c r="B96" i="11"/>
  <c r="N96" i="11"/>
  <c r="O96" i="11"/>
  <c r="M97" i="11"/>
  <c r="G181" i="10"/>
  <c r="Q181" i="10"/>
  <c r="Q116" i="14"/>
  <c r="G116" i="14"/>
  <c r="J75" i="13"/>
  <c r="R75" i="13"/>
  <c r="K75" i="13" s="1"/>
  <c r="H182" i="12"/>
  <c r="P182" i="12"/>
  <c r="I182" i="12" s="1"/>
  <c r="Q98" i="12"/>
  <c r="G98" i="12"/>
  <c r="R148" i="13"/>
  <c r="K148" i="13" s="1"/>
  <c r="J148" i="13"/>
  <c r="M127" i="9"/>
  <c r="B126" i="9"/>
  <c r="N126" i="9"/>
  <c r="O126" i="9"/>
  <c r="R180" i="10"/>
  <c r="K180" i="10" s="1"/>
  <c r="J180" i="10"/>
  <c r="Q154" i="12"/>
  <c r="G154" i="12"/>
  <c r="M154" i="10"/>
  <c r="B153" i="10"/>
  <c r="N153" i="10"/>
  <c r="O153" i="10"/>
  <c r="M152" i="9"/>
  <c r="B151" i="9"/>
  <c r="N151" i="9"/>
  <c r="O151" i="9"/>
  <c r="N77" i="13"/>
  <c r="B77" i="13"/>
  <c r="O77" i="13"/>
  <c r="R60" i="8"/>
  <c r="K60" i="8" s="1"/>
  <c r="J60" i="8"/>
  <c r="Q125" i="12"/>
  <c r="G125" i="12"/>
  <c r="J115" i="14"/>
  <c r="R115" i="14"/>
  <c r="K115" i="14" s="1"/>
  <c r="P181" i="10"/>
  <c r="I181" i="10" s="1"/>
  <c r="H181" i="10"/>
  <c r="M111" i="8"/>
  <c r="B110" i="8"/>
  <c r="N110" i="8"/>
  <c r="O110" i="8"/>
  <c r="Q182" i="12"/>
  <c r="G182" i="12"/>
  <c r="N201" i="11"/>
  <c r="O201" i="11"/>
  <c r="M202" i="11"/>
  <c r="B201" i="11"/>
  <c r="R108" i="8"/>
  <c r="K108" i="8" s="1"/>
  <c r="J108" i="8"/>
  <c r="N191" i="9"/>
  <c r="O191" i="9"/>
  <c r="B191" i="9"/>
  <c r="H71" i="14"/>
  <c r="P71" i="14"/>
  <c r="I71" i="14" s="1"/>
  <c r="Q50" i="14"/>
  <c r="G50" i="14"/>
  <c r="R149" i="9"/>
  <c r="K149" i="9" s="1"/>
  <c r="J149" i="9"/>
  <c r="Q83" i="8"/>
  <c r="G83" i="8"/>
  <c r="R120" i="11"/>
  <c r="K120" i="11" s="1"/>
  <c r="J120" i="11"/>
  <c r="N73" i="11"/>
  <c r="B73" i="11"/>
  <c r="O73" i="11"/>
  <c r="M74" i="11"/>
  <c r="P80" i="9"/>
  <c r="I80" i="9" s="1"/>
  <c r="H80" i="9"/>
  <c r="P203" i="10"/>
  <c r="I203" i="10" s="1"/>
  <c r="H203" i="10"/>
  <c r="J153" i="12"/>
  <c r="R153" i="12"/>
  <c r="K153" i="12" s="1"/>
  <c r="J97" i="12"/>
  <c r="R97" i="12"/>
  <c r="K97" i="12" s="1"/>
  <c r="R202" i="10"/>
  <c r="K202" i="10" s="1"/>
  <c r="J202" i="10"/>
  <c r="H200" i="11"/>
  <c r="P200" i="11"/>
  <c r="I200" i="11" s="1"/>
  <c r="R124" i="9"/>
  <c r="K124" i="9" s="1"/>
  <c r="J124" i="9"/>
  <c r="H190" i="9"/>
  <c r="P190" i="9"/>
  <c r="I190" i="9" s="1"/>
  <c r="Q121" i="11"/>
  <c r="G121" i="11"/>
  <c r="N72" i="14"/>
  <c r="B72" i="14"/>
  <c r="M73" i="14"/>
  <c r="O72" i="14"/>
  <c r="H76" i="13"/>
  <c r="P76" i="13"/>
  <c r="I76" i="13" s="1"/>
  <c r="R173" i="11"/>
  <c r="K173" i="11" s="1"/>
  <c r="J173" i="11"/>
  <c r="P83" i="8"/>
  <c r="I83" i="8" s="1"/>
  <c r="H83" i="8"/>
  <c r="J39" i="12"/>
  <c r="R39" i="12"/>
  <c r="K39" i="12" s="1"/>
  <c r="N43" i="15"/>
  <c r="M44" i="15"/>
  <c r="O43" i="15"/>
  <c r="B43" i="15"/>
  <c r="J139" i="15"/>
  <c r="R139" i="15"/>
  <c r="K139" i="15" s="1"/>
  <c r="Q113" i="15"/>
  <c r="G113" i="15"/>
  <c r="M115" i="15"/>
  <c r="O114" i="15"/>
  <c r="B114" i="15"/>
  <c r="N114" i="15"/>
  <c r="P163" i="15"/>
  <c r="I163" i="15" s="1"/>
  <c r="H163" i="15"/>
  <c r="P140" i="15"/>
  <c r="I140" i="15" s="1"/>
  <c r="H140" i="15"/>
  <c r="P42" i="15"/>
  <c r="I42" i="15" s="1"/>
  <c r="H42" i="15"/>
  <c r="G42" i="15"/>
  <c r="Q42" i="15"/>
  <c r="J162" i="15"/>
  <c r="R162" i="15"/>
  <c r="K162" i="15" s="1"/>
  <c r="Q66" i="15"/>
  <c r="G66" i="15"/>
  <c r="M68" i="15"/>
  <c r="O67" i="15"/>
  <c r="B67" i="15"/>
  <c r="N67" i="15"/>
  <c r="J65" i="15"/>
  <c r="R65" i="15"/>
  <c r="K65" i="15" s="1"/>
  <c r="H113" i="15"/>
  <c r="P113" i="15"/>
  <c r="I113" i="15" s="1"/>
  <c r="J41" i="15"/>
  <c r="R41" i="15"/>
  <c r="K41" i="15" s="1"/>
  <c r="N164" i="15"/>
  <c r="M165" i="15"/>
  <c r="O164" i="15"/>
  <c r="B164" i="15"/>
  <c r="G140" i="15"/>
  <c r="Q140" i="15"/>
  <c r="N212" i="15"/>
  <c r="M213" i="15"/>
  <c r="O212" i="15"/>
  <c r="B212" i="15"/>
  <c r="H89" i="15"/>
  <c r="P89" i="15"/>
  <c r="I89" i="15" s="1"/>
  <c r="J186" i="15"/>
  <c r="R186" i="15"/>
  <c r="K186" i="15" s="1"/>
  <c r="J210" i="15"/>
  <c r="R210" i="15"/>
  <c r="K210" i="15" s="1"/>
  <c r="N22" i="15"/>
  <c r="O22" i="15"/>
  <c r="B22" i="15"/>
  <c r="P21" i="15"/>
  <c r="I21" i="15" s="1"/>
  <c r="H21" i="15"/>
  <c r="P187" i="15"/>
  <c r="I187" i="15" s="1"/>
  <c r="H187" i="15"/>
  <c r="G187" i="15"/>
  <c r="Q187" i="15"/>
  <c r="H66" i="15"/>
  <c r="P66" i="15"/>
  <c r="I66" i="15" s="1"/>
  <c r="J112" i="15"/>
  <c r="R112" i="15"/>
  <c r="K112" i="15" s="1"/>
  <c r="G163" i="15"/>
  <c r="Q163" i="15"/>
  <c r="N141" i="15"/>
  <c r="O141" i="15"/>
  <c r="B141" i="15"/>
  <c r="M142" i="15"/>
  <c r="P211" i="15"/>
  <c r="I211" i="15" s="1"/>
  <c r="H211" i="15"/>
  <c r="G211" i="15"/>
  <c r="Q211" i="15"/>
  <c r="J20" i="15"/>
  <c r="R20" i="15"/>
  <c r="K20" i="15" s="1"/>
  <c r="Q89" i="15"/>
  <c r="G89" i="15"/>
  <c r="M91" i="15"/>
  <c r="O90" i="15"/>
  <c r="B90" i="15"/>
  <c r="N90" i="15"/>
  <c r="J88" i="15"/>
  <c r="R88" i="15"/>
  <c r="K88" i="15" s="1"/>
  <c r="G21" i="15"/>
  <c r="Q21" i="15"/>
  <c r="N188" i="15"/>
  <c r="M189" i="15"/>
  <c r="O188" i="15"/>
  <c r="B188" i="15"/>
  <c r="H121" i="10"/>
  <c r="P121" i="10"/>
  <c r="I121" i="10" s="1"/>
  <c r="Q98" i="10"/>
  <c r="G98" i="10"/>
  <c r="H98" i="10"/>
  <c r="P98" i="10"/>
  <c r="I98" i="10" s="1"/>
  <c r="Q54" i="10"/>
  <c r="G54" i="10"/>
  <c r="B55" i="10"/>
  <c r="O55" i="10"/>
  <c r="M56" i="10"/>
  <c r="N55" i="10"/>
  <c r="N78" i="10"/>
  <c r="B78" i="10"/>
  <c r="M79" i="10"/>
  <c r="O78" i="10"/>
  <c r="Q77" i="10"/>
  <c r="G77" i="10"/>
  <c r="R53" i="10"/>
  <c r="K53" i="10" s="1"/>
  <c r="J53" i="10"/>
  <c r="Q34" i="10"/>
  <c r="G34" i="10"/>
  <c r="Q121" i="10"/>
  <c r="G121" i="10"/>
  <c r="M123" i="10"/>
  <c r="B122" i="10"/>
  <c r="O122" i="10"/>
  <c r="N122" i="10"/>
  <c r="M100" i="10"/>
  <c r="B99" i="10"/>
  <c r="N99" i="10"/>
  <c r="O99" i="10"/>
  <c r="R97" i="10"/>
  <c r="K97" i="10" s="1"/>
  <c r="J97" i="10"/>
  <c r="R33" i="10"/>
  <c r="K33" i="10" s="1"/>
  <c r="J33" i="10"/>
  <c r="H54" i="10"/>
  <c r="P54" i="10"/>
  <c r="I54" i="10" s="1"/>
  <c r="J76" i="10"/>
  <c r="R76" i="10"/>
  <c r="K76" i="10" s="1"/>
  <c r="H77" i="10"/>
  <c r="P77" i="10"/>
  <c r="I77" i="10" s="1"/>
  <c r="R120" i="10"/>
  <c r="K120" i="10" s="1"/>
  <c r="J120" i="10"/>
  <c r="P34" i="10"/>
  <c r="I34" i="10" s="1"/>
  <c r="H34" i="10"/>
  <c r="M39" i="8"/>
  <c r="B38" i="8"/>
  <c r="N38" i="8"/>
  <c r="O38" i="8"/>
  <c r="R36" i="8"/>
  <c r="K36" i="8" s="1"/>
  <c r="J36" i="8"/>
  <c r="Q37" i="8"/>
  <c r="G37" i="8"/>
  <c r="H37" i="8"/>
  <c r="P37" i="8"/>
  <c r="I37" i="8" s="1"/>
  <c r="R50" i="14" l="1"/>
  <c r="K50" i="14" s="1"/>
  <c r="J50" i="14"/>
  <c r="M152" i="13"/>
  <c r="N151" i="13"/>
  <c r="B151" i="13"/>
  <c r="O151" i="13"/>
  <c r="R109" i="8"/>
  <c r="K109" i="8" s="1"/>
  <c r="J109" i="8"/>
  <c r="P175" i="11"/>
  <c r="I175" i="11" s="1"/>
  <c r="H175" i="11"/>
  <c r="P126" i="12"/>
  <c r="I126" i="12" s="1"/>
  <c r="H126" i="12"/>
  <c r="Q155" i="12"/>
  <c r="G155" i="12"/>
  <c r="H147" i="11"/>
  <c r="P147" i="11"/>
  <c r="I147" i="11" s="1"/>
  <c r="Q72" i="14"/>
  <c r="G72" i="14"/>
  <c r="G110" i="8"/>
  <c r="Q110" i="8"/>
  <c r="J125" i="12"/>
  <c r="R125" i="12"/>
  <c r="K125" i="12" s="1"/>
  <c r="Q151" i="9"/>
  <c r="G151" i="9"/>
  <c r="J154" i="12"/>
  <c r="R154" i="12"/>
  <c r="K154" i="12" s="1"/>
  <c r="J116" i="14"/>
  <c r="R116" i="14"/>
  <c r="K116" i="14" s="1"/>
  <c r="P104" i="9"/>
  <c r="I104" i="9" s="1"/>
  <c r="H104" i="9"/>
  <c r="Q62" i="8"/>
  <c r="G62" i="8"/>
  <c r="H150" i="13"/>
  <c r="P150" i="13"/>
  <c r="I150" i="13" s="1"/>
  <c r="G175" i="11"/>
  <c r="Q175" i="11"/>
  <c r="Q99" i="12"/>
  <c r="G99" i="12"/>
  <c r="J146" i="11"/>
  <c r="R146" i="11"/>
  <c r="K146" i="11" s="1"/>
  <c r="P84" i="8"/>
  <c r="I84" i="8" s="1"/>
  <c r="G84" i="8"/>
  <c r="Q84" i="8"/>
  <c r="H51" i="14"/>
  <c r="P51" i="14"/>
  <c r="I51" i="14" s="1"/>
  <c r="J190" i="9"/>
  <c r="R190" i="9"/>
  <c r="K190" i="9" s="1"/>
  <c r="H182" i="10"/>
  <c r="P182" i="10"/>
  <c r="I182" i="10" s="1"/>
  <c r="Q147" i="11"/>
  <c r="G147" i="11"/>
  <c r="P110" i="8"/>
  <c r="I110" i="8" s="1"/>
  <c r="H110" i="8"/>
  <c r="M177" i="11"/>
  <c r="N176" i="11"/>
  <c r="O176" i="11"/>
  <c r="B176" i="11"/>
  <c r="N127" i="12"/>
  <c r="B127" i="12"/>
  <c r="O127" i="12"/>
  <c r="M128" i="12"/>
  <c r="R121" i="11"/>
  <c r="K121" i="11" s="1"/>
  <c r="J121" i="11"/>
  <c r="N202" i="11"/>
  <c r="O202" i="11"/>
  <c r="B202" i="11"/>
  <c r="M203" i="11"/>
  <c r="M112" i="8"/>
  <c r="O111" i="8"/>
  <c r="B111" i="8"/>
  <c r="N111" i="8"/>
  <c r="B152" i="9"/>
  <c r="N152" i="9"/>
  <c r="O152" i="9"/>
  <c r="J98" i="12"/>
  <c r="R98" i="12"/>
  <c r="K98" i="12" s="1"/>
  <c r="M106" i="9"/>
  <c r="N105" i="9"/>
  <c r="O105" i="9"/>
  <c r="B105" i="9"/>
  <c r="O63" i="8"/>
  <c r="N63" i="8"/>
  <c r="B63" i="8"/>
  <c r="H183" i="12"/>
  <c r="P183" i="12"/>
  <c r="I183" i="12" s="1"/>
  <c r="R150" i="9"/>
  <c r="K150" i="9" s="1"/>
  <c r="J150" i="9"/>
  <c r="Q126" i="12"/>
  <c r="G126" i="12"/>
  <c r="R61" i="8"/>
  <c r="K61" i="8" s="1"/>
  <c r="J61" i="8"/>
  <c r="P81" i="9"/>
  <c r="I81" i="9" s="1"/>
  <c r="H81" i="9"/>
  <c r="J71" i="14"/>
  <c r="R71" i="14"/>
  <c r="K71" i="14" s="1"/>
  <c r="M86" i="8"/>
  <c r="B85" i="8"/>
  <c r="N85" i="8"/>
  <c r="O85" i="8"/>
  <c r="B52" i="14"/>
  <c r="O52" i="14"/>
  <c r="N52" i="14"/>
  <c r="J200" i="11"/>
  <c r="R200" i="11"/>
  <c r="K200" i="11" s="1"/>
  <c r="H41" i="12"/>
  <c r="P41" i="12"/>
  <c r="I41" i="12" s="1"/>
  <c r="R203" i="10"/>
  <c r="K203" i="10" s="1"/>
  <c r="J203" i="10"/>
  <c r="Q73" i="11"/>
  <c r="G73" i="11"/>
  <c r="R181" i="10"/>
  <c r="K181" i="10" s="1"/>
  <c r="J181" i="10"/>
  <c r="Q51" i="14"/>
  <c r="G51" i="14"/>
  <c r="R83" i="8"/>
  <c r="K83" i="8" s="1"/>
  <c r="J83" i="8"/>
  <c r="H201" i="11"/>
  <c r="P201" i="11"/>
  <c r="I201" i="11" s="1"/>
  <c r="H153" i="10"/>
  <c r="P153" i="10"/>
  <c r="I153" i="10" s="1"/>
  <c r="P126" i="9"/>
  <c r="I126" i="9" s="1"/>
  <c r="H126" i="9"/>
  <c r="M98" i="11"/>
  <c r="B97" i="11"/>
  <c r="N97" i="11"/>
  <c r="O97" i="11"/>
  <c r="Q139" i="8"/>
  <c r="G139" i="8"/>
  <c r="N184" i="12"/>
  <c r="B184" i="12"/>
  <c r="M185" i="12"/>
  <c r="O184" i="12"/>
  <c r="R149" i="13"/>
  <c r="K149" i="13" s="1"/>
  <c r="J149" i="13"/>
  <c r="R125" i="9"/>
  <c r="K125" i="9" s="1"/>
  <c r="J125" i="9"/>
  <c r="H204" i="10"/>
  <c r="P204" i="10"/>
  <c r="I204" i="10" s="1"/>
  <c r="G81" i="9"/>
  <c r="Q81" i="9"/>
  <c r="P62" i="8"/>
  <c r="I62" i="8" s="1"/>
  <c r="H62" i="8"/>
  <c r="R95" i="11"/>
  <c r="K95" i="11" s="1"/>
  <c r="J95" i="11"/>
  <c r="N183" i="10"/>
  <c r="O183" i="10"/>
  <c r="B183" i="10"/>
  <c r="N74" i="11"/>
  <c r="B74" i="11"/>
  <c r="O74" i="11"/>
  <c r="M75" i="11"/>
  <c r="H191" i="9"/>
  <c r="P191" i="9"/>
  <c r="I191" i="9" s="1"/>
  <c r="Q201" i="11"/>
  <c r="G201" i="11"/>
  <c r="H77" i="13"/>
  <c r="P77" i="13"/>
  <c r="I77" i="13" s="1"/>
  <c r="Q153" i="10"/>
  <c r="G153" i="10"/>
  <c r="G126" i="9"/>
  <c r="Q126" i="9"/>
  <c r="H96" i="11"/>
  <c r="P96" i="11"/>
  <c r="I96" i="11" s="1"/>
  <c r="R152" i="10"/>
  <c r="K152" i="10" s="1"/>
  <c r="J152" i="10"/>
  <c r="Q204" i="10"/>
  <c r="G204" i="10"/>
  <c r="M83" i="9"/>
  <c r="B82" i="9"/>
  <c r="N82" i="9"/>
  <c r="O82" i="9"/>
  <c r="J76" i="13"/>
  <c r="R76" i="13"/>
  <c r="K76" i="13" s="1"/>
  <c r="O123" i="11"/>
  <c r="N123" i="11"/>
  <c r="M124" i="11"/>
  <c r="B123" i="11"/>
  <c r="N42" i="12"/>
  <c r="B42" i="12"/>
  <c r="O42" i="12"/>
  <c r="M43" i="12"/>
  <c r="R80" i="9"/>
  <c r="K80" i="9" s="1"/>
  <c r="J80" i="9"/>
  <c r="P151" i="9"/>
  <c r="I151" i="9" s="1"/>
  <c r="H151" i="9"/>
  <c r="G104" i="9"/>
  <c r="Q104" i="9"/>
  <c r="R138" i="8"/>
  <c r="K138" i="8" s="1"/>
  <c r="J138" i="8"/>
  <c r="H72" i="14"/>
  <c r="P72" i="14"/>
  <c r="I72" i="14" s="1"/>
  <c r="H73" i="11"/>
  <c r="P73" i="11"/>
  <c r="I73" i="11" s="1"/>
  <c r="Q191" i="9"/>
  <c r="G191" i="9"/>
  <c r="Q96" i="11"/>
  <c r="G96" i="11"/>
  <c r="H139" i="8"/>
  <c r="P139" i="8"/>
  <c r="I139" i="8" s="1"/>
  <c r="Q183" i="12"/>
  <c r="G183" i="12"/>
  <c r="J40" i="12"/>
  <c r="R40" i="12"/>
  <c r="K40" i="12" s="1"/>
  <c r="H155" i="12"/>
  <c r="P155" i="12"/>
  <c r="I155" i="12" s="1"/>
  <c r="N100" i="12"/>
  <c r="B100" i="12"/>
  <c r="O100" i="12"/>
  <c r="M101" i="12"/>
  <c r="H122" i="11"/>
  <c r="P122" i="11"/>
  <c r="I122" i="11" s="1"/>
  <c r="Q41" i="12"/>
  <c r="G41" i="12"/>
  <c r="N73" i="14"/>
  <c r="O73" i="14"/>
  <c r="M74" i="14"/>
  <c r="B73" i="14"/>
  <c r="J182" i="12"/>
  <c r="R182" i="12"/>
  <c r="K182" i="12" s="1"/>
  <c r="Q77" i="13"/>
  <c r="G77" i="13"/>
  <c r="M155" i="10"/>
  <c r="B154" i="10"/>
  <c r="N154" i="10"/>
  <c r="O154" i="10"/>
  <c r="M128" i="9"/>
  <c r="B127" i="9"/>
  <c r="N127" i="9"/>
  <c r="O127" i="9"/>
  <c r="M141" i="8"/>
  <c r="N140" i="8"/>
  <c r="O140" i="8"/>
  <c r="B140" i="8"/>
  <c r="Q150" i="13"/>
  <c r="G150" i="13"/>
  <c r="R103" i="9"/>
  <c r="K103" i="9" s="1"/>
  <c r="J103" i="9"/>
  <c r="N156" i="12"/>
  <c r="B156" i="12"/>
  <c r="M157" i="12"/>
  <c r="O156" i="12"/>
  <c r="H99" i="12"/>
  <c r="P99" i="12"/>
  <c r="I99" i="12" s="1"/>
  <c r="M206" i="10"/>
  <c r="N205" i="10"/>
  <c r="O205" i="10"/>
  <c r="B205" i="10"/>
  <c r="J72" i="11"/>
  <c r="R72" i="11"/>
  <c r="K72" i="11" s="1"/>
  <c r="R174" i="11"/>
  <c r="K174" i="11" s="1"/>
  <c r="J174" i="11"/>
  <c r="R36" i="11"/>
  <c r="K36" i="11" s="1"/>
  <c r="J36" i="11"/>
  <c r="Q122" i="11"/>
  <c r="G122" i="11"/>
  <c r="Q182" i="10"/>
  <c r="G182" i="10"/>
  <c r="N148" i="11"/>
  <c r="B148" i="11"/>
  <c r="O148" i="11"/>
  <c r="M149" i="11"/>
  <c r="G188" i="15"/>
  <c r="Q188" i="15"/>
  <c r="J21" i="15"/>
  <c r="R21" i="15"/>
  <c r="K21" i="15" s="1"/>
  <c r="Q90" i="15"/>
  <c r="G90" i="15"/>
  <c r="M92" i="15"/>
  <c r="O91" i="15"/>
  <c r="B91" i="15"/>
  <c r="N91" i="15"/>
  <c r="G141" i="15"/>
  <c r="Q141" i="15"/>
  <c r="J187" i="15"/>
  <c r="R187" i="15"/>
  <c r="K187" i="15" s="1"/>
  <c r="N213" i="15"/>
  <c r="O213" i="15"/>
  <c r="B213" i="15"/>
  <c r="P164" i="15"/>
  <c r="I164" i="15" s="1"/>
  <c r="H164" i="15"/>
  <c r="M190" i="15"/>
  <c r="N189" i="15"/>
  <c r="O189" i="15"/>
  <c r="B189" i="15"/>
  <c r="H90" i="15"/>
  <c r="P90" i="15"/>
  <c r="I90" i="15" s="1"/>
  <c r="J211" i="15"/>
  <c r="R211" i="15"/>
  <c r="K211" i="15" s="1"/>
  <c r="N142" i="15"/>
  <c r="O142" i="15"/>
  <c r="B142" i="15"/>
  <c r="M143" i="15"/>
  <c r="P141" i="15"/>
  <c r="I141" i="15" s="1"/>
  <c r="H141" i="15"/>
  <c r="P22" i="15"/>
  <c r="I22" i="15" s="1"/>
  <c r="H22" i="15"/>
  <c r="P212" i="15"/>
  <c r="I212" i="15" s="1"/>
  <c r="H212" i="15"/>
  <c r="G212" i="15"/>
  <c r="Q212" i="15"/>
  <c r="J140" i="15"/>
  <c r="R140" i="15"/>
  <c r="K140" i="15" s="1"/>
  <c r="N165" i="15"/>
  <c r="M166" i="15"/>
  <c r="O165" i="15"/>
  <c r="B165" i="15"/>
  <c r="H67" i="15"/>
  <c r="P67" i="15"/>
  <c r="I67" i="15" s="1"/>
  <c r="J42" i="15"/>
  <c r="R42" i="15"/>
  <c r="K42" i="15" s="1"/>
  <c r="Q114" i="15"/>
  <c r="G114" i="15"/>
  <c r="M116" i="15"/>
  <c r="O115" i="15"/>
  <c r="B115" i="15"/>
  <c r="N115" i="15"/>
  <c r="J113" i="15"/>
  <c r="R113" i="15"/>
  <c r="K113" i="15" s="1"/>
  <c r="P43" i="15"/>
  <c r="I43" i="15" s="1"/>
  <c r="H43" i="15"/>
  <c r="G43" i="15"/>
  <c r="Q43" i="15"/>
  <c r="P188" i="15"/>
  <c r="I188" i="15" s="1"/>
  <c r="H188" i="15"/>
  <c r="J89" i="15"/>
  <c r="R89" i="15"/>
  <c r="K89" i="15" s="1"/>
  <c r="J163" i="15"/>
  <c r="R163" i="15"/>
  <c r="K163" i="15" s="1"/>
  <c r="G22" i="15"/>
  <c r="Q22" i="15"/>
  <c r="G164" i="15"/>
  <c r="Q164" i="15"/>
  <c r="Q67" i="15"/>
  <c r="G67" i="15"/>
  <c r="M69" i="15"/>
  <c r="O68" i="15"/>
  <c r="B68" i="15"/>
  <c r="N68" i="15"/>
  <c r="J66" i="15"/>
  <c r="R66" i="15"/>
  <c r="K66" i="15" s="1"/>
  <c r="H114" i="15"/>
  <c r="P114" i="15"/>
  <c r="I114" i="15" s="1"/>
  <c r="N44" i="15"/>
  <c r="M45" i="15"/>
  <c r="O44" i="15"/>
  <c r="B44" i="15"/>
  <c r="Q99" i="10"/>
  <c r="G99" i="10"/>
  <c r="M101" i="10"/>
  <c r="O100" i="10"/>
  <c r="B100" i="10"/>
  <c r="N100" i="10"/>
  <c r="P122" i="10"/>
  <c r="I122" i="10" s="1"/>
  <c r="H122" i="10"/>
  <c r="M124" i="10"/>
  <c r="B123" i="10"/>
  <c r="N123" i="10"/>
  <c r="O123" i="10"/>
  <c r="R121" i="10"/>
  <c r="K121" i="10" s="1"/>
  <c r="J121" i="10"/>
  <c r="R34" i="10"/>
  <c r="K34" i="10" s="1"/>
  <c r="J34" i="10"/>
  <c r="J77" i="10"/>
  <c r="R77" i="10"/>
  <c r="K77" i="10" s="1"/>
  <c r="H78" i="10"/>
  <c r="P78" i="10"/>
  <c r="I78" i="10" s="1"/>
  <c r="Q55" i="10"/>
  <c r="G55" i="10"/>
  <c r="H55" i="10"/>
  <c r="P55" i="10"/>
  <c r="I55" i="10" s="1"/>
  <c r="P99" i="10"/>
  <c r="I99" i="10" s="1"/>
  <c r="H99" i="10"/>
  <c r="G122" i="10"/>
  <c r="Q122" i="10"/>
  <c r="N79" i="10"/>
  <c r="B79" i="10"/>
  <c r="O79" i="10"/>
  <c r="Q78" i="10"/>
  <c r="G78" i="10"/>
  <c r="O56" i="10"/>
  <c r="M57" i="10"/>
  <c r="B56" i="10"/>
  <c r="N56" i="10"/>
  <c r="R54" i="10"/>
  <c r="K54" i="10" s="1"/>
  <c r="J54" i="10"/>
  <c r="R98" i="10"/>
  <c r="K98" i="10" s="1"/>
  <c r="J98" i="10"/>
  <c r="R37" i="8"/>
  <c r="K37" i="8" s="1"/>
  <c r="J37" i="8"/>
  <c r="G38" i="8"/>
  <c r="Q38" i="8"/>
  <c r="M40" i="8"/>
  <c r="B39" i="8"/>
  <c r="O39" i="8"/>
  <c r="H39" i="8" s="1"/>
  <c r="N39" i="8"/>
  <c r="P38" i="8"/>
  <c r="I38" i="8" s="1"/>
  <c r="H38" i="8"/>
  <c r="H4" i="8"/>
  <c r="H6" i="8"/>
  <c r="H10" i="8"/>
  <c r="H12" i="8"/>
  <c r="H14" i="8"/>
  <c r="H18" i="8"/>
  <c r="O4" i="8"/>
  <c r="N5" i="8"/>
  <c r="Q5" i="8" s="1"/>
  <c r="J5" i="8" s="1"/>
  <c r="R5" i="8"/>
  <c r="K5" i="8" s="1"/>
  <c r="O6" i="8"/>
  <c r="N7" i="8"/>
  <c r="Q7" i="8" s="1"/>
  <c r="J7" i="8" s="1"/>
  <c r="O8" i="8"/>
  <c r="N9" i="8"/>
  <c r="Q9" i="8" s="1"/>
  <c r="R9" i="8" s="1"/>
  <c r="K9" i="8" s="1"/>
  <c r="O10" i="8"/>
  <c r="N11" i="8"/>
  <c r="O12" i="8"/>
  <c r="N13" i="8"/>
  <c r="Q13" i="8" s="1"/>
  <c r="J13" i="8" s="1"/>
  <c r="R13" i="8"/>
  <c r="K13" i="8" s="1"/>
  <c r="O14" i="8"/>
  <c r="N15" i="8"/>
  <c r="Q15" i="8" s="1"/>
  <c r="J15" i="8" s="1"/>
  <c r="O16" i="8"/>
  <c r="N17" i="8"/>
  <c r="Q17" i="8" s="1"/>
  <c r="R17" i="8" s="1"/>
  <c r="K17" i="8" s="1"/>
  <c r="O18" i="8"/>
  <c r="B4" i="8"/>
  <c r="B6" i="8"/>
  <c r="B8" i="8"/>
  <c r="B10" i="8"/>
  <c r="B12" i="8"/>
  <c r="B14" i="8"/>
  <c r="B16" i="8"/>
  <c r="B18" i="8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N18" i="8" s="1"/>
  <c r="O3" i="8"/>
  <c r="H3" i="8" s="1"/>
  <c r="M3" i="8"/>
  <c r="B3" i="8"/>
  <c r="Q2" i="8"/>
  <c r="R2" i="8" s="1"/>
  <c r="K2" i="8" s="1"/>
  <c r="O2" i="8"/>
  <c r="N2" i="8"/>
  <c r="G2" i="8" s="1"/>
  <c r="B2" i="8"/>
  <c r="B63" i="7"/>
  <c r="O63" i="7"/>
  <c r="H63" i="7" s="1"/>
  <c r="M63" i="7"/>
  <c r="O62" i="7"/>
  <c r="H62" i="7" s="1"/>
  <c r="M62" i="7"/>
  <c r="N62" i="7" s="1"/>
  <c r="Q62" i="7" s="1"/>
  <c r="Q61" i="7"/>
  <c r="R61" i="7" s="1"/>
  <c r="K61" i="7" s="1"/>
  <c r="O61" i="7"/>
  <c r="H61" i="7" s="1"/>
  <c r="N61" i="7"/>
  <c r="B61" i="7"/>
  <c r="O40" i="7"/>
  <c r="H40" i="7" s="1"/>
  <c r="M40" i="7"/>
  <c r="N40" i="7" s="1"/>
  <c r="Q40" i="7" s="1"/>
  <c r="R39" i="7"/>
  <c r="K39" i="7" s="1"/>
  <c r="Q39" i="7"/>
  <c r="O39" i="7"/>
  <c r="H39" i="7" s="1"/>
  <c r="N39" i="7"/>
  <c r="J39" i="7"/>
  <c r="B39" i="7"/>
  <c r="B26" i="7"/>
  <c r="B34" i="7"/>
  <c r="O22" i="7"/>
  <c r="N25" i="7"/>
  <c r="O30" i="7"/>
  <c r="N33" i="7"/>
  <c r="O38" i="7"/>
  <c r="M20" i="7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B38" i="7" s="1"/>
  <c r="O19" i="7"/>
  <c r="H19" i="7" s="1"/>
  <c r="M19" i="7"/>
  <c r="B19" i="7" s="1"/>
  <c r="Q18" i="7"/>
  <c r="R18" i="7" s="1"/>
  <c r="K18" i="7" s="1"/>
  <c r="O18" i="7"/>
  <c r="N18" i="7"/>
  <c r="G18" i="7" s="1"/>
  <c r="B18" i="7"/>
  <c r="B5" i="7"/>
  <c r="B7" i="7"/>
  <c r="B9" i="7"/>
  <c r="B11" i="7"/>
  <c r="B13" i="7"/>
  <c r="B15" i="7"/>
  <c r="B17" i="7"/>
  <c r="J5" i="7"/>
  <c r="J7" i="7"/>
  <c r="H8" i="7"/>
  <c r="H10" i="7"/>
  <c r="J11" i="7"/>
  <c r="J13" i="7"/>
  <c r="J15" i="7"/>
  <c r="H16" i="7"/>
  <c r="O4" i="7"/>
  <c r="H4" i="7" s="1"/>
  <c r="N5" i="7"/>
  <c r="Q5" i="7" s="1"/>
  <c r="R5" i="7" s="1"/>
  <c r="K5" i="7" s="1"/>
  <c r="O6" i="7"/>
  <c r="N7" i="7"/>
  <c r="Q7" i="7" s="1"/>
  <c r="R7" i="7" s="1"/>
  <c r="K7" i="7" s="1"/>
  <c r="O8" i="7"/>
  <c r="N9" i="7"/>
  <c r="O10" i="7"/>
  <c r="N11" i="7"/>
  <c r="Q11" i="7" s="1"/>
  <c r="R11" i="7"/>
  <c r="K11" i="7" s="1"/>
  <c r="O12" i="7"/>
  <c r="H12" i="7" s="1"/>
  <c r="N13" i="7"/>
  <c r="Q13" i="7" s="1"/>
  <c r="R13" i="7" s="1"/>
  <c r="K13" i="7" s="1"/>
  <c r="O14" i="7"/>
  <c r="N15" i="7"/>
  <c r="Q15" i="7" s="1"/>
  <c r="R15" i="7" s="1"/>
  <c r="K15" i="7" s="1"/>
  <c r="O16" i="7"/>
  <c r="N17" i="7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O17" i="7" s="1"/>
  <c r="O3" i="7"/>
  <c r="H3" i="7" s="1"/>
  <c r="M3" i="7"/>
  <c r="B3" i="7"/>
  <c r="Q2" i="7"/>
  <c r="R2" i="7" s="1"/>
  <c r="K2" i="7" s="1"/>
  <c r="O2" i="7"/>
  <c r="N2" i="7"/>
  <c r="G2" i="7" s="1"/>
  <c r="B2" i="7"/>
  <c r="O159" i="6"/>
  <c r="H159" i="6" s="1"/>
  <c r="M159" i="6"/>
  <c r="O158" i="6"/>
  <c r="H158" i="6" s="1"/>
  <c r="N158" i="6"/>
  <c r="M158" i="6"/>
  <c r="B158" i="6"/>
  <c r="Q157" i="6"/>
  <c r="R157" i="6" s="1"/>
  <c r="K157" i="6" s="1"/>
  <c r="O157" i="6"/>
  <c r="H157" i="6" s="1"/>
  <c r="N157" i="6"/>
  <c r="B157" i="6"/>
  <c r="H137" i="6"/>
  <c r="O137" i="6"/>
  <c r="O136" i="6"/>
  <c r="H136" i="6" s="1"/>
  <c r="M136" i="6"/>
  <c r="Q135" i="6"/>
  <c r="R135" i="6" s="1"/>
  <c r="K135" i="6" s="1"/>
  <c r="O135" i="6"/>
  <c r="H135" i="6" s="1"/>
  <c r="N135" i="6"/>
  <c r="B135" i="6"/>
  <c r="O114" i="6"/>
  <c r="M114" i="6"/>
  <c r="B114" i="6" s="1"/>
  <c r="H114" i="6"/>
  <c r="Q113" i="6"/>
  <c r="R113" i="6" s="1"/>
  <c r="K113" i="6" s="1"/>
  <c r="O113" i="6"/>
  <c r="N113" i="6"/>
  <c r="G113" i="6" s="1"/>
  <c r="B113" i="6"/>
  <c r="M95" i="6"/>
  <c r="O94" i="6"/>
  <c r="H94" i="6" s="1"/>
  <c r="M94" i="6"/>
  <c r="Q93" i="6"/>
  <c r="R93" i="6" s="1"/>
  <c r="K93" i="6" s="1"/>
  <c r="O93" i="6"/>
  <c r="N93" i="6"/>
  <c r="G93" i="6" s="1"/>
  <c r="B93" i="6"/>
  <c r="O75" i="6"/>
  <c r="H75" i="6" s="1"/>
  <c r="M75" i="6"/>
  <c r="N75" i="6" s="1"/>
  <c r="R74" i="6"/>
  <c r="K74" i="6" s="1"/>
  <c r="Q74" i="6"/>
  <c r="O74" i="6"/>
  <c r="H74" i="6" s="1"/>
  <c r="N74" i="6"/>
  <c r="J74" i="6"/>
  <c r="B74" i="6"/>
  <c r="O57" i="6"/>
  <c r="H57" i="6" s="1"/>
  <c r="M57" i="6"/>
  <c r="Q56" i="6"/>
  <c r="R56" i="6" s="1"/>
  <c r="K56" i="6" s="1"/>
  <c r="O56" i="6"/>
  <c r="H56" i="6" s="1"/>
  <c r="N56" i="6"/>
  <c r="G56" i="6" s="1"/>
  <c r="B56" i="6"/>
  <c r="O40" i="6"/>
  <c r="H40" i="6" s="1"/>
  <c r="M40" i="6"/>
  <c r="B40" i="6" s="1"/>
  <c r="Q39" i="6"/>
  <c r="R39" i="6" s="1"/>
  <c r="K39" i="6" s="1"/>
  <c r="O39" i="6"/>
  <c r="N39" i="6"/>
  <c r="G39" i="6" s="1"/>
  <c r="B39" i="6"/>
  <c r="M22" i="6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B38" i="6" s="1"/>
  <c r="O21" i="6"/>
  <c r="H21" i="6" s="1"/>
  <c r="M21" i="6"/>
  <c r="Q20" i="6"/>
  <c r="R20" i="6" s="1"/>
  <c r="K20" i="6" s="1"/>
  <c r="O20" i="6"/>
  <c r="N20" i="6"/>
  <c r="G20" i="6" s="1"/>
  <c r="B20" i="6"/>
  <c r="O23" i="6" l="1"/>
  <c r="O38" i="6"/>
  <c r="H38" i="6" s="1"/>
  <c r="O35" i="6"/>
  <c r="N32" i="6"/>
  <c r="N29" i="6"/>
  <c r="N23" i="6"/>
  <c r="B31" i="6"/>
  <c r="B23" i="6"/>
  <c r="M96" i="6"/>
  <c r="O95" i="6"/>
  <c r="B95" i="6"/>
  <c r="P8" i="7"/>
  <c r="I8" i="7" s="1"/>
  <c r="H30" i="7"/>
  <c r="P18" i="8"/>
  <c r="I18" i="8" s="1"/>
  <c r="Q11" i="8"/>
  <c r="G11" i="8"/>
  <c r="B22" i="6"/>
  <c r="N136" i="6"/>
  <c r="M137" i="6"/>
  <c r="M160" i="6"/>
  <c r="B159" i="6"/>
  <c r="P14" i="7"/>
  <c r="I14" i="7" s="1"/>
  <c r="H14" i="7"/>
  <c r="H97" i="11"/>
  <c r="P97" i="11"/>
  <c r="I97" i="11" s="1"/>
  <c r="Q52" i="14"/>
  <c r="G52" i="14"/>
  <c r="Q105" i="9"/>
  <c r="G105" i="9"/>
  <c r="N26" i="6"/>
  <c r="M41" i="6"/>
  <c r="O34" i="6"/>
  <c r="H34" i="6" s="1"/>
  <c r="O31" i="6"/>
  <c r="N28" i="6"/>
  <c r="N25" i="6"/>
  <c r="O22" i="6"/>
  <c r="B37" i="6"/>
  <c r="B29" i="6"/>
  <c r="B57" i="6"/>
  <c r="M58" i="6"/>
  <c r="N57" i="6"/>
  <c r="Q57" i="6" s="1"/>
  <c r="H6" i="7"/>
  <c r="Q25" i="7"/>
  <c r="J25" i="7" s="1"/>
  <c r="G25" i="7"/>
  <c r="M64" i="7"/>
  <c r="N63" i="7"/>
  <c r="H16" i="8"/>
  <c r="O32" i="6"/>
  <c r="H32" i="6" s="1"/>
  <c r="N35" i="6"/>
  <c r="N34" i="6"/>
  <c r="N31" i="6"/>
  <c r="N22" i="6"/>
  <c r="B36" i="6"/>
  <c r="B28" i="6"/>
  <c r="H22" i="7"/>
  <c r="P8" i="8"/>
  <c r="I8" i="8" s="1"/>
  <c r="H42" i="12"/>
  <c r="P42" i="12"/>
  <c r="I42" i="12" s="1"/>
  <c r="O29" i="6"/>
  <c r="B24" i="6"/>
  <c r="Q33" i="7"/>
  <c r="J33" i="7" s="1"/>
  <c r="G33" i="7"/>
  <c r="O28" i="6"/>
  <c r="H28" i="6" s="1"/>
  <c r="O37" i="6"/>
  <c r="N37" i="6"/>
  <c r="O30" i="6"/>
  <c r="H30" i="6" s="1"/>
  <c r="O27" i="6"/>
  <c r="O24" i="6"/>
  <c r="B35" i="6"/>
  <c r="B27" i="6"/>
  <c r="R104" i="9"/>
  <c r="K104" i="9" s="1"/>
  <c r="J104" i="9"/>
  <c r="B32" i="6"/>
  <c r="Q9" i="7"/>
  <c r="G9" i="7"/>
  <c r="Q18" i="8"/>
  <c r="J18" i="8" s="1"/>
  <c r="G18" i="8"/>
  <c r="N38" i="6"/>
  <c r="B30" i="6"/>
  <c r="O36" i="6"/>
  <c r="H36" i="6" s="1"/>
  <c r="O33" i="6"/>
  <c r="N30" i="6"/>
  <c r="N27" i="6"/>
  <c r="N24" i="6"/>
  <c r="B34" i="6"/>
  <c r="B26" i="6"/>
  <c r="N95" i="6"/>
  <c r="N159" i="6"/>
  <c r="P17" i="7"/>
  <c r="I17" i="7" s="1"/>
  <c r="H17" i="7"/>
  <c r="H38" i="7"/>
  <c r="P6" i="8"/>
  <c r="I6" i="8" s="1"/>
  <c r="H156" i="12"/>
  <c r="P156" i="12"/>
  <c r="I156" i="12" s="1"/>
  <c r="P154" i="10"/>
  <c r="I154" i="10" s="1"/>
  <c r="H154" i="10"/>
  <c r="H176" i="11"/>
  <c r="P176" i="11"/>
  <c r="I176" i="11" s="1"/>
  <c r="O25" i="6"/>
  <c r="N36" i="6"/>
  <c r="N33" i="6"/>
  <c r="O26" i="6"/>
  <c r="H26" i="6" s="1"/>
  <c r="B33" i="6"/>
  <c r="B25" i="6"/>
  <c r="Q17" i="7"/>
  <c r="G17" i="7"/>
  <c r="H8" i="8"/>
  <c r="R182" i="10"/>
  <c r="K182" i="10" s="1"/>
  <c r="J182" i="10"/>
  <c r="J135" i="6"/>
  <c r="N14" i="7"/>
  <c r="O11" i="7"/>
  <c r="N6" i="7"/>
  <c r="P6" i="7" s="1"/>
  <c r="I6" i="7" s="1"/>
  <c r="B16" i="7"/>
  <c r="B8" i="7"/>
  <c r="N38" i="7"/>
  <c r="P38" i="7" s="1"/>
  <c r="I38" i="7" s="1"/>
  <c r="O35" i="7"/>
  <c r="N30" i="7"/>
  <c r="P30" i="7" s="1"/>
  <c r="I30" i="7" s="1"/>
  <c r="O27" i="7"/>
  <c r="N22" i="7"/>
  <c r="P22" i="7" s="1"/>
  <c r="I22" i="7" s="1"/>
  <c r="B33" i="7"/>
  <c r="B25" i="7"/>
  <c r="J61" i="7"/>
  <c r="B11" i="8"/>
  <c r="N16" i="8"/>
  <c r="P16" i="8" s="1"/>
  <c r="I16" i="8" s="1"/>
  <c r="O13" i="8"/>
  <c r="N8" i="8"/>
  <c r="O5" i="8"/>
  <c r="N157" i="12"/>
  <c r="O157" i="12"/>
  <c r="B157" i="12"/>
  <c r="M158" i="12"/>
  <c r="P140" i="8"/>
  <c r="I140" i="8" s="1"/>
  <c r="H140" i="8"/>
  <c r="Q154" i="10"/>
  <c r="G154" i="10"/>
  <c r="J191" i="9"/>
  <c r="R191" i="9"/>
  <c r="K191" i="9" s="1"/>
  <c r="P82" i="9"/>
  <c r="I82" i="9" s="1"/>
  <c r="H82" i="9"/>
  <c r="Q74" i="11"/>
  <c r="G74" i="11"/>
  <c r="R81" i="9"/>
  <c r="K81" i="9" s="1"/>
  <c r="J81" i="9"/>
  <c r="Q97" i="11"/>
  <c r="G97" i="11"/>
  <c r="J73" i="11"/>
  <c r="R73" i="11"/>
  <c r="K73" i="11" s="1"/>
  <c r="H52" i="14"/>
  <c r="P52" i="14"/>
  <c r="I52" i="14" s="1"/>
  <c r="O106" i="9"/>
  <c r="B106" i="9"/>
  <c r="N106" i="9"/>
  <c r="P111" i="8"/>
  <c r="I111" i="8" s="1"/>
  <c r="H111" i="8"/>
  <c r="Q176" i="11"/>
  <c r="G176" i="11"/>
  <c r="R62" i="8"/>
  <c r="K62" i="8" s="1"/>
  <c r="J62" i="8"/>
  <c r="R151" i="9"/>
  <c r="K151" i="9" s="1"/>
  <c r="J151" i="9"/>
  <c r="N35" i="7"/>
  <c r="O32" i="7"/>
  <c r="N27" i="7"/>
  <c r="O24" i="7"/>
  <c r="B32" i="7"/>
  <c r="B24" i="7"/>
  <c r="R15" i="8"/>
  <c r="K15" i="8" s="1"/>
  <c r="R7" i="8"/>
  <c r="K7" i="8" s="1"/>
  <c r="J17" i="8"/>
  <c r="J9" i="8"/>
  <c r="R122" i="11"/>
  <c r="K122" i="11" s="1"/>
  <c r="J122" i="11"/>
  <c r="P205" i="10"/>
  <c r="I205" i="10" s="1"/>
  <c r="H205" i="10"/>
  <c r="G140" i="8"/>
  <c r="Q140" i="8"/>
  <c r="N74" i="14"/>
  <c r="B74" i="14"/>
  <c r="M75" i="14"/>
  <c r="O74" i="14"/>
  <c r="N101" i="12"/>
  <c r="M102" i="12"/>
  <c r="B101" i="12"/>
  <c r="O101" i="12"/>
  <c r="Q42" i="12"/>
  <c r="G42" i="12"/>
  <c r="Q82" i="9"/>
  <c r="G82" i="9"/>
  <c r="J201" i="11"/>
  <c r="R201" i="11"/>
  <c r="K201" i="11" s="1"/>
  <c r="H184" i="12"/>
  <c r="P184" i="12"/>
  <c r="I184" i="12" s="1"/>
  <c r="M113" i="8"/>
  <c r="B112" i="8"/>
  <c r="N112" i="8"/>
  <c r="O112" i="8"/>
  <c r="M178" i="11"/>
  <c r="N177" i="11"/>
  <c r="O177" i="11"/>
  <c r="B177" i="11"/>
  <c r="P151" i="13"/>
  <c r="I151" i="13" s="1"/>
  <c r="H151" i="13"/>
  <c r="M76" i="6"/>
  <c r="M115" i="6"/>
  <c r="N16" i="7"/>
  <c r="P16" i="7" s="1"/>
  <c r="I16" i="7" s="1"/>
  <c r="O13" i="7"/>
  <c r="N8" i="7"/>
  <c r="O5" i="7"/>
  <c r="G15" i="7"/>
  <c r="G13" i="7"/>
  <c r="G11" i="7"/>
  <c r="G7" i="7"/>
  <c r="G5" i="7"/>
  <c r="B14" i="7"/>
  <c r="B6" i="7"/>
  <c r="O37" i="7"/>
  <c r="N32" i="7"/>
  <c r="O29" i="7"/>
  <c r="N24" i="7"/>
  <c r="O21" i="7"/>
  <c r="B31" i="7"/>
  <c r="B23" i="7"/>
  <c r="B17" i="8"/>
  <c r="B9" i="8"/>
  <c r="O15" i="8"/>
  <c r="N10" i="8"/>
  <c r="O7" i="8"/>
  <c r="N149" i="11"/>
  <c r="O149" i="11"/>
  <c r="B149" i="11"/>
  <c r="M150" i="11"/>
  <c r="Q205" i="10"/>
  <c r="G205" i="10"/>
  <c r="Q156" i="12"/>
  <c r="G156" i="12"/>
  <c r="M142" i="8"/>
  <c r="O141" i="8"/>
  <c r="N141" i="8"/>
  <c r="B141" i="8"/>
  <c r="M156" i="10"/>
  <c r="B155" i="10"/>
  <c r="N155" i="10"/>
  <c r="O155" i="10"/>
  <c r="H73" i="14"/>
  <c r="P73" i="14"/>
  <c r="I73" i="14" s="1"/>
  <c r="H100" i="12"/>
  <c r="P100" i="12"/>
  <c r="I100" i="12" s="1"/>
  <c r="J183" i="12"/>
  <c r="R183" i="12"/>
  <c r="K183" i="12" s="1"/>
  <c r="R126" i="9"/>
  <c r="K126" i="9" s="1"/>
  <c r="J126" i="9"/>
  <c r="P183" i="10"/>
  <c r="I183" i="10" s="1"/>
  <c r="H183" i="10"/>
  <c r="N185" i="12"/>
  <c r="B185" i="12"/>
  <c r="M186" i="12"/>
  <c r="O185" i="12"/>
  <c r="N98" i="11"/>
  <c r="B98" i="11"/>
  <c r="O98" i="11"/>
  <c r="M99" i="11"/>
  <c r="P85" i="8"/>
  <c r="I85" i="8" s="1"/>
  <c r="H85" i="8"/>
  <c r="N128" i="12"/>
  <c r="B128" i="12"/>
  <c r="O128" i="12"/>
  <c r="M129" i="12"/>
  <c r="J99" i="12"/>
  <c r="R99" i="12"/>
  <c r="K99" i="12" s="1"/>
  <c r="J155" i="12"/>
  <c r="R155" i="12"/>
  <c r="K155" i="12" s="1"/>
  <c r="N37" i="7"/>
  <c r="O34" i="7"/>
  <c r="N29" i="7"/>
  <c r="O26" i="7"/>
  <c r="N21" i="7"/>
  <c r="B30" i="7"/>
  <c r="B22" i="7"/>
  <c r="H148" i="11"/>
  <c r="P148" i="11"/>
  <c r="I148" i="11" s="1"/>
  <c r="M207" i="10"/>
  <c r="B206" i="10"/>
  <c r="N206" i="10"/>
  <c r="O206" i="10"/>
  <c r="H127" i="9"/>
  <c r="P127" i="9"/>
  <c r="I127" i="9" s="1"/>
  <c r="Q73" i="14"/>
  <c r="G73" i="14"/>
  <c r="M125" i="11"/>
  <c r="N124" i="11"/>
  <c r="O124" i="11"/>
  <c r="B124" i="11"/>
  <c r="M84" i="9"/>
  <c r="N83" i="9"/>
  <c r="O83" i="9"/>
  <c r="B83" i="9"/>
  <c r="G183" i="10"/>
  <c r="Q183" i="10"/>
  <c r="G85" i="8"/>
  <c r="Q85" i="8"/>
  <c r="Q63" i="8"/>
  <c r="G63" i="8"/>
  <c r="P152" i="9"/>
  <c r="I152" i="9" s="1"/>
  <c r="H152" i="9"/>
  <c r="N203" i="11"/>
  <c r="M204" i="11"/>
  <c r="B203" i="11"/>
  <c r="O203" i="11"/>
  <c r="P127" i="12"/>
  <c r="I127" i="12" s="1"/>
  <c r="H127" i="12"/>
  <c r="R175" i="11"/>
  <c r="K175" i="11" s="1"/>
  <c r="J175" i="11"/>
  <c r="R110" i="8"/>
  <c r="K110" i="8" s="1"/>
  <c r="J110" i="8"/>
  <c r="Q151" i="13"/>
  <c r="G151" i="13"/>
  <c r="O15" i="7"/>
  <c r="P12" i="7"/>
  <c r="I12" i="7" s="1"/>
  <c r="N10" i="7"/>
  <c r="P10" i="7" s="1"/>
  <c r="I10" i="7" s="1"/>
  <c r="O7" i="7"/>
  <c r="B12" i="7"/>
  <c r="B4" i="7"/>
  <c r="N34" i="7"/>
  <c r="O31" i="7"/>
  <c r="N26" i="7"/>
  <c r="O23" i="7"/>
  <c r="B37" i="7"/>
  <c r="B29" i="7"/>
  <c r="B21" i="7"/>
  <c r="B15" i="8"/>
  <c r="B7" i="8"/>
  <c r="O17" i="8"/>
  <c r="N12" i="8"/>
  <c r="O9" i="8"/>
  <c r="N4" i="8"/>
  <c r="G17" i="8"/>
  <c r="G15" i="8"/>
  <c r="G13" i="8"/>
  <c r="G9" i="8"/>
  <c r="G7" i="8"/>
  <c r="G5" i="8"/>
  <c r="Q127" i="9"/>
  <c r="G127" i="9"/>
  <c r="J77" i="13"/>
  <c r="R77" i="13"/>
  <c r="K77" i="13" s="1"/>
  <c r="Q100" i="12"/>
  <c r="G100" i="12"/>
  <c r="Q123" i="11"/>
  <c r="G123" i="11"/>
  <c r="Q184" i="12"/>
  <c r="G184" i="12"/>
  <c r="R51" i="14"/>
  <c r="K51" i="14" s="1"/>
  <c r="J51" i="14"/>
  <c r="H63" i="8"/>
  <c r="P63" i="8"/>
  <c r="I63" i="8" s="1"/>
  <c r="G152" i="9"/>
  <c r="Q152" i="9"/>
  <c r="R84" i="8"/>
  <c r="K84" i="8" s="1"/>
  <c r="J84" i="8"/>
  <c r="O152" i="13"/>
  <c r="B152" i="13"/>
  <c r="M153" i="13"/>
  <c r="N152" i="13"/>
  <c r="O36" i="7"/>
  <c r="R33" i="7"/>
  <c r="K33" i="7" s="1"/>
  <c r="N31" i="7"/>
  <c r="O28" i="7"/>
  <c r="R25" i="7"/>
  <c r="K25" i="7" s="1"/>
  <c r="N23" i="7"/>
  <c r="O20" i="7"/>
  <c r="B36" i="7"/>
  <c r="B28" i="7"/>
  <c r="B20" i="7"/>
  <c r="Q148" i="11"/>
  <c r="G148" i="11"/>
  <c r="J41" i="12"/>
  <c r="R41" i="12"/>
  <c r="K41" i="12" s="1"/>
  <c r="H123" i="11"/>
  <c r="P123" i="11"/>
  <c r="I123" i="11" s="1"/>
  <c r="R204" i="10"/>
  <c r="K204" i="10" s="1"/>
  <c r="J204" i="10"/>
  <c r="R153" i="10"/>
  <c r="K153" i="10" s="1"/>
  <c r="J153" i="10"/>
  <c r="N75" i="11"/>
  <c r="B75" i="11"/>
  <c r="O75" i="11"/>
  <c r="M87" i="8"/>
  <c r="O86" i="8"/>
  <c r="H86" i="8" s="1"/>
  <c r="B86" i="8"/>
  <c r="N86" i="8"/>
  <c r="J126" i="12"/>
  <c r="R126" i="12"/>
  <c r="K126" i="12" s="1"/>
  <c r="H202" i="11"/>
  <c r="P202" i="11"/>
  <c r="I202" i="11" s="1"/>
  <c r="Q127" i="12"/>
  <c r="G127" i="12"/>
  <c r="J147" i="11"/>
  <c r="R147" i="11"/>
  <c r="K147" i="11" s="1"/>
  <c r="N12" i="7"/>
  <c r="O9" i="7"/>
  <c r="N4" i="7"/>
  <c r="B10" i="7"/>
  <c r="N36" i="7"/>
  <c r="O33" i="7"/>
  <c r="N28" i="7"/>
  <c r="O25" i="7"/>
  <c r="N20" i="7"/>
  <c r="B35" i="7"/>
  <c r="B27" i="7"/>
  <c r="M41" i="7"/>
  <c r="B13" i="8"/>
  <c r="B5" i="8"/>
  <c r="N14" i="8"/>
  <c r="O11" i="8"/>
  <c r="N6" i="8"/>
  <c r="R150" i="13"/>
  <c r="K150" i="13" s="1"/>
  <c r="J150" i="13"/>
  <c r="M129" i="9"/>
  <c r="N128" i="9"/>
  <c r="O128" i="9"/>
  <c r="B128" i="9"/>
  <c r="R96" i="11"/>
  <c r="K96" i="11" s="1"/>
  <c r="J96" i="11"/>
  <c r="N43" i="12"/>
  <c r="O43" i="12"/>
  <c r="B43" i="12"/>
  <c r="H74" i="11"/>
  <c r="P74" i="11"/>
  <c r="I74" i="11" s="1"/>
  <c r="R139" i="8"/>
  <c r="K139" i="8" s="1"/>
  <c r="J139" i="8"/>
  <c r="H105" i="9"/>
  <c r="P105" i="9"/>
  <c r="I105" i="9" s="1"/>
  <c r="Q111" i="8"/>
  <c r="G111" i="8"/>
  <c r="Q202" i="11"/>
  <c r="G202" i="11"/>
  <c r="J72" i="14"/>
  <c r="R72" i="14"/>
  <c r="K72" i="14" s="1"/>
  <c r="P44" i="15"/>
  <c r="I44" i="15" s="1"/>
  <c r="H44" i="15"/>
  <c r="G44" i="15"/>
  <c r="Q44" i="15"/>
  <c r="Q68" i="15"/>
  <c r="G68" i="15"/>
  <c r="O69" i="15"/>
  <c r="B69" i="15"/>
  <c r="N69" i="15"/>
  <c r="J67" i="15"/>
  <c r="R67" i="15"/>
  <c r="K67" i="15" s="1"/>
  <c r="H115" i="15"/>
  <c r="P115" i="15"/>
  <c r="I115" i="15" s="1"/>
  <c r="N166" i="15"/>
  <c r="M167" i="15"/>
  <c r="O166" i="15"/>
  <c r="B166" i="15"/>
  <c r="G142" i="15"/>
  <c r="Q142" i="15"/>
  <c r="M191" i="15"/>
  <c r="O190" i="15"/>
  <c r="B190" i="15"/>
  <c r="N190" i="15"/>
  <c r="P213" i="15"/>
  <c r="I213" i="15" s="1"/>
  <c r="H213" i="15"/>
  <c r="H91" i="15"/>
  <c r="P91" i="15"/>
  <c r="I91" i="15" s="1"/>
  <c r="J188" i="15"/>
  <c r="R188" i="15"/>
  <c r="K188" i="15" s="1"/>
  <c r="N45" i="15"/>
  <c r="M46" i="15"/>
  <c r="O45" i="15"/>
  <c r="B45" i="15"/>
  <c r="H68" i="15"/>
  <c r="P68" i="15"/>
  <c r="I68" i="15" s="1"/>
  <c r="J164" i="15"/>
  <c r="R164" i="15"/>
  <c r="K164" i="15" s="1"/>
  <c r="J22" i="15"/>
  <c r="R22" i="15"/>
  <c r="K22" i="15" s="1"/>
  <c r="J43" i="15"/>
  <c r="R43" i="15"/>
  <c r="K43" i="15" s="1"/>
  <c r="Q115" i="15"/>
  <c r="G115" i="15"/>
  <c r="M117" i="15"/>
  <c r="O116" i="15"/>
  <c r="B116" i="15"/>
  <c r="N116" i="15"/>
  <c r="J114" i="15"/>
  <c r="R114" i="15"/>
  <c r="K114" i="15" s="1"/>
  <c r="P165" i="15"/>
  <c r="I165" i="15" s="1"/>
  <c r="H165" i="15"/>
  <c r="G165" i="15"/>
  <c r="Q165" i="15"/>
  <c r="J212" i="15"/>
  <c r="R212" i="15"/>
  <c r="K212" i="15" s="1"/>
  <c r="N143" i="15"/>
  <c r="O143" i="15"/>
  <c r="B143" i="15"/>
  <c r="P142" i="15"/>
  <c r="I142" i="15" s="1"/>
  <c r="H142" i="15"/>
  <c r="P189" i="15"/>
  <c r="I189" i="15" s="1"/>
  <c r="H189" i="15"/>
  <c r="Q189" i="15"/>
  <c r="G189" i="15"/>
  <c r="G213" i="15"/>
  <c r="Q213" i="15"/>
  <c r="J141" i="15"/>
  <c r="R141" i="15"/>
  <c r="K141" i="15" s="1"/>
  <c r="Q91" i="15"/>
  <c r="G91" i="15"/>
  <c r="M93" i="15"/>
  <c r="O92" i="15"/>
  <c r="B92" i="15"/>
  <c r="N92" i="15"/>
  <c r="J90" i="15"/>
  <c r="R90" i="15"/>
  <c r="K90" i="15" s="1"/>
  <c r="Q56" i="10"/>
  <c r="G56" i="10"/>
  <c r="B57" i="10"/>
  <c r="O57" i="10"/>
  <c r="M58" i="10"/>
  <c r="N57" i="10"/>
  <c r="R122" i="10"/>
  <c r="K122" i="10" s="1"/>
  <c r="J122" i="10"/>
  <c r="H123" i="10"/>
  <c r="P123" i="10"/>
  <c r="I123" i="10" s="1"/>
  <c r="Q100" i="10"/>
  <c r="G100" i="10"/>
  <c r="H100" i="10"/>
  <c r="P100" i="10"/>
  <c r="I100" i="10" s="1"/>
  <c r="H56" i="10"/>
  <c r="P56" i="10"/>
  <c r="I56" i="10" s="1"/>
  <c r="J78" i="10"/>
  <c r="R78" i="10"/>
  <c r="K78" i="10" s="1"/>
  <c r="H79" i="10"/>
  <c r="P79" i="10"/>
  <c r="I79" i="10" s="1"/>
  <c r="Q79" i="10"/>
  <c r="G79" i="10"/>
  <c r="R55" i="10"/>
  <c r="K55" i="10" s="1"/>
  <c r="J55" i="10"/>
  <c r="Q123" i="10"/>
  <c r="G123" i="10"/>
  <c r="M125" i="10"/>
  <c r="B124" i="10"/>
  <c r="O124" i="10"/>
  <c r="N124" i="10"/>
  <c r="M102" i="10"/>
  <c r="B101" i="10"/>
  <c r="N101" i="10"/>
  <c r="O101" i="10"/>
  <c r="R99" i="10"/>
  <c r="K99" i="10" s="1"/>
  <c r="J99" i="10"/>
  <c r="P39" i="8"/>
  <c r="I39" i="8" s="1"/>
  <c r="G39" i="8"/>
  <c r="Q39" i="8"/>
  <c r="R38" i="8"/>
  <c r="K38" i="8" s="1"/>
  <c r="J38" i="8"/>
  <c r="M41" i="8"/>
  <c r="B40" i="8"/>
  <c r="O40" i="8"/>
  <c r="N40" i="8"/>
  <c r="P2" i="8"/>
  <c r="I2" i="8" s="1"/>
  <c r="H2" i="8"/>
  <c r="J2" i="8"/>
  <c r="N3" i="8"/>
  <c r="Q3" i="8" s="1"/>
  <c r="P62" i="7"/>
  <c r="I62" i="7" s="1"/>
  <c r="G62" i="7"/>
  <c r="P61" i="7"/>
  <c r="I61" i="7" s="1"/>
  <c r="B62" i="7"/>
  <c r="G61" i="7"/>
  <c r="P40" i="7"/>
  <c r="I40" i="7" s="1"/>
  <c r="G40" i="7"/>
  <c r="P39" i="7"/>
  <c r="I39" i="7" s="1"/>
  <c r="B40" i="7"/>
  <c r="G39" i="7"/>
  <c r="P18" i="7"/>
  <c r="I18" i="7" s="1"/>
  <c r="H18" i="7"/>
  <c r="J18" i="7"/>
  <c r="N19" i="7"/>
  <c r="Q19" i="7" s="1"/>
  <c r="P2" i="7"/>
  <c r="I2" i="7" s="1"/>
  <c r="H2" i="7"/>
  <c r="J2" i="7"/>
  <c r="N3" i="7"/>
  <c r="Q3" i="7" s="1"/>
  <c r="P157" i="6"/>
  <c r="I157" i="6" s="1"/>
  <c r="P158" i="6"/>
  <c r="I158" i="6" s="1"/>
  <c r="J157" i="6"/>
  <c r="G158" i="6"/>
  <c r="G157" i="6"/>
  <c r="Q158" i="6"/>
  <c r="P136" i="6"/>
  <c r="I136" i="6" s="1"/>
  <c r="G136" i="6"/>
  <c r="P135" i="6"/>
  <c r="I135" i="6" s="1"/>
  <c r="B136" i="6"/>
  <c r="G135" i="6"/>
  <c r="Q136" i="6"/>
  <c r="P113" i="6"/>
  <c r="I113" i="6" s="1"/>
  <c r="H113" i="6"/>
  <c r="J113" i="6"/>
  <c r="N114" i="6"/>
  <c r="P93" i="6"/>
  <c r="I93" i="6" s="1"/>
  <c r="B94" i="6"/>
  <c r="H93" i="6"/>
  <c r="J93" i="6"/>
  <c r="N94" i="6"/>
  <c r="P94" i="6" s="1"/>
  <c r="I94" i="6" s="1"/>
  <c r="P75" i="6"/>
  <c r="I75" i="6" s="1"/>
  <c r="G75" i="6"/>
  <c r="P74" i="6"/>
  <c r="I74" i="6" s="1"/>
  <c r="B75" i="6"/>
  <c r="G74" i="6"/>
  <c r="Q75" i="6"/>
  <c r="J56" i="6"/>
  <c r="G57" i="6"/>
  <c r="J57" i="6"/>
  <c r="R57" i="6"/>
  <c r="K57" i="6" s="1"/>
  <c r="P56" i="6"/>
  <c r="I56" i="6" s="1"/>
  <c r="P57" i="6"/>
  <c r="I57" i="6" s="1"/>
  <c r="P39" i="6"/>
  <c r="I39" i="6" s="1"/>
  <c r="H39" i="6"/>
  <c r="J39" i="6"/>
  <c r="N40" i="6"/>
  <c r="P36" i="6"/>
  <c r="I36" i="6" s="1"/>
  <c r="P26" i="6"/>
  <c r="I26" i="6" s="1"/>
  <c r="Q38" i="6"/>
  <c r="Q34" i="6"/>
  <c r="Q32" i="6"/>
  <c r="Q30" i="6"/>
  <c r="Q28" i="6"/>
  <c r="P20" i="6"/>
  <c r="I20" i="6" s="1"/>
  <c r="B21" i="6"/>
  <c r="H20" i="6"/>
  <c r="J20" i="6"/>
  <c r="N21" i="6"/>
  <c r="P21" i="6" s="1"/>
  <c r="I21" i="6" s="1"/>
  <c r="Q14" i="8" l="1"/>
  <c r="J14" i="8" s="1"/>
  <c r="G14" i="8"/>
  <c r="Q12" i="8"/>
  <c r="J12" i="8" s="1"/>
  <c r="G12" i="8"/>
  <c r="R26" i="7"/>
  <c r="K26" i="7" s="1"/>
  <c r="Q26" i="7"/>
  <c r="J26" i="7" s="1"/>
  <c r="G26" i="7"/>
  <c r="P128" i="12"/>
  <c r="I128" i="12" s="1"/>
  <c r="H128" i="12"/>
  <c r="P155" i="10"/>
  <c r="I155" i="10" s="1"/>
  <c r="H155" i="10"/>
  <c r="P21" i="7"/>
  <c r="I21" i="7" s="1"/>
  <c r="H21" i="7"/>
  <c r="M116" i="6"/>
  <c r="B115" i="6"/>
  <c r="N115" i="6"/>
  <c r="O115" i="6"/>
  <c r="Q36" i="6"/>
  <c r="G36" i="6"/>
  <c r="Q35" i="6"/>
  <c r="G35" i="6"/>
  <c r="P22" i="6"/>
  <c r="I22" i="6" s="1"/>
  <c r="H22" i="6"/>
  <c r="R11" i="8"/>
  <c r="K11" i="8" s="1"/>
  <c r="J11" i="8"/>
  <c r="Q128" i="9"/>
  <c r="G128" i="9"/>
  <c r="Q36" i="7"/>
  <c r="G36" i="7"/>
  <c r="J127" i="12"/>
  <c r="R127" i="12"/>
  <c r="K127" i="12" s="1"/>
  <c r="M88" i="8"/>
  <c r="N87" i="8"/>
  <c r="O87" i="8"/>
  <c r="B87" i="8"/>
  <c r="P36" i="7"/>
  <c r="I36" i="7" s="1"/>
  <c r="H36" i="7"/>
  <c r="R123" i="11"/>
  <c r="K123" i="11" s="1"/>
  <c r="J123" i="11"/>
  <c r="P17" i="8"/>
  <c r="I17" i="8" s="1"/>
  <c r="H17" i="8"/>
  <c r="P31" i="7"/>
  <c r="I31" i="7" s="1"/>
  <c r="H31" i="7"/>
  <c r="P15" i="7"/>
  <c r="I15" i="7" s="1"/>
  <c r="H15" i="7"/>
  <c r="Q83" i="9"/>
  <c r="G83" i="9"/>
  <c r="Q37" i="7"/>
  <c r="G37" i="7"/>
  <c r="Q155" i="10"/>
  <c r="G155" i="10"/>
  <c r="J156" i="12"/>
  <c r="R156" i="12"/>
  <c r="K156" i="12" s="1"/>
  <c r="P7" i="8"/>
  <c r="I7" i="8" s="1"/>
  <c r="H7" i="8"/>
  <c r="R24" i="7"/>
  <c r="K24" i="7" s="1"/>
  <c r="Q24" i="7"/>
  <c r="J24" i="7" s="1"/>
  <c r="G24" i="7"/>
  <c r="M77" i="6"/>
  <c r="O76" i="6"/>
  <c r="N76" i="6"/>
  <c r="B76" i="6"/>
  <c r="G112" i="8"/>
  <c r="Q112" i="8"/>
  <c r="R82" i="9"/>
  <c r="K82" i="9" s="1"/>
  <c r="J82" i="9"/>
  <c r="G106" i="9"/>
  <c r="Q106" i="9"/>
  <c r="R97" i="11"/>
  <c r="K97" i="11" s="1"/>
  <c r="J97" i="11"/>
  <c r="H157" i="12"/>
  <c r="P157" i="12"/>
  <c r="I157" i="12" s="1"/>
  <c r="P25" i="6"/>
  <c r="I25" i="6" s="1"/>
  <c r="H25" i="6"/>
  <c r="Q24" i="6"/>
  <c r="G24" i="6"/>
  <c r="G25" i="6"/>
  <c r="Q25" i="6"/>
  <c r="R105" i="9"/>
  <c r="K105" i="9" s="1"/>
  <c r="J105" i="9"/>
  <c r="P83" i="9"/>
  <c r="I83" i="9" s="1"/>
  <c r="H83" i="9"/>
  <c r="P34" i="7"/>
  <c r="I34" i="7" s="1"/>
  <c r="H34" i="7"/>
  <c r="Q98" i="11"/>
  <c r="G98" i="11"/>
  <c r="Q149" i="11"/>
  <c r="G149" i="11"/>
  <c r="P112" i="8"/>
  <c r="I112" i="8" s="1"/>
  <c r="H112" i="8"/>
  <c r="Q101" i="12"/>
  <c r="G101" i="12"/>
  <c r="P14" i="8"/>
  <c r="I14" i="8" s="1"/>
  <c r="R28" i="6"/>
  <c r="K28" i="6" s="1"/>
  <c r="J28" i="6"/>
  <c r="R111" i="8"/>
  <c r="K111" i="8" s="1"/>
  <c r="J111" i="8"/>
  <c r="M130" i="9"/>
  <c r="B129" i="9"/>
  <c r="O129" i="9"/>
  <c r="N129" i="9"/>
  <c r="M42" i="7"/>
  <c r="B41" i="7"/>
  <c r="N41" i="7"/>
  <c r="O41" i="7"/>
  <c r="Q152" i="13"/>
  <c r="G152" i="13"/>
  <c r="Q34" i="7"/>
  <c r="J34" i="7" s="1"/>
  <c r="G34" i="7"/>
  <c r="R63" i="8"/>
  <c r="K63" i="8" s="1"/>
  <c r="J63" i="8"/>
  <c r="B84" i="9"/>
  <c r="N84" i="9"/>
  <c r="O84" i="9"/>
  <c r="Q128" i="12"/>
  <c r="G128" i="12"/>
  <c r="H185" i="12"/>
  <c r="P185" i="12"/>
  <c r="I185" i="12" s="1"/>
  <c r="R10" i="8"/>
  <c r="K10" i="8" s="1"/>
  <c r="Q10" i="8"/>
  <c r="J10" i="8" s="1"/>
  <c r="G10" i="8"/>
  <c r="P29" i="7"/>
  <c r="I29" i="7" s="1"/>
  <c r="H29" i="7"/>
  <c r="H74" i="14"/>
  <c r="P74" i="14"/>
  <c r="I74" i="14" s="1"/>
  <c r="Q157" i="12"/>
  <c r="G157" i="12"/>
  <c r="Q6" i="7"/>
  <c r="J6" i="7" s="1"/>
  <c r="G6" i="7"/>
  <c r="G27" i="6"/>
  <c r="Q27" i="6"/>
  <c r="R18" i="8"/>
  <c r="K18" i="8" s="1"/>
  <c r="P28" i="6"/>
  <c r="I28" i="6" s="1"/>
  <c r="G28" i="6"/>
  <c r="M161" i="6"/>
  <c r="N160" i="6"/>
  <c r="O160" i="6"/>
  <c r="B160" i="6"/>
  <c r="Q23" i="6"/>
  <c r="G23" i="6"/>
  <c r="R30" i="6"/>
  <c r="K30" i="6" s="1"/>
  <c r="J30" i="6"/>
  <c r="H43" i="12"/>
  <c r="P43" i="12"/>
  <c r="I43" i="12" s="1"/>
  <c r="Q4" i="7"/>
  <c r="G4" i="7"/>
  <c r="H75" i="11"/>
  <c r="P75" i="11"/>
  <c r="I75" i="11" s="1"/>
  <c r="P20" i="7"/>
  <c r="I20" i="7" s="1"/>
  <c r="H20" i="7"/>
  <c r="M154" i="13"/>
  <c r="B153" i="13"/>
  <c r="N153" i="13"/>
  <c r="O153" i="13"/>
  <c r="J100" i="12"/>
  <c r="R100" i="12"/>
  <c r="K100" i="12" s="1"/>
  <c r="R151" i="13"/>
  <c r="K151" i="13" s="1"/>
  <c r="J151" i="13"/>
  <c r="H203" i="11"/>
  <c r="P203" i="11"/>
  <c r="I203" i="11" s="1"/>
  <c r="R85" i="8"/>
  <c r="K85" i="8" s="1"/>
  <c r="J85" i="8"/>
  <c r="H206" i="10"/>
  <c r="P206" i="10"/>
  <c r="I206" i="10" s="1"/>
  <c r="Q21" i="7"/>
  <c r="G21" i="7"/>
  <c r="N186" i="12"/>
  <c r="B186" i="12"/>
  <c r="O186" i="12"/>
  <c r="M187" i="12"/>
  <c r="M157" i="10"/>
  <c r="B156" i="10"/>
  <c r="N156" i="10"/>
  <c r="O156" i="10"/>
  <c r="R205" i="10"/>
  <c r="K205" i="10" s="1"/>
  <c r="J205" i="10"/>
  <c r="P15" i="8"/>
  <c r="I15" i="8" s="1"/>
  <c r="H15" i="8"/>
  <c r="Q32" i="7"/>
  <c r="J32" i="7" s="1"/>
  <c r="G32" i="7"/>
  <c r="M114" i="8"/>
  <c r="B113" i="8"/>
  <c r="N113" i="8"/>
  <c r="O113" i="8"/>
  <c r="J42" i="12"/>
  <c r="R42" i="12"/>
  <c r="K42" i="12" s="1"/>
  <c r="N75" i="14"/>
  <c r="M76" i="14"/>
  <c r="O75" i="14"/>
  <c r="B75" i="14"/>
  <c r="H24" i="7"/>
  <c r="P24" i="7"/>
  <c r="I24" i="7" s="1"/>
  <c r="P106" i="9"/>
  <c r="I106" i="9" s="1"/>
  <c r="H106" i="9"/>
  <c r="R154" i="10"/>
  <c r="K154" i="10" s="1"/>
  <c r="J154" i="10"/>
  <c r="P5" i="8"/>
  <c r="I5" i="8" s="1"/>
  <c r="H5" i="8"/>
  <c r="R22" i="7"/>
  <c r="K22" i="7" s="1"/>
  <c r="Q22" i="7"/>
  <c r="J22" i="7" s="1"/>
  <c r="G22" i="7"/>
  <c r="P11" i="7"/>
  <c r="I11" i="7" s="1"/>
  <c r="H11" i="7"/>
  <c r="R17" i="7"/>
  <c r="K17" i="7" s="1"/>
  <c r="J17" i="7"/>
  <c r="P30" i="6"/>
  <c r="I30" i="6" s="1"/>
  <c r="G30" i="6"/>
  <c r="H24" i="6"/>
  <c r="P24" i="6"/>
  <c r="I24" i="6" s="1"/>
  <c r="P31" i="6"/>
  <c r="I31" i="6" s="1"/>
  <c r="H31" i="6"/>
  <c r="R52" i="14"/>
  <c r="K52" i="14" s="1"/>
  <c r="J52" i="14"/>
  <c r="B137" i="6"/>
  <c r="N137" i="6"/>
  <c r="M138" i="6"/>
  <c r="Q29" i="6"/>
  <c r="G29" i="6"/>
  <c r="Q43" i="12"/>
  <c r="G43" i="12"/>
  <c r="Q23" i="7"/>
  <c r="G23" i="7"/>
  <c r="H124" i="11"/>
  <c r="P124" i="11"/>
  <c r="I124" i="11" s="1"/>
  <c r="Q206" i="10"/>
  <c r="G206" i="10"/>
  <c r="P37" i="7"/>
  <c r="I37" i="7" s="1"/>
  <c r="H37" i="7"/>
  <c r="P5" i="7"/>
  <c r="I5" i="7" s="1"/>
  <c r="H5" i="7"/>
  <c r="Q27" i="7"/>
  <c r="G27" i="7"/>
  <c r="Q8" i="8"/>
  <c r="J8" i="8" s="1"/>
  <c r="G8" i="8"/>
  <c r="P27" i="7"/>
  <c r="I27" i="7" s="1"/>
  <c r="H27" i="7"/>
  <c r="Q14" i="7"/>
  <c r="J14" i="7" s="1"/>
  <c r="G14" i="7"/>
  <c r="P33" i="6"/>
  <c r="I33" i="6" s="1"/>
  <c r="H33" i="6"/>
  <c r="R9" i="7"/>
  <c r="K9" i="7" s="1"/>
  <c r="J9" i="7"/>
  <c r="P27" i="6"/>
  <c r="I27" i="6" s="1"/>
  <c r="H27" i="6"/>
  <c r="R63" i="7"/>
  <c r="K63" i="7" s="1"/>
  <c r="Q63" i="7"/>
  <c r="J63" i="7" s="1"/>
  <c r="G63" i="7"/>
  <c r="P63" i="7"/>
  <c r="I63" i="7" s="1"/>
  <c r="M59" i="6"/>
  <c r="O58" i="6"/>
  <c r="B58" i="6"/>
  <c r="N58" i="6"/>
  <c r="P32" i="6"/>
  <c r="I32" i="6" s="1"/>
  <c r="G32" i="6"/>
  <c r="Q28" i="7"/>
  <c r="J28" i="7" s="1"/>
  <c r="G28" i="7"/>
  <c r="Q31" i="7"/>
  <c r="G31" i="7"/>
  <c r="J202" i="11"/>
  <c r="R202" i="11"/>
  <c r="K202" i="11" s="1"/>
  <c r="P128" i="9"/>
  <c r="I128" i="9" s="1"/>
  <c r="H128" i="9"/>
  <c r="P33" i="7"/>
  <c r="I33" i="7" s="1"/>
  <c r="H33" i="7"/>
  <c r="R152" i="9"/>
  <c r="K152" i="9" s="1"/>
  <c r="J152" i="9"/>
  <c r="J73" i="14"/>
  <c r="R73" i="14"/>
  <c r="K73" i="14" s="1"/>
  <c r="R32" i="6"/>
  <c r="K32" i="6" s="1"/>
  <c r="J32" i="6"/>
  <c r="R34" i="6"/>
  <c r="K34" i="6" s="1"/>
  <c r="J34" i="6"/>
  <c r="R6" i="8"/>
  <c r="K6" i="8" s="1"/>
  <c r="Q6" i="8"/>
  <c r="J6" i="8" s="1"/>
  <c r="G6" i="8"/>
  <c r="R20" i="7"/>
  <c r="K20" i="7" s="1"/>
  <c r="Q20" i="7"/>
  <c r="J20" i="7" s="1"/>
  <c r="G20" i="7"/>
  <c r="R12" i="7"/>
  <c r="K12" i="7" s="1"/>
  <c r="Q12" i="7"/>
  <c r="J12" i="7" s="1"/>
  <c r="G12" i="7"/>
  <c r="Q75" i="11"/>
  <c r="G75" i="11"/>
  <c r="P152" i="13"/>
  <c r="I152" i="13" s="1"/>
  <c r="H152" i="13"/>
  <c r="P4" i="7"/>
  <c r="I4" i="7" s="1"/>
  <c r="N204" i="11"/>
  <c r="B204" i="11"/>
  <c r="O204" i="11"/>
  <c r="M205" i="11"/>
  <c r="R183" i="10"/>
  <c r="K183" i="10" s="1"/>
  <c r="J183" i="10"/>
  <c r="Q124" i="11"/>
  <c r="G124" i="11"/>
  <c r="P26" i="7"/>
  <c r="I26" i="7" s="1"/>
  <c r="H26" i="7"/>
  <c r="M100" i="11"/>
  <c r="B99" i="11"/>
  <c r="N99" i="11"/>
  <c r="O99" i="11"/>
  <c r="Q185" i="12"/>
  <c r="G185" i="12"/>
  <c r="Q141" i="8"/>
  <c r="G141" i="8"/>
  <c r="N150" i="11"/>
  <c r="B150" i="11"/>
  <c r="O150" i="11"/>
  <c r="M151" i="11"/>
  <c r="R8" i="7"/>
  <c r="K8" i="7" s="1"/>
  <c r="Q8" i="7"/>
  <c r="J8" i="7" s="1"/>
  <c r="G8" i="7"/>
  <c r="P177" i="11"/>
  <c r="I177" i="11" s="1"/>
  <c r="H177" i="11"/>
  <c r="H101" i="12"/>
  <c r="P101" i="12"/>
  <c r="I101" i="12" s="1"/>
  <c r="Q74" i="14"/>
  <c r="G74" i="14"/>
  <c r="J74" i="11"/>
  <c r="R74" i="11"/>
  <c r="K74" i="11" s="1"/>
  <c r="P13" i="8"/>
  <c r="I13" i="8" s="1"/>
  <c r="H13" i="8"/>
  <c r="R30" i="7"/>
  <c r="K30" i="7" s="1"/>
  <c r="Q30" i="7"/>
  <c r="J30" i="7" s="1"/>
  <c r="G30" i="7"/>
  <c r="Q159" i="6"/>
  <c r="G159" i="6"/>
  <c r="P159" i="6"/>
  <c r="I159" i="6" s="1"/>
  <c r="P29" i="6"/>
  <c r="I29" i="6" s="1"/>
  <c r="H29" i="6"/>
  <c r="Q22" i="6"/>
  <c r="G22" i="6"/>
  <c r="M65" i="7"/>
  <c r="B64" i="7"/>
  <c r="N64" i="7"/>
  <c r="O64" i="7"/>
  <c r="M42" i="6"/>
  <c r="B41" i="6"/>
  <c r="N41" i="6"/>
  <c r="O41" i="6"/>
  <c r="P35" i="6"/>
  <c r="I35" i="6" s="1"/>
  <c r="H35" i="6"/>
  <c r="P9" i="7"/>
  <c r="I9" i="7" s="1"/>
  <c r="H9" i="7"/>
  <c r="R38" i="6"/>
  <c r="K38" i="6" s="1"/>
  <c r="J38" i="6"/>
  <c r="P11" i="8"/>
  <c r="I11" i="8" s="1"/>
  <c r="H11" i="8"/>
  <c r="P25" i="7"/>
  <c r="I25" i="7" s="1"/>
  <c r="H25" i="7"/>
  <c r="P86" i="8"/>
  <c r="I86" i="8" s="1"/>
  <c r="G86" i="8"/>
  <c r="Q86" i="8"/>
  <c r="P28" i="7"/>
  <c r="I28" i="7" s="1"/>
  <c r="H28" i="7"/>
  <c r="Q4" i="8"/>
  <c r="J4" i="8" s="1"/>
  <c r="G4" i="8"/>
  <c r="P7" i="7"/>
  <c r="I7" i="7" s="1"/>
  <c r="H7" i="7"/>
  <c r="Q203" i="11"/>
  <c r="G203" i="11"/>
  <c r="B125" i="11"/>
  <c r="N125" i="11"/>
  <c r="O125" i="11"/>
  <c r="M126" i="11"/>
  <c r="M208" i="10"/>
  <c r="B207" i="10"/>
  <c r="N207" i="10"/>
  <c r="O207" i="10"/>
  <c r="Q29" i="7"/>
  <c r="G29" i="7"/>
  <c r="H98" i="11"/>
  <c r="P98" i="11"/>
  <c r="I98" i="11" s="1"/>
  <c r="H141" i="8"/>
  <c r="P141" i="8"/>
  <c r="I141" i="8" s="1"/>
  <c r="P13" i="7"/>
  <c r="I13" i="7" s="1"/>
  <c r="H13" i="7"/>
  <c r="Q177" i="11"/>
  <c r="G177" i="11"/>
  <c r="R140" i="8"/>
  <c r="K140" i="8" s="1"/>
  <c r="J140" i="8"/>
  <c r="H32" i="7"/>
  <c r="P32" i="7"/>
  <c r="I32" i="7" s="1"/>
  <c r="R176" i="11"/>
  <c r="K176" i="11" s="1"/>
  <c r="J176" i="11"/>
  <c r="Q16" i="8"/>
  <c r="J16" i="8" s="1"/>
  <c r="G16" i="8"/>
  <c r="P35" i="7"/>
  <c r="I35" i="7" s="1"/>
  <c r="H35" i="7"/>
  <c r="Q95" i="6"/>
  <c r="G95" i="6"/>
  <c r="G37" i="6"/>
  <c r="Q37" i="6"/>
  <c r="G31" i="6"/>
  <c r="Q31" i="6"/>
  <c r="P12" i="8"/>
  <c r="I12" i="8" s="1"/>
  <c r="P10" i="8"/>
  <c r="I10" i="8" s="1"/>
  <c r="P4" i="8"/>
  <c r="I4" i="8" s="1"/>
  <c r="H95" i="6"/>
  <c r="P95" i="6"/>
  <c r="I95" i="6" s="1"/>
  <c r="J148" i="11"/>
  <c r="R148" i="11"/>
  <c r="K148" i="11" s="1"/>
  <c r="J184" i="12"/>
  <c r="R184" i="12"/>
  <c r="K184" i="12" s="1"/>
  <c r="R127" i="9"/>
  <c r="K127" i="9" s="1"/>
  <c r="J127" i="9"/>
  <c r="P9" i="8"/>
  <c r="I9" i="8" s="1"/>
  <c r="H9" i="8"/>
  <c r="P23" i="7"/>
  <c r="I23" i="7" s="1"/>
  <c r="H23" i="7"/>
  <c r="R10" i="7"/>
  <c r="K10" i="7" s="1"/>
  <c r="Q10" i="7"/>
  <c r="J10" i="7" s="1"/>
  <c r="G10" i="7"/>
  <c r="N129" i="12"/>
  <c r="B129" i="12"/>
  <c r="O129" i="12"/>
  <c r="M130" i="12"/>
  <c r="M143" i="8"/>
  <c r="B142" i="8"/>
  <c r="N142" i="8"/>
  <c r="O142" i="8"/>
  <c r="H149" i="11"/>
  <c r="P149" i="11"/>
  <c r="I149" i="11" s="1"/>
  <c r="Q16" i="7"/>
  <c r="J16" i="7" s="1"/>
  <c r="G16" i="7"/>
  <c r="M179" i="11"/>
  <c r="B178" i="11"/>
  <c r="N178" i="11"/>
  <c r="O178" i="11"/>
  <c r="N102" i="12"/>
  <c r="O102" i="12"/>
  <c r="M103" i="12"/>
  <c r="B102" i="12"/>
  <c r="Q35" i="7"/>
  <c r="G35" i="7"/>
  <c r="N158" i="12"/>
  <c r="B158" i="12"/>
  <c r="O158" i="12"/>
  <c r="M159" i="12"/>
  <c r="Q38" i="7"/>
  <c r="J38" i="7" s="1"/>
  <c r="G38" i="7"/>
  <c r="Q33" i="6"/>
  <c r="G33" i="6"/>
  <c r="P38" i="6"/>
  <c r="I38" i="6" s="1"/>
  <c r="G38" i="6"/>
  <c r="P37" i="6"/>
  <c r="I37" i="6" s="1"/>
  <c r="H37" i="6"/>
  <c r="P34" i="6"/>
  <c r="I34" i="6" s="1"/>
  <c r="G34" i="6"/>
  <c r="Q26" i="6"/>
  <c r="G26" i="6"/>
  <c r="M97" i="6"/>
  <c r="N96" i="6"/>
  <c r="O96" i="6"/>
  <c r="B96" i="6"/>
  <c r="P23" i="6"/>
  <c r="I23" i="6" s="1"/>
  <c r="H23" i="6"/>
  <c r="Q92" i="15"/>
  <c r="G92" i="15"/>
  <c r="H92" i="15"/>
  <c r="P92" i="15"/>
  <c r="I92" i="15" s="1"/>
  <c r="J213" i="15"/>
  <c r="R213" i="15"/>
  <c r="K213" i="15" s="1"/>
  <c r="G143" i="15"/>
  <c r="Q143" i="15"/>
  <c r="J165" i="15"/>
  <c r="R165" i="15"/>
  <c r="K165" i="15" s="1"/>
  <c r="Q116" i="15"/>
  <c r="G116" i="15"/>
  <c r="M118" i="15"/>
  <c r="O117" i="15"/>
  <c r="B117" i="15"/>
  <c r="N117" i="15"/>
  <c r="J115" i="15"/>
  <c r="R115" i="15"/>
  <c r="K115" i="15" s="1"/>
  <c r="P45" i="15"/>
  <c r="I45" i="15" s="1"/>
  <c r="H45" i="15"/>
  <c r="G45" i="15"/>
  <c r="Q45" i="15"/>
  <c r="Q190" i="15"/>
  <c r="G190" i="15"/>
  <c r="M192" i="15"/>
  <c r="O191" i="15"/>
  <c r="B191" i="15"/>
  <c r="N191" i="15"/>
  <c r="P166" i="15"/>
  <c r="I166" i="15" s="1"/>
  <c r="H166" i="15"/>
  <c r="G166" i="15"/>
  <c r="Q166" i="15"/>
  <c r="Q69" i="15"/>
  <c r="G69" i="15"/>
  <c r="J44" i="15"/>
  <c r="R44" i="15"/>
  <c r="K44" i="15" s="1"/>
  <c r="M94" i="15"/>
  <c r="O93" i="15"/>
  <c r="B93" i="15"/>
  <c r="N93" i="15"/>
  <c r="J91" i="15"/>
  <c r="R91" i="15"/>
  <c r="K91" i="15" s="1"/>
  <c r="J189" i="15"/>
  <c r="R189" i="15"/>
  <c r="K189" i="15" s="1"/>
  <c r="P143" i="15"/>
  <c r="I143" i="15" s="1"/>
  <c r="H143" i="15"/>
  <c r="H116" i="15"/>
  <c r="P116" i="15"/>
  <c r="I116" i="15" s="1"/>
  <c r="N46" i="15"/>
  <c r="O46" i="15"/>
  <c r="B46" i="15"/>
  <c r="H190" i="15"/>
  <c r="P190" i="15"/>
  <c r="I190" i="15" s="1"/>
  <c r="J142" i="15"/>
  <c r="R142" i="15"/>
  <c r="K142" i="15" s="1"/>
  <c r="N167" i="15"/>
  <c r="O167" i="15"/>
  <c r="B167" i="15"/>
  <c r="H69" i="15"/>
  <c r="P69" i="15"/>
  <c r="I69" i="15" s="1"/>
  <c r="J68" i="15"/>
  <c r="R68" i="15"/>
  <c r="K68" i="15" s="1"/>
  <c r="P101" i="10"/>
  <c r="I101" i="10" s="1"/>
  <c r="H101" i="10"/>
  <c r="G124" i="10"/>
  <c r="Q124" i="10"/>
  <c r="Q57" i="10"/>
  <c r="G57" i="10"/>
  <c r="P57" i="10"/>
  <c r="I57" i="10" s="1"/>
  <c r="H57" i="10"/>
  <c r="Q101" i="10"/>
  <c r="G101" i="10"/>
  <c r="O102" i="10"/>
  <c r="B102" i="10"/>
  <c r="N102" i="10"/>
  <c r="P124" i="10"/>
  <c r="I124" i="10" s="1"/>
  <c r="H124" i="10"/>
  <c r="M126" i="10"/>
  <c r="B125" i="10"/>
  <c r="N125" i="10"/>
  <c r="O125" i="10"/>
  <c r="R123" i="10"/>
  <c r="K123" i="10" s="1"/>
  <c r="J123" i="10"/>
  <c r="J79" i="10"/>
  <c r="R79" i="10"/>
  <c r="K79" i="10" s="1"/>
  <c r="R100" i="10"/>
  <c r="K100" i="10" s="1"/>
  <c r="J100" i="10"/>
  <c r="O58" i="10"/>
  <c r="B58" i="10"/>
  <c r="N58" i="10"/>
  <c r="R56" i="10"/>
  <c r="K56" i="10" s="1"/>
  <c r="J56" i="10"/>
  <c r="G40" i="8"/>
  <c r="Q40" i="8"/>
  <c r="R39" i="8"/>
  <c r="K39" i="8" s="1"/>
  <c r="J39" i="8"/>
  <c r="P40" i="8"/>
  <c r="I40" i="8" s="1"/>
  <c r="H40" i="8"/>
  <c r="M42" i="8"/>
  <c r="B41" i="8"/>
  <c r="N41" i="8"/>
  <c r="O41" i="8"/>
  <c r="G3" i="8"/>
  <c r="P3" i="8"/>
  <c r="I3" i="8" s="1"/>
  <c r="R62" i="7"/>
  <c r="K62" i="7" s="1"/>
  <c r="J62" i="7"/>
  <c r="R40" i="7"/>
  <c r="K40" i="7" s="1"/>
  <c r="J40" i="7"/>
  <c r="G19" i="7"/>
  <c r="P19" i="7"/>
  <c r="I19" i="7" s="1"/>
  <c r="G3" i="7"/>
  <c r="P3" i="7"/>
  <c r="I3" i="7" s="1"/>
  <c r="R158" i="6"/>
  <c r="K158" i="6" s="1"/>
  <c r="J158" i="6"/>
  <c r="R136" i="6"/>
  <c r="K136" i="6" s="1"/>
  <c r="J136" i="6"/>
  <c r="G114" i="6"/>
  <c r="Q114" i="6"/>
  <c r="P114" i="6"/>
  <c r="I114" i="6" s="1"/>
  <c r="G94" i="6"/>
  <c r="Q94" i="6"/>
  <c r="R75" i="6"/>
  <c r="K75" i="6" s="1"/>
  <c r="J75" i="6"/>
  <c r="G40" i="6"/>
  <c r="Q40" i="6"/>
  <c r="P40" i="6"/>
  <c r="I40" i="6" s="1"/>
  <c r="G21" i="6"/>
  <c r="Q21" i="6"/>
  <c r="O3" i="6"/>
  <c r="H3" i="6" s="1"/>
  <c r="M3" i="6"/>
  <c r="Q2" i="6"/>
  <c r="O2" i="6"/>
  <c r="H2" i="6" s="1"/>
  <c r="N2" i="6"/>
  <c r="B2" i="6"/>
  <c r="B155" i="5"/>
  <c r="B156" i="5"/>
  <c r="B163" i="5"/>
  <c r="B164" i="5"/>
  <c r="B171" i="5"/>
  <c r="B172" i="5"/>
  <c r="O152" i="5"/>
  <c r="N155" i="5"/>
  <c r="O155" i="5"/>
  <c r="N158" i="5"/>
  <c r="O160" i="5"/>
  <c r="N163" i="5"/>
  <c r="O163" i="5"/>
  <c r="N166" i="5"/>
  <c r="O168" i="5"/>
  <c r="N171" i="5"/>
  <c r="O171" i="5"/>
  <c r="N174" i="5"/>
  <c r="M152" i="5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O174" i="5" s="1"/>
  <c r="O151" i="5"/>
  <c r="H151" i="5" s="1"/>
  <c r="M151" i="5"/>
  <c r="N151" i="5" s="1"/>
  <c r="Q150" i="5"/>
  <c r="O150" i="5"/>
  <c r="H150" i="5" s="1"/>
  <c r="N150" i="5"/>
  <c r="B150" i="5"/>
  <c r="B130" i="5"/>
  <c r="B132" i="5"/>
  <c r="B133" i="5"/>
  <c r="B136" i="5"/>
  <c r="B138" i="5"/>
  <c r="B140" i="5"/>
  <c r="B141" i="5"/>
  <c r="G132" i="5"/>
  <c r="H135" i="5"/>
  <c r="H136" i="5"/>
  <c r="G140" i="5"/>
  <c r="O129" i="5"/>
  <c r="H129" i="5" s="1"/>
  <c r="N130" i="5"/>
  <c r="G130" i="5" s="1"/>
  <c r="N131" i="5"/>
  <c r="N132" i="5"/>
  <c r="Q132" i="5"/>
  <c r="O133" i="5"/>
  <c r="H133" i="5" s="1"/>
  <c r="O135" i="5"/>
  <c r="N136" i="5"/>
  <c r="O136" i="5"/>
  <c r="O137" i="5"/>
  <c r="H137" i="5" s="1"/>
  <c r="N138" i="5"/>
  <c r="G138" i="5" s="1"/>
  <c r="N139" i="5"/>
  <c r="N140" i="5"/>
  <c r="Q140" i="5"/>
  <c r="O141" i="5"/>
  <c r="H141" i="5" s="1"/>
  <c r="M129" i="5"/>
  <c r="M130" i="5" s="1"/>
  <c r="M131" i="5" s="1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B142" i="5" s="1"/>
  <c r="O128" i="5"/>
  <c r="M128" i="5"/>
  <c r="H128" i="5"/>
  <c r="B128" i="5"/>
  <c r="Q127" i="5"/>
  <c r="R127" i="5" s="1"/>
  <c r="K127" i="5" s="1"/>
  <c r="O127" i="5"/>
  <c r="N127" i="5"/>
  <c r="G127" i="5" s="1"/>
  <c r="B127" i="5"/>
  <c r="M107" i="5"/>
  <c r="O106" i="5"/>
  <c r="H106" i="5" s="1"/>
  <c r="M106" i="5"/>
  <c r="B106" i="5"/>
  <c r="Q105" i="5"/>
  <c r="R105" i="5" s="1"/>
  <c r="K105" i="5" s="1"/>
  <c r="O105" i="5"/>
  <c r="N105" i="5"/>
  <c r="G105" i="5" s="1"/>
  <c r="B105" i="5"/>
  <c r="B87" i="5"/>
  <c r="B90" i="5"/>
  <c r="B92" i="5"/>
  <c r="B94" i="5"/>
  <c r="B95" i="5"/>
  <c r="B98" i="5"/>
  <c r="B100" i="5"/>
  <c r="B102" i="5"/>
  <c r="B103" i="5"/>
  <c r="H89" i="5"/>
  <c r="G96" i="5"/>
  <c r="H97" i="5"/>
  <c r="O87" i="5"/>
  <c r="N88" i="5"/>
  <c r="Q88" i="5" s="1"/>
  <c r="O88" i="5"/>
  <c r="P88" i="5" s="1"/>
  <c r="I88" i="5" s="1"/>
  <c r="O89" i="5"/>
  <c r="N90" i="5"/>
  <c r="G90" i="5" s="1"/>
  <c r="Q90" i="5"/>
  <c r="N91" i="5"/>
  <c r="N92" i="5"/>
  <c r="G92" i="5" s="1"/>
  <c r="Q92" i="5"/>
  <c r="O93" i="5"/>
  <c r="H93" i="5" s="1"/>
  <c r="O95" i="5"/>
  <c r="N96" i="5"/>
  <c r="Q96" i="5" s="1"/>
  <c r="O96" i="5"/>
  <c r="P96" i="5" s="1"/>
  <c r="I96" i="5" s="1"/>
  <c r="O97" i="5"/>
  <c r="N98" i="5"/>
  <c r="G98" i="5" s="1"/>
  <c r="N99" i="5"/>
  <c r="N100" i="5"/>
  <c r="G100" i="5" s="1"/>
  <c r="Q100" i="5"/>
  <c r="O101" i="5"/>
  <c r="H101" i="5" s="1"/>
  <c r="O103" i="5"/>
  <c r="N104" i="5"/>
  <c r="Q104" i="5" s="1"/>
  <c r="O104" i="5"/>
  <c r="P104" i="5" s="1"/>
  <c r="I104" i="5" s="1"/>
  <c r="M87" i="5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B104" i="5" s="1"/>
  <c r="O86" i="5"/>
  <c r="H86" i="5" s="1"/>
  <c r="M86" i="5"/>
  <c r="N86" i="5" s="1"/>
  <c r="R85" i="5"/>
  <c r="K85" i="5" s="1"/>
  <c r="Q85" i="5"/>
  <c r="O85" i="5"/>
  <c r="H85" i="5" s="1"/>
  <c r="N85" i="5"/>
  <c r="J85" i="5"/>
  <c r="B85" i="5"/>
  <c r="B68" i="5"/>
  <c r="B70" i="5"/>
  <c r="B72" i="5"/>
  <c r="B73" i="5"/>
  <c r="B76" i="5"/>
  <c r="B78" i="5"/>
  <c r="B80" i="5"/>
  <c r="B81" i="5"/>
  <c r="B84" i="5"/>
  <c r="J72" i="5"/>
  <c r="G73" i="5"/>
  <c r="J73" i="5"/>
  <c r="H78" i="5"/>
  <c r="G80" i="5"/>
  <c r="J80" i="5"/>
  <c r="O69" i="5"/>
  <c r="N70" i="5"/>
  <c r="O70" i="5"/>
  <c r="P70" i="5" s="1"/>
  <c r="I70" i="5" s="1"/>
  <c r="O71" i="5"/>
  <c r="N72" i="5"/>
  <c r="Q72" i="5" s="1"/>
  <c r="R72" i="5" s="1"/>
  <c r="K72" i="5" s="1"/>
  <c r="N73" i="5"/>
  <c r="Q73" i="5" s="1"/>
  <c r="R73" i="5" s="1"/>
  <c r="K73" i="5" s="1"/>
  <c r="N74" i="5"/>
  <c r="O75" i="5"/>
  <c r="O77" i="5"/>
  <c r="N78" i="5"/>
  <c r="O78" i="5"/>
  <c r="O79" i="5"/>
  <c r="N80" i="5"/>
  <c r="Q80" i="5" s="1"/>
  <c r="R80" i="5" s="1"/>
  <c r="K80" i="5" s="1"/>
  <c r="N81" i="5"/>
  <c r="Q81" i="5" s="1"/>
  <c r="R81" i="5" s="1"/>
  <c r="K81" i="5" s="1"/>
  <c r="N82" i="5"/>
  <c r="O83" i="5"/>
  <c r="M68" i="5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N84" i="5" s="1"/>
  <c r="O67" i="5"/>
  <c r="H67" i="5" s="1"/>
  <c r="M67" i="5"/>
  <c r="B67" i="5"/>
  <c r="Q66" i="5"/>
  <c r="R66" i="5" s="1"/>
  <c r="K66" i="5" s="1"/>
  <c r="O66" i="5"/>
  <c r="N66" i="5"/>
  <c r="G66" i="5" s="1"/>
  <c r="B66" i="5"/>
  <c r="O51" i="5"/>
  <c r="H51" i="5" s="1"/>
  <c r="M51" i="5"/>
  <c r="B51" i="5" s="1"/>
  <c r="Q50" i="5"/>
  <c r="R50" i="5" s="1"/>
  <c r="K50" i="5" s="1"/>
  <c r="O50" i="5"/>
  <c r="N50" i="5"/>
  <c r="G50" i="5" s="1"/>
  <c r="B50" i="5"/>
  <c r="B36" i="5"/>
  <c r="B37" i="5"/>
  <c r="B38" i="5"/>
  <c r="B39" i="5"/>
  <c r="B42" i="5"/>
  <c r="B44" i="5"/>
  <c r="B45" i="5"/>
  <c r="B46" i="5"/>
  <c r="B47" i="5"/>
  <c r="G40" i="5"/>
  <c r="G43" i="5"/>
  <c r="I43" i="5"/>
  <c r="J46" i="5"/>
  <c r="H47" i="5"/>
  <c r="O37" i="5"/>
  <c r="N38" i="5"/>
  <c r="Q38" i="5" s="1"/>
  <c r="R38" i="5" s="1"/>
  <c r="K38" i="5" s="1"/>
  <c r="O38" i="5"/>
  <c r="H38" i="5" s="1"/>
  <c r="O39" i="5"/>
  <c r="N40" i="5"/>
  <c r="Q40" i="5" s="1"/>
  <c r="O40" i="5"/>
  <c r="H40" i="5" s="1"/>
  <c r="P40" i="5"/>
  <c r="I40" i="5" s="1"/>
  <c r="N41" i="5"/>
  <c r="N42" i="5"/>
  <c r="N43" i="5"/>
  <c r="O43" i="5"/>
  <c r="P43" i="5" s="1"/>
  <c r="Q43" i="5"/>
  <c r="O45" i="5"/>
  <c r="N46" i="5"/>
  <c r="Q46" i="5" s="1"/>
  <c r="R46" i="5" s="1"/>
  <c r="K46" i="5" s="1"/>
  <c r="O46" i="5"/>
  <c r="P46" i="5" s="1"/>
  <c r="I46" i="5" s="1"/>
  <c r="O47" i="5"/>
  <c r="N48" i="5"/>
  <c r="Q48" i="5" s="1"/>
  <c r="O48" i="5"/>
  <c r="H48" i="5" s="1"/>
  <c r="N49" i="5"/>
  <c r="O49" i="5"/>
  <c r="P49" i="5" s="1"/>
  <c r="I49" i="5" s="1"/>
  <c r="M36" i="5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B49" i="5" s="1"/>
  <c r="O35" i="5"/>
  <c r="H35" i="5" s="1"/>
  <c r="M35" i="5"/>
  <c r="B35" i="5"/>
  <c r="Q34" i="5"/>
  <c r="R34" i="5" s="1"/>
  <c r="K34" i="5" s="1"/>
  <c r="O34" i="5"/>
  <c r="N34" i="5"/>
  <c r="G34" i="5"/>
  <c r="B34" i="5"/>
  <c r="O21" i="5"/>
  <c r="H21" i="5" s="1"/>
  <c r="M21" i="5"/>
  <c r="N21" i="5" s="1"/>
  <c r="R20" i="5"/>
  <c r="K20" i="5" s="1"/>
  <c r="Q20" i="5"/>
  <c r="J20" i="5" s="1"/>
  <c r="O20" i="5"/>
  <c r="H20" i="5" s="1"/>
  <c r="N20" i="5"/>
  <c r="G20" i="5" s="1"/>
  <c r="B20" i="5"/>
  <c r="P163" i="5" l="1"/>
  <c r="I163" i="5" s="1"/>
  <c r="H163" i="5"/>
  <c r="H178" i="11"/>
  <c r="P178" i="11"/>
  <c r="I178" i="11" s="1"/>
  <c r="Q42" i="5"/>
  <c r="G42" i="5"/>
  <c r="G46" i="5"/>
  <c r="H43" i="5"/>
  <c r="H77" i="5"/>
  <c r="G81" i="5"/>
  <c r="R96" i="5"/>
  <c r="K96" i="5" s="1"/>
  <c r="J96" i="5"/>
  <c r="Q139" i="5"/>
  <c r="G139" i="5"/>
  <c r="Q163" i="5"/>
  <c r="G163" i="5"/>
  <c r="H152" i="5"/>
  <c r="Q158" i="12"/>
  <c r="G158" i="12"/>
  <c r="H150" i="11"/>
  <c r="P150" i="11"/>
  <c r="I150" i="11" s="1"/>
  <c r="Q99" i="11"/>
  <c r="G99" i="11"/>
  <c r="Q58" i="6"/>
  <c r="G58" i="6"/>
  <c r="R14" i="7"/>
  <c r="K14" i="7" s="1"/>
  <c r="M22" i="5"/>
  <c r="Q41" i="5"/>
  <c r="G41" i="5"/>
  <c r="H37" i="5"/>
  <c r="G48" i="5"/>
  <c r="G38" i="5"/>
  <c r="M52" i="5"/>
  <c r="Q82" i="5"/>
  <c r="G82" i="5"/>
  <c r="P71" i="5"/>
  <c r="I71" i="5" s="1"/>
  <c r="H71" i="5"/>
  <c r="R100" i="5"/>
  <c r="K100" i="5" s="1"/>
  <c r="J100" i="5"/>
  <c r="H95" i="5"/>
  <c r="Q138" i="5"/>
  <c r="R132" i="5"/>
  <c r="K132" i="5" s="1"/>
  <c r="J132" i="5"/>
  <c r="P171" i="5"/>
  <c r="I171" i="5" s="1"/>
  <c r="H171" i="5"/>
  <c r="R22" i="6"/>
  <c r="K22" i="6" s="1"/>
  <c r="J22" i="6"/>
  <c r="M117" i="6"/>
  <c r="N116" i="6"/>
  <c r="O116" i="6"/>
  <c r="B116" i="6"/>
  <c r="Q113" i="8"/>
  <c r="G113" i="8"/>
  <c r="H83" i="5"/>
  <c r="Q171" i="5"/>
  <c r="G171" i="5"/>
  <c r="H160" i="5"/>
  <c r="R26" i="6"/>
  <c r="K26" i="6" s="1"/>
  <c r="J26" i="6"/>
  <c r="R33" i="6"/>
  <c r="K33" i="6" s="1"/>
  <c r="J33" i="6"/>
  <c r="Q129" i="9"/>
  <c r="G129" i="9"/>
  <c r="R98" i="11"/>
  <c r="K98" i="11" s="1"/>
  <c r="J98" i="11"/>
  <c r="G76" i="6"/>
  <c r="Q76" i="6"/>
  <c r="H46" i="5"/>
  <c r="Q49" i="5"/>
  <c r="G49" i="5"/>
  <c r="Q70" i="5"/>
  <c r="G70" i="5"/>
  <c r="H70" i="5"/>
  <c r="Q99" i="5"/>
  <c r="G99" i="5"/>
  <c r="R88" i="5"/>
  <c r="K88" i="5" s="1"/>
  <c r="J88" i="5"/>
  <c r="H88" i="5"/>
  <c r="Q131" i="5"/>
  <c r="G131" i="5"/>
  <c r="J150" i="5"/>
  <c r="R150" i="5"/>
  <c r="K150" i="5" s="1"/>
  <c r="G158" i="5"/>
  <c r="Q158" i="5"/>
  <c r="P207" i="10"/>
  <c r="I207" i="10" s="1"/>
  <c r="H207" i="10"/>
  <c r="R86" i="8"/>
  <c r="K86" i="8" s="1"/>
  <c r="J86" i="8"/>
  <c r="M43" i="6"/>
  <c r="B42" i="6"/>
  <c r="O42" i="6"/>
  <c r="N42" i="6"/>
  <c r="R23" i="6"/>
  <c r="K23" i="6" s="1"/>
  <c r="J23" i="6"/>
  <c r="R27" i="6"/>
  <c r="K27" i="6" s="1"/>
  <c r="J27" i="6"/>
  <c r="J128" i="12"/>
  <c r="R128" i="12"/>
  <c r="K128" i="12" s="1"/>
  <c r="R34" i="7"/>
  <c r="K34" i="7" s="1"/>
  <c r="H129" i="9"/>
  <c r="P129" i="9"/>
  <c r="I129" i="9" s="1"/>
  <c r="R106" i="9"/>
  <c r="K106" i="9" s="1"/>
  <c r="J106" i="9"/>
  <c r="P76" i="6"/>
  <c r="I76" i="6" s="1"/>
  <c r="H76" i="6"/>
  <c r="J36" i="7"/>
  <c r="R36" i="7"/>
  <c r="K36" i="7" s="1"/>
  <c r="R90" i="5"/>
  <c r="K90" i="5" s="1"/>
  <c r="J90" i="5"/>
  <c r="G174" i="5"/>
  <c r="Q174" i="5"/>
  <c r="P45" i="5"/>
  <c r="I45" i="5" s="1"/>
  <c r="H45" i="5"/>
  <c r="R43" i="5"/>
  <c r="K43" i="5" s="1"/>
  <c r="J43" i="5"/>
  <c r="R40" i="5"/>
  <c r="K40" i="5" s="1"/>
  <c r="J40" i="5"/>
  <c r="Q84" i="5"/>
  <c r="G84" i="5"/>
  <c r="P69" i="5"/>
  <c r="I69" i="5" s="1"/>
  <c r="H69" i="5"/>
  <c r="R104" i="5"/>
  <c r="K104" i="5" s="1"/>
  <c r="J104" i="5"/>
  <c r="Q98" i="5"/>
  <c r="R92" i="5"/>
  <c r="K92" i="5" s="1"/>
  <c r="J92" i="5"/>
  <c r="H87" i="5"/>
  <c r="P87" i="5"/>
  <c r="I87" i="5" s="1"/>
  <c r="H96" i="5"/>
  <c r="G88" i="5"/>
  <c r="P136" i="5"/>
  <c r="I136" i="5" s="1"/>
  <c r="Q130" i="5"/>
  <c r="H168" i="5"/>
  <c r="P129" i="12"/>
  <c r="I129" i="12" s="1"/>
  <c r="H129" i="12"/>
  <c r="G207" i="10"/>
  <c r="Q207" i="10"/>
  <c r="J203" i="11"/>
  <c r="R203" i="11"/>
  <c r="K203" i="11" s="1"/>
  <c r="N187" i="12"/>
  <c r="M188" i="12"/>
  <c r="B187" i="12"/>
  <c r="O187" i="12"/>
  <c r="H153" i="13"/>
  <c r="P153" i="13"/>
  <c r="I153" i="13" s="1"/>
  <c r="R48" i="5"/>
  <c r="K48" i="5" s="1"/>
  <c r="J48" i="5"/>
  <c r="H79" i="5"/>
  <c r="Q74" i="5"/>
  <c r="G74" i="5"/>
  <c r="H103" i="5"/>
  <c r="H104" i="5"/>
  <c r="Q136" i="5"/>
  <c r="G136" i="5"/>
  <c r="G166" i="5"/>
  <c r="Q166" i="5"/>
  <c r="P155" i="5"/>
  <c r="I155" i="5" s="1"/>
  <c r="H155" i="5"/>
  <c r="H186" i="12"/>
  <c r="P186" i="12"/>
  <c r="I186" i="12" s="1"/>
  <c r="Q153" i="13"/>
  <c r="G153" i="13"/>
  <c r="J4" i="7"/>
  <c r="R4" i="7"/>
  <c r="K4" i="7" s="1"/>
  <c r="Q78" i="5"/>
  <c r="G78" i="5"/>
  <c r="H39" i="5"/>
  <c r="P38" i="5"/>
  <c r="I38" i="5" s="1"/>
  <c r="H49" i="5"/>
  <c r="J38" i="5"/>
  <c r="P78" i="5"/>
  <c r="I78" i="5" s="1"/>
  <c r="J81" i="5"/>
  <c r="H75" i="5"/>
  <c r="G72" i="5"/>
  <c r="Q91" i="5"/>
  <c r="G91" i="5"/>
  <c r="G104" i="5"/>
  <c r="M108" i="5"/>
  <c r="B107" i="5"/>
  <c r="N107" i="5"/>
  <c r="O107" i="5"/>
  <c r="R140" i="5"/>
  <c r="K140" i="5" s="1"/>
  <c r="J140" i="5"/>
  <c r="P135" i="5"/>
  <c r="I135" i="5" s="1"/>
  <c r="P174" i="5"/>
  <c r="I174" i="5" s="1"/>
  <c r="H174" i="5"/>
  <c r="Q155" i="5"/>
  <c r="G155" i="5"/>
  <c r="J2" i="6"/>
  <c r="R2" i="6"/>
  <c r="K2" i="6" s="1"/>
  <c r="Q102" i="12"/>
  <c r="G102" i="12"/>
  <c r="J27" i="7"/>
  <c r="R27" i="7"/>
  <c r="K27" i="7" s="1"/>
  <c r="Q137" i="6"/>
  <c r="G137" i="6"/>
  <c r="P137" i="6"/>
  <c r="I137" i="6" s="1"/>
  <c r="H113" i="8"/>
  <c r="P113" i="8"/>
  <c r="I113" i="8" s="1"/>
  <c r="N83" i="5"/>
  <c r="O80" i="5"/>
  <c r="N75" i="5"/>
  <c r="P75" i="5" s="1"/>
  <c r="I75" i="5" s="1"/>
  <c r="O72" i="5"/>
  <c r="B79" i="5"/>
  <c r="B71" i="5"/>
  <c r="N101" i="5"/>
  <c r="O98" i="5"/>
  <c r="N93" i="5"/>
  <c r="O90" i="5"/>
  <c r="B101" i="5"/>
  <c r="B93" i="5"/>
  <c r="N141" i="5"/>
  <c r="O138" i="5"/>
  <c r="N133" i="5"/>
  <c r="O130" i="5"/>
  <c r="B139" i="5"/>
  <c r="B131" i="5"/>
  <c r="O173" i="5"/>
  <c r="N168" i="5"/>
  <c r="P168" i="5" s="1"/>
  <c r="I168" i="5" s="1"/>
  <c r="O165" i="5"/>
  <c r="N160" i="5"/>
  <c r="P160" i="5" s="1"/>
  <c r="I160" i="5" s="1"/>
  <c r="O157" i="5"/>
  <c r="N152" i="5"/>
  <c r="B170" i="5"/>
  <c r="B162" i="5"/>
  <c r="B154" i="5"/>
  <c r="Q178" i="11"/>
  <c r="G178" i="11"/>
  <c r="P142" i="8"/>
  <c r="I142" i="8" s="1"/>
  <c r="H142" i="8"/>
  <c r="Q129" i="12"/>
  <c r="G129" i="12"/>
  <c r="R95" i="6"/>
  <c r="K95" i="6" s="1"/>
  <c r="J95" i="6"/>
  <c r="P64" i="7"/>
  <c r="I64" i="7" s="1"/>
  <c r="H64" i="7"/>
  <c r="Q150" i="11"/>
  <c r="G150" i="11"/>
  <c r="B100" i="11"/>
  <c r="N100" i="11"/>
  <c r="O100" i="11"/>
  <c r="M101" i="11"/>
  <c r="N205" i="11"/>
  <c r="B205" i="11"/>
  <c r="O205" i="11"/>
  <c r="J75" i="11"/>
  <c r="R75" i="11"/>
  <c r="K75" i="11" s="1"/>
  <c r="J23" i="7"/>
  <c r="R23" i="7"/>
  <c r="K23" i="7" s="1"/>
  <c r="P160" i="6"/>
  <c r="I160" i="6" s="1"/>
  <c r="H160" i="6"/>
  <c r="H84" i="9"/>
  <c r="P84" i="9"/>
  <c r="I84" i="9" s="1"/>
  <c r="J101" i="12"/>
  <c r="R101" i="12"/>
  <c r="K101" i="12" s="1"/>
  <c r="R24" i="6"/>
  <c r="K24" i="6" s="1"/>
  <c r="J24" i="6"/>
  <c r="M78" i="6"/>
  <c r="B77" i="6"/>
  <c r="N77" i="6"/>
  <c r="O77" i="6"/>
  <c r="R35" i="6"/>
  <c r="K35" i="6" s="1"/>
  <c r="J35" i="6"/>
  <c r="N173" i="5"/>
  <c r="O170" i="5"/>
  <c r="N165" i="5"/>
  <c r="O162" i="5"/>
  <c r="N157" i="5"/>
  <c r="O154" i="5"/>
  <c r="B169" i="5"/>
  <c r="B161" i="5"/>
  <c r="B153" i="5"/>
  <c r="N3" i="6"/>
  <c r="M4" i="6"/>
  <c r="J35" i="7"/>
  <c r="R35" i="7"/>
  <c r="K35" i="7" s="1"/>
  <c r="G142" i="8"/>
  <c r="Q142" i="8"/>
  <c r="M209" i="10"/>
  <c r="N208" i="10"/>
  <c r="O208" i="10"/>
  <c r="B208" i="10"/>
  <c r="Q64" i="7"/>
  <c r="G64" i="7"/>
  <c r="H204" i="11"/>
  <c r="P204" i="11"/>
  <c r="I204" i="11" s="1"/>
  <c r="J31" i="7"/>
  <c r="R31" i="7"/>
  <c r="K31" i="7" s="1"/>
  <c r="H58" i="6"/>
  <c r="P58" i="6"/>
  <c r="I58" i="6" s="1"/>
  <c r="H75" i="14"/>
  <c r="P75" i="14"/>
  <c r="I75" i="14" s="1"/>
  <c r="M115" i="8"/>
  <c r="B114" i="8"/>
  <c r="N114" i="8"/>
  <c r="O114" i="8"/>
  <c r="P156" i="10"/>
  <c r="I156" i="10" s="1"/>
  <c r="H156" i="10"/>
  <c r="Q186" i="12"/>
  <c r="G186" i="12"/>
  <c r="B154" i="13"/>
  <c r="O154" i="13"/>
  <c r="M155" i="13"/>
  <c r="N154" i="13"/>
  <c r="Q160" i="6"/>
  <c r="G160" i="6"/>
  <c r="Q84" i="9"/>
  <c r="G84" i="9"/>
  <c r="R152" i="13"/>
  <c r="K152" i="13" s="1"/>
  <c r="J152" i="13"/>
  <c r="B130" i="9"/>
  <c r="N130" i="9"/>
  <c r="O130" i="9"/>
  <c r="R155" i="10"/>
  <c r="K155" i="10" s="1"/>
  <c r="J155" i="10"/>
  <c r="P87" i="8"/>
  <c r="I87" i="8" s="1"/>
  <c r="H87" i="8"/>
  <c r="N45" i="5"/>
  <c r="O42" i="5"/>
  <c r="N37" i="5"/>
  <c r="B43" i="5"/>
  <c r="O82" i="5"/>
  <c r="N77" i="5"/>
  <c r="O74" i="5"/>
  <c r="N69" i="5"/>
  <c r="B77" i="5"/>
  <c r="B69" i="5"/>
  <c r="N103" i="5"/>
  <c r="P103" i="5" s="1"/>
  <c r="I103" i="5" s="1"/>
  <c r="O100" i="5"/>
  <c r="N95" i="5"/>
  <c r="P95" i="5" s="1"/>
  <c r="I95" i="5" s="1"/>
  <c r="O92" i="5"/>
  <c r="N87" i="5"/>
  <c r="B99" i="5"/>
  <c r="B91" i="5"/>
  <c r="O140" i="5"/>
  <c r="N135" i="5"/>
  <c r="O132" i="5"/>
  <c r="B137" i="5"/>
  <c r="B129" i="5"/>
  <c r="N170" i="5"/>
  <c r="O167" i="5"/>
  <c r="N162" i="5"/>
  <c r="O159" i="5"/>
  <c r="N154" i="5"/>
  <c r="B168" i="5"/>
  <c r="B160" i="5"/>
  <c r="B152" i="5"/>
  <c r="R38" i="7"/>
  <c r="K38" i="7" s="1"/>
  <c r="M180" i="11"/>
  <c r="B179" i="11"/>
  <c r="N179" i="11"/>
  <c r="O179" i="11"/>
  <c r="N126" i="11"/>
  <c r="B126" i="11"/>
  <c r="O126" i="11"/>
  <c r="R141" i="8"/>
  <c r="K141" i="8" s="1"/>
  <c r="J141" i="8"/>
  <c r="M60" i="6"/>
  <c r="N59" i="6"/>
  <c r="B59" i="6"/>
  <c r="O59" i="6"/>
  <c r="J43" i="12"/>
  <c r="R43" i="12"/>
  <c r="K43" i="12" s="1"/>
  <c r="N76" i="14"/>
  <c r="M77" i="14"/>
  <c r="O76" i="14"/>
  <c r="B76" i="14"/>
  <c r="G156" i="10"/>
  <c r="Q156" i="10"/>
  <c r="M162" i="6"/>
  <c r="B161" i="6"/>
  <c r="N161" i="6"/>
  <c r="O161" i="6"/>
  <c r="R6" i="7"/>
  <c r="K6" i="7" s="1"/>
  <c r="H41" i="7"/>
  <c r="P41" i="7"/>
  <c r="I41" i="7" s="1"/>
  <c r="G87" i="8"/>
  <c r="Q87" i="8"/>
  <c r="R128" i="9"/>
  <c r="K128" i="9" s="1"/>
  <c r="J128" i="9"/>
  <c r="R36" i="6"/>
  <c r="K36" i="6" s="1"/>
  <c r="J36" i="6"/>
  <c r="R12" i="8"/>
  <c r="K12" i="8" s="1"/>
  <c r="O172" i="5"/>
  <c r="N167" i="5"/>
  <c r="O164" i="5"/>
  <c r="N159" i="5"/>
  <c r="O156" i="5"/>
  <c r="B167" i="5"/>
  <c r="B159" i="5"/>
  <c r="P96" i="6"/>
  <c r="I96" i="6" s="1"/>
  <c r="H96" i="6"/>
  <c r="M144" i="8"/>
  <c r="N143" i="8"/>
  <c r="O143" i="8"/>
  <c r="B143" i="8"/>
  <c r="R31" i="6"/>
  <c r="K31" i="6" s="1"/>
  <c r="J31" i="6"/>
  <c r="H125" i="11"/>
  <c r="P125" i="11"/>
  <c r="I125" i="11" s="1"/>
  <c r="R159" i="6"/>
  <c r="K159" i="6" s="1"/>
  <c r="J159" i="6"/>
  <c r="Q204" i="11"/>
  <c r="G204" i="11"/>
  <c r="Q75" i="14"/>
  <c r="G75" i="14"/>
  <c r="J21" i="7"/>
  <c r="R21" i="7"/>
  <c r="K21" i="7" s="1"/>
  <c r="R41" i="7"/>
  <c r="K41" i="7" s="1"/>
  <c r="Q41" i="7"/>
  <c r="J41" i="7" s="1"/>
  <c r="G41" i="7"/>
  <c r="R112" i="8"/>
  <c r="K112" i="8" s="1"/>
  <c r="J112" i="8"/>
  <c r="J37" i="7"/>
  <c r="R37" i="7"/>
  <c r="K37" i="7" s="1"/>
  <c r="M89" i="8"/>
  <c r="N88" i="8"/>
  <c r="O88" i="8"/>
  <c r="H88" i="8" s="1"/>
  <c r="B88" i="8"/>
  <c r="P115" i="6"/>
  <c r="I115" i="6" s="1"/>
  <c r="H115" i="6"/>
  <c r="N47" i="5"/>
  <c r="P47" i="5" s="1"/>
  <c r="I47" i="5" s="1"/>
  <c r="O44" i="5"/>
  <c r="N39" i="5"/>
  <c r="O36" i="5"/>
  <c r="B41" i="5"/>
  <c r="O84" i="5"/>
  <c r="N79" i="5"/>
  <c r="O76" i="5"/>
  <c r="N71" i="5"/>
  <c r="O68" i="5"/>
  <c r="B83" i="5"/>
  <c r="B75" i="5"/>
  <c r="O102" i="5"/>
  <c r="N97" i="5"/>
  <c r="O94" i="5"/>
  <c r="N89" i="5"/>
  <c r="P89" i="5" s="1"/>
  <c r="I89" i="5" s="1"/>
  <c r="B97" i="5"/>
  <c r="B89" i="5"/>
  <c r="O142" i="5"/>
  <c r="N137" i="5"/>
  <c r="O134" i="5"/>
  <c r="N129" i="5"/>
  <c r="B135" i="5"/>
  <c r="N172" i="5"/>
  <c r="O169" i="5"/>
  <c r="N164" i="5"/>
  <c r="O161" i="5"/>
  <c r="N156" i="5"/>
  <c r="O153" i="5"/>
  <c r="B174" i="5"/>
  <c r="B166" i="5"/>
  <c r="B158" i="5"/>
  <c r="G96" i="6"/>
  <c r="Q96" i="6"/>
  <c r="N159" i="12"/>
  <c r="M160" i="12"/>
  <c r="B159" i="12"/>
  <c r="O159" i="12"/>
  <c r="N103" i="12"/>
  <c r="O103" i="12"/>
  <c r="M104" i="12"/>
  <c r="B103" i="12"/>
  <c r="Q125" i="11"/>
  <c r="G125" i="11"/>
  <c r="R4" i="8"/>
  <c r="K4" i="8" s="1"/>
  <c r="H41" i="6"/>
  <c r="P41" i="6"/>
  <c r="I41" i="6" s="1"/>
  <c r="M66" i="7"/>
  <c r="B65" i="7"/>
  <c r="N65" i="7"/>
  <c r="O65" i="7"/>
  <c r="J74" i="14"/>
  <c r="R74" i="14"/>
  <c r="K74" i="14" s="1"/>
  <c r="J185" i="12"/>
  <c r="R185" i="12"/>
  <c r="K185" i="12" s="1"/>
  <c r="R124" i="11"/>
  <c r="K124" i="11" s="1"/>
  <c r="J124" i="11"/>
  <c r="R28" i="7"/>
  <c r="K28" i="7" s="1"/>
  <c r="R8" i="8"/>
  <c r="K8" i="8" s="1"/>
  <c r="R206" i="10"/>
  <c r="K206" i="10" s="1"/>
  <c r="J206" i="10"/>
  <c r="R29" i="6"/>
  <c r="K29" i="6" s="1"/>
  <c r="J29" i="6"/>
  <c r="R32" i="7"/>
  <c r="K32" i="7" s="1"/>
  <c r="M158" i="10"/>
  <c r="B157" i="10"/>
  <c r="N157" i="10"/>
  <c r="O157" i="10"/>
  <c r="J157" i="12"/>
  <c r="R157" i="12"/>
  <c r="K157" i="12" s="1"/>
  <c r="J149" i="11"/>
  <c r="R149" i="11"/>
  <c r="K149" i="11" s="1"/>
  <c r="Q115" i="6"/>
  <c r="G115" i="6"/>
  <c r="N44" i="5"/>
  <c r="O41" i="5"/>
  <c r="N36" i="5"/>
  <c r="B48" i="5"/>
  <c r="B40" i="5"/>
  <c r="O81" i="5"/>
  <c r="N76" i="5"/>
  <c r="O73" i="5"/>
  <c r="N68" i="5"/>
  <c r="B82" i="5"/>
  <c r="B74" i="5"/>
  <c r="N102" i="5"/>
  <c r="O99" i="5"/>
  <c r="N94" i="5"/>
  <c r="O91" i="5"/>
  <c r="B96" i="5"/>
  <c r="B88" i="5"/>
  <c r="M143" i="5"/>
  <c r="N142" i="5"/>
  <c r="O139" i="5"/>
  <c r="N134" i="5"/>
  <c r="O131" i="5"/>
  <c r="B134" i="5"/>
  <c r="N169" i="5"/>
  <c r="O166" i="5"/>
  <c r="N161" i="5"/>
  <c r="O158" i="5"/>
  <c r="N153" i="5"/>
  <c r="B173" i="5"/>
  <c r="B165" i="5"/>
  <c r="B157" i="5"/>
  <c r="M98" i="6"/>
  <c r="O97" i="6"/>
  <c r="N97" i="6"/>
  <c r="B97" i="6"/>
  <c r="H158" i="12"/>
  <c r="P158" i="12"/>
  <c r="I158" i="12" s="1"/>
  <c r="H102" i="12"/>
  <c r="P102" i="12"/>
  <c r="I102" i="12" s="1"/>
  <c r="R16" i="7"/>
  <c r="K16" i="7" s="1"/>
  <c r="N130" i="12"/>
  <c r="M131" i="12"/>
  <c r="B130" i="12"/>
  <c r="O130" i="12"/>
  <c r="R37" i="6"/>
  <c r="K37" i="6" s="1"/>
  <c r="J37" i="6"/>
  <c r="R16" i="8"/>
  <c r="K16" i="8" s="1"/>
  <c r="R177" i="11"/>
  <c r="K177" i="11" s="1"/>
  <c r="J177" i="11"/>
  <c r="J29" i="7"/>
  <c r="R29" i="7"/>
  <c r="K29" i="7" s="1"/>
  <c r="Q41" i="6"/>
  <c r="G41" i="6"/>
  <c r="N151" i="11"/>
  <c r="B151" i="11"/>
  <c r="O151" i="11"/>
  <c r="M152" i="11"/>
  <c r="H99" i="11"/>
  <c r="P99" i="11"/>
  <c r="I99" i="11" s="1"/>
  <c r="M139" i="6"/>
  <c r="B138" i="6"/>
  <c r="N138" i="6"/>
  <c r="O138" i="6"/>
  <c r="M43" i="7"/>
  <c r="O42" i="7"/>
  <c r="B42" i="7"/>
  <c r="N42" i="7"/>
  <c r="R25" i="6"/>
  <c r="K25" i="6" s="1"/>
  <c r="J25" i="6"/>
  <c r="R83" i="9"/>
  <c r="K83" i="9" s="1"/>
  <c r="J83" i="9"/>
  <c r="R14" i="8"/>
  <c r="K14" i="8" s="1"/>
  <c r="P167" i="15"/>
  <c r="I167" i="15" s="1"/>
  <c r="H167" i="15"/>
  <c r="P46" i="15"/>
  <c r="I46" i="15" s="1"/>
  <c r="H46" i="15"/>
  <c r="H93" i="15"/>
  <c r="P93" i="15"/>
  <c r="I93" i="15" s="1"/>
  <c r="J166" i="15"/>
  <c r="R166" i="15"/>
  <c r="K166" i="15" s="1"/>
  <c r="Q191" i="15"/>
  <c r="G191" i="15"/>
  <c r="O192" i="15"/>
  <c r="B192" i="15"/>
  <c r="N192" i="15"/>
  <c r="J190" i="15"/>
  <c r="R190" i="15"/>
  <c r="K190" i="15" s="1"/>
  <c r="H117" i="15"/>
  <c r="P117" i="15"/>
  <c r="I117" i="15" s="1"/>
  <c r="J143" i="15"/>
  <c r="R143" i="15"/>
  <c r="K143" i="15" s="1"/>
  <c r="Q167" i="15"/>
  <c r="G167" i="15"/>
  <c r="G46" i="15"/>
  <c r="Q46" i="15"/>
  <c r="Q93" i="15"/>
  <c r="G93" i="15"/>
  <c r="O94" i="15"/>
  <c r="B94" i="15"/>
  <c r="N94" i="15"/>
  <c r="J69" i="15"/>
  <c r="R69" i="15"/>
  <c r="K69" i="15" s="1"/>
  <c r="H191" i="15"/>
  <c r="P191" i="15"/>
  <c r="I191" i="15" s="1"/>
  <c r="J45" i="15"/>
  <c r="R45" i="15"/>
  <c r="K45" i="15" s="1"/>
  <c r="Q117" i="15"/>
  <c r="G117" i="15"/>
  <c r="M119" i="15"/>
  <c r="O118" i="15"/>
  <c r="B118" i="15"/>
  <c r="N118" i="15"/>
  <c r="J116" i="15"/>
  <c r="R116" i="15"/>
  <c r="K116" i="15" s="1"/>
  <c r="J92" i="15"/>
  <c r="R92" i="15"/>
  <c r="K92" i="15" s="1"/>
  <c r="Q58" i="10"/>
  <c r="G58" i="10"/>
  <c r="H58" i="10"/>
  <c r="P58" i="10"/>
  <c r="I58" i="10" s="1"/>
  <c r="Q125" i="10"/>
  <c r="G125" i="10"/>
  <c r="M127" i="10"/>
  <c r="B126" i="10"/>
  <c r="O126" i="10"/>
  <c r="N126" i="10"/>
  <c r="R124" i="10"/>
  <c r="K124" i="10" s="1"/>
  <c r="J124" i="10"/>
  <c r="H125" i="10"/>
  <c r="P125" i="10"/>
  <c r="I125" i="10" s="1"/>
  <c r="Q102" i="10"/>
  <c r="G102" i="10"/>
  <c r="H102" i="10"/>
  <c r="P102" i="10"/>
  <c r="I102" i="10" s="1"/>
  <c r="R101" i="10"/>
  <c r="K101" i="10" s="1"/>
  <c r="J101" i="10"/>
  <c r="R57" i="10"/>
  <c r="K57" i="10" s="1"/>
  <c r="J57" i="10"/>
  <c r="H41" i="8"/>
  <c r="P41" i="8"/>
  <c r="I41" i="8" s="1"/>
  <c r="R40" i="8"/>
  <c r="K40" i="8" s="1"/>
  <c r="J40" i="8"/>
  <c r="Q41" i="8"/>
  <c r="G41" i="8"/>
  <c r="B42" i="8"/>
  <c r="O42" i="8"/>
  <c r="N42" i="8"/>
  <c r="J3" i="8"/>
  <c r="R3" i="8"/>
  <c r="K3" i="8" s="1"/>
  <c r="J19" i="7"/>
  <c r="R19" i="7"/>
  <c r="K19" i="7" s="1"/>
  <c r="J3" i="7"/>
  <c r="R3" i="7"/>
  <c r="K3" i="7" s="1"/>
  <c r="J114" i="6"/>
  <c r="R114" i="6"/>
  <c r="K114" i="6" s="1"/>
  <c r="J94" i="6"/>
  <c r="R94" i="6"/>
  <c r="K94" i="6" s="1"/>
  <c r="J40" i="6"/>
  <c r="R40" i="6"/>
  <c r="K40" i="6" s="1"/>
  <c r="J21" i="6"/>
  <c r="R21" i="6"/>
  <c r="K21" i="6" s="1"/>
  <c r="P3" i="6"/>
  <c r="I3" i="6" s="1"/>
  <c r="Q3" i="6"/>
  <c r="G3" i="6"/>
  <c r="P2" i="6"/>
  <c r="I2" i="6" s="1"/>
  <c r="B3" i="6"/>
  <c r="G2" i="6"/>
  <c r="P151" i="5"/>
  <c r="I151" i="5" s="1"/>
  <c r="G151" i="5"/>
  <c r="P150" i="5"/>
  <c r="I150" i="5" s="1"/>
  <c r="B151" i="5"/>
  <c r="G150" i="5"/>
  <c r="Q151" i="5"/>
  <c r="P127" i="5"/>
  <c r="I127" i="5" s="1"/>
  <c r="H127" i="5"/>
  <c r="J127" i="5"/>
  <c r="N128" i="5"/>
  <c r="P128" i="5" s="1"/>
  <c r="I128" i="5" s="1"/>
  <c r="P105" i="5"/>
  <c r="I105" i="5" s="1"/>
  <c r="H105" i="5"/>
  <c r="J105" i="5"/>
  <c r="N106" i="5"/>
  <c r="P106" i="5" s="1"/>
  <c r="I106" i="5" s="1"/>
  <c r="P86" i="5"/>
  <c r="I86" i="5" s="1"/>
  <c r="G86" i="5"/>
  <c r="P85" i="5"/>
  <c r="I85" i="5" s="1"/>
  <c r="B86" i="5"/>
  <c r="G85" i="5"/>
  <c r="Q86" i="5"/>
  <c r="P66" i="5"/>
  <c r="I66" i="5" s="1"/>
  <c r="H66" i="5"/>
  <c r="J66" i="5"/>
  <c r="N67" i="5"/>
  <c r="P50" i="5"/>
  <c r="I50" i="5" s="1"/>
  <c r="H50" i="5"/>
  <c r="J50" i="5"/>
  <c r="N51" i="5"/>
  <c r="P51" i="5" s="1"/>
  <c r="I51" i="5" s="1"/>
  <c r="P48" i="5"/>
  <c r="I48" i="5" s="1"/>
  <c r="P34" i="5"/>
  <c r="I34" i="5" s="1"/>
  <c r="H34" i="5"/>
  <c r="J34" i="5"/>
  <c r="N35" i="5"/>
  <c r="P35" i="5" s="1"/>
  <c r="I35" i="5" s="1"/>
  <c r="Q21" i="5"/>
  <c r="J21" i="5" s="1"/>
  <c r="G21" i="5"/>
  <c r="B21" i="5"/>
  <c r="P20" i="5"/>
  <c r="I20" i="5" s="1"/>
  <c r="P21" i="5"/>
  <c r="I21" i="5" s="1"/>
  <c r="O3" i="5"/>
  <c r="H3" i="5" s="1"/>
  <c r="M3" i="5"/>
  <c r="M4" i="5" s="1"/>
  <c r="B3" i="5"/>
  <c r="Q2" i="5"/>
  <c r="R2" i="5" s="1"/>
  <c r="K2" i="5" s="1"/>
  <c r="O2" i="5"/>
  <c r="P2" i="5" s="1"/>
  <c r="I2" i="5" s="1"/>
  <c r="N2" i="5"/>
  <c r="G2" i="5" s="1"/>
  <c r="B2" i="5"/>
  <c r="H201" i="4"/>
  <c r="O201" i="4"/>
  <c r="O200" i="4"/>
  <c r="H200" i="4" s="1"/>
  <c r="M200" i="4"/>
  <c r="M201" i="4" s="1"/>
  <c r="B200" i="4"/>
  <c r="Q199" i="4"/>
  <c r="R199" i="4" s="1"/>
  <c r="K199" i="4" s="1"/>
  <c r="O199" i="4"/>
  <c r="N199" i="4"/>
  <c r="G199" i="4" s="1"/>
  <c r="B199" i="4"/>
  <c r="B177" i="4"/>
  <c r="B180" i="4"/>
  <c r="B185" i="4"/>
  <c r="B188" i="4"/>
  <c r="H178" i="4"/>
  <c r="H186" i="4"/>
  <c r="N174" i="4"/>
  <c r="O174" i="4"/>
  <c r="H174" i="4" s="1"/>
  <c r="O178" i="4"/>
  <c r="O179" i="4"/>
  <c r="N181" i="4"/>
  <c r="G181" i="4" s="1"/>
  <c r="N182" i="4"/>
  <c r="O186" i="4"/>
  <c r="O187" i="4"/>
  <c r="N189" i="4"/>
  <c r="G189" i="4" s="1"/>
  <c r="N190" i="4"/>
  <c r="M174" i="4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B191" i="4" s="1"/>
  <c r="O173" i="4"/>
  <c r="H173" i="4" s="1"/>
  <c r="M173" i="4"/>
  <c r="B173" i="4"/>
  <c r="Q172" i="4"/>
  <c r="R172" i="4" s="1"/>
  <c r="K172" i="4" s="1"/>
  <c r="O172" i="4"/>
  <c r="N172" i="4"/>
  <c r="G172" i="4" s="1"/>
  <c r="B172" i="4"/>
  <c r="B146" i="4"/>
  <c r="H146" i="4"/>
  <c r="O146" i="4"/>
  <c r="O147" i="4"/>
  <c r="M146" i="4"/>
  <c r="N146" i="4" s="1"/>
  <c r="M147" i="4"/>
  <c r="O145" i="4"/>
  <c r="H145" i="4" s="1"/>
  <c r="N145" i="4"/>
  <c r="M145" i="4"/>
  <c r="B145" i="4"/>
  <c r="Q144" i="4"/>
  <c r="R144" i="4" s="1"/>
  <c r="K144" i="4" s="1"/>
  <c r="O144" i="4"/>
  <c r="N144" i="4"/>
  <c r="H144" i="4"/>
  <c r="B144" i="4"/>
  <c r="O117" i="4"/>
  <c r="M117" i="4"/>
  <c r="O116" i="4"/>
  <c r="H116" i="4" s="1"/>
  <c r="M116" i="4"/>
  <c r="Q115" i="4"/>
  <c r="R115" i="4" s="1"/>
  <c r="K115" i="4" s="1"/>
  <c r="O115" i="4"/>
  <c r="N115" i="4"/>
  <c r="H115" i="4"/>
  <c r="B115" i="4"/>
  <c r="O91" i="4"/>
  <c r="H91" i="4" s="1"/>
  <c r="O90" i="4"/>
  <c r="H90" i="4" s="1"/>
  <c r="M90" i="4"/>
  <c r="N90" i="4" s="1"/>
  <c r="Q89" i="4"/>
  <c r="R89" i="4" s="1"/>
  <c r="K89" i="4" s="1"/>
  <c r="O89" i="4"/>
  <c r="H89" i="4" s="1"/>
  <c r="N89" i="4"/>
  <c r="B89" i="4"/>
  <c r="O66" i="4"/>
  <c r="O65" i="4"/>
  <c r="H65" i="4" s="1"/>
  <c r="M65" i="4"/>
  <c r="B65" i="4" s="1"/>
  <c r="Q64" i="4"/>
  <c r="R64" i="4" s="1"/>
  <c r="K64" i="4" s="1"/>
  <c r="O64" i="4"/>
  <c r="N64" i="4"/>
  <c r="H64" i="4"/>
  <c r="B64" i="4"/>
  <c r="B45" i="4"/>
  <c r="B53" i="4"/>
  <c r="B61" i="4"/>
  <c r="J46" i="4"/>
  <c r="J54" i="4"/>
  <c r="J62" i="4"/>
  <c r="O44" i="4"/>
  <c r="N46" i="4"/>
  <c r="Q46" i="4" s="1"/>
  <c r="R46" i="4" s="1"/>
  <c r="K46" i="4" s="1"/>
  <c r="N47" i="4"/>
  <c r="G47" i="4" s="1"/>
  <c r="O51" i="4"/>
  <c r="H51" i="4" s="1"/>
  <c r="O52" i="4"/>
  <c r="N54" i="4"/>
  <c r="Q54" i="4" s="1"/>
  <c r="R54" i="4" s="1"/>
  <c r="K54" i="4" s="1"/>
  <c r="N55" i="4"/>
  <c r="G55" i="4" s="1"/>
  <c r="O59" i="4"/>
  <c r="H59" i="4" s="1"/>
  <c r="O60" i="4"/>
  <c r="N62" i="4"/>
  <c r="Q62" i="4" s="1"/>
  <c r="R62" i="4" s="1"/>
  <c r="K62" i="4" s="1"/>
  <c r="N63" i="4"/>
  <c r="G63" i="4" s="1"/>
  <c r="M44" i="4"/>
  <c r="B44" i="4" s="1"/>
  <c r="M45" i="4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O63" i="4" s="1"/>
  <c r="O43" i="4"/>
  <c r="H43" i="4" s="1"/>
  <c r="M43" i="4"/>
  <c r="N43" i="4" s="1"/>
  <c r="Q42" i="4"/>
  <c r="J42" i="4" s="1"/>
  <c r="O42" i="4"/>
  <c r="H42" i="4" s="1"/>
  <c r="N42" i="4"/>
  <c r="B42" i="4"/>
  <c r="B24" i="4"/>
  <c r="B27" i="4"/>
  <c r="B32" i="4"/>
  <c r="B35" i="4"/>
  <c r="B40" i="4"/>
  <c r="O23" i="4"/>
  <c r="O24" i="4"/>
  <c r="H24" i="4" s="1"/>
  <c r="O26" i="4"/>
  <c r="O27" i="4"/>
  <c r="N29" i="4"/>
  <c r="Q29" i="4" s="1"/>
  <c r="R29" i="4" s="1"/>
  <c r="K29" i="4" s="1"/>
  <c r="N30" i="4"/>
  <c r="Q30" i="4" s="1"/>
  <c r="O34" i="4"/>
  <c r="O35" i="4"/>
  <c r="N37" i="4"/>
  <c r="Q37" i="4" s="1"/>
  <c r="R37" i="4" s="1"/>
  <c r="K37" i="4" s="1"/>
  <c r="N38" i="4"/>
  <c r="Q38" i="4" s="1"/>
  <c r="M23" i="4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N41" i="4" s="1"/>
  <c r="N22" i="4"/>
  <c r="Q22" i="4" s="1"/>
  <c r="O22" i="4"/>
  <c r="H22" i="4" s="1"/>
  <c r="M22" i="4"/>
  <c r="B22" i="4"/>
  <c r="Q21" i="4"/>
  <c r="R21" i="4" s="1"/>
  <c r="K21" i="4" s="1"/>
  <c r="O21" i="4"/>
  <c r="N21" i="4"/>
  <c r="G21" i="4" s="1"/>
  <c r="B21" i="4"/>
  <c r="O3" i="4"/>
  <c r="H3" i="4" s="1"/>
  <c r="M3" i="4"/>
  <c r="M4" i="4" s="1"/>
  <c r="B3" i="4"/>
  <c r="Q2" i="4"/>
  <c r="R2" i="4" s="1"/>
  <c r="K2" i="4" s="1"/>
  <c r="O2" i="4"/>
  <c r="N2" i="4"/>
  <c r="H2" i="4"/>
  <c r="B2" i="4"/>
  <c r="O125" i="3"/>
  <c r="H125" i="3" s="1"/>
  <c r="M125" i="3"/>
  <c r="M126" i="3" s="1"/>
  <c r="Q124" i="3"/>
  <c r="R124" i="3" s="1"/>
  <c r="K124" i="3" s="1"/>
  <c r="O124" i="3"/>
  <c r="N124" i="3"/>
  <c r="G124" i="3" s="1"/>
  <c r="B124" i="3"/>
  <c r="O101" i="3"/>
  <c r="H101" i="3" s="1"/>
  <c r="O100" i="3"/>
  <c r="H100" i="3" s="1"/>
  <c r="M100" i="3"/>
  <c r="M101" i="3" s="1"/>
  <c r="Q99" i="3"/>
  <c r="R99" i="3" s="1"/>
  <c r="K99" i="3" s="1"/>
  <c r="O99" i="3"/>
  <c r="N99" i="3"/>
  <c r="G99" i="3" s="1"/>
  <c r="B99" i="3"/>
  <c r="B81" i="3"/>
  <c r="B84" i="3"/>
  <c r="B89" i="3"/>
  <c r="B92" i="3"/>
  <c r="B97" i="3"/>
  <c r="H81" i="3"/>
  <c r="H89" i="3"/>
  <c r="H97" i="3"/>
  <c r="O81" i="3"/>
  <c r="O82" i="3"/>
  <c r="O83" i="3"/>
  <c r="N84" i="3"/>
  <c r="Q84" i="3" s="1"/>
  <c r="N85" i="3"/>
  <c r="Q85" i="3" s="1"/>
  <c r="R85" i="3" s="1"/>
  <c r="K85" i="3" s="1"/>
  <c r="N86" i="3"/>
  <c r="Q86" i="3" s="1"/>
  <c r="O89" i="3"/>
  <c r="O90" i="3"/>
  <c r="O91" i="3"/>
  <c r="N92" i="3"/>
  <c r="Q92" i="3" s="1"/>
  <c r="N93" i="3"/>
  <c r="Q93" i="3" s="1"/>
  <c r="R93" i="3" s="1"/>
  <c r="K93" i="3" s="1"/>
  <c r="N94" i="3"/>
  <c r="Q94" i="3" s="1"/>
  <c r="O97" i="3"/>
  <c r="O98" i="3"/>
  <c r="M81" i="3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N98" i="3" s="1"/>
  <c r="O80" i="3"/>
  <c r="H80" i="3" s="1"/>
  <c r="M80" i="3"/>
  <c r="N80" i="3" s="1"/>
  <c r="R79" i="3"/>
  <c r="K79" i="3" s="1"/>
  <c r="Q79" i="3"/>
  <c r="O79" i="3"/>
  <c r="H79" i="3" s="1"/>
  <c r="N79" i="3"/>
  <c r="J79" i="3"/>
  <c r="B79" i="3"/>
  <c r="B59" i="3"/>
  <c r="B64" i="3"/>
  <c r="B67" i="3"/>
  <c r="B72" i="3"/>
  <c r="B75" i="3"/>
  <c r="N59" i="3"/>
  <c r="Q59" i="3" s="1"/>
  <c r="R59" i="3" s="1"/>
  <c r="K59" i="3" s="1"/>
  <c r="O62" i="3"/>
  <c r="H62" i="3" s="1"/>
  <c r="O63" i="3"/>
  <c r="H63" i="3" s="1"/>
  <c r="O64" i="3"/>
  <c r="N65" i="3"/>
  <c r="G65" i="3" s="1"/>
  <c r="N66" i="3"/>
  <c r="Q66" i="3" s="1"/>
  <c r="R66" i="3" s="1"/>
  <c r="K66" i="3" s="1"/>
  <c r="N67" i="3"/>
  <c r="Q67" i="3" s="1"/>
  <c r="O70" i="3"/>
  <c r="O71" i="3"/>
  <c r="O72" i="3"/>
  <c r="N73" i="3"/>
  <c r="G73" i="3" s="1"/>
  <c r="N74" i="3"/>
  <c r="Q74" i="3" s="1"/>
  <c r="R74" i="3" s="1"/>
  <c r="K74" i="3" s="1"/>
  <c r="N75" i="3"/>
  <c r="Q75" i="3" s="1"/>
  <c r="O78" i="3"/>
  <c r="P78" i="3" s="1"/>
  <c r="I78" i="3" s="1"/>
  <c r="M59" i="3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N78" i="3" s="1"/>
  <c r="O58" i="3"/>
  <c r="H58" i="3" s="1"/>
  <c r="M58" i="3"/>
  <c r="N58" i="3" s="1"/>
  <c r="Q57" i="3"/>
  <c r="J57" i="3" s="1"/>
  <c r="O57" i="3"/>
  <c r="H57" i="3" s="1"/>
  <c r="N57" i="3"/>
  <c r="B57" i="3"/>
  <c r="O39" i="3"/>
  <c r="H39" i="3" s="1"/>
  <c r="M39" i="3"/>
  <c r="M40" i="3" s="1"/>
  <c r="Q38" i="3"/>
  <c r="J38" i="3" s="1"/>
  <c r="O38" i="3"/>
  <c r="H38" i="3" s="1"/>
  <c r="N38" i="3"/>
  <c r="B38" i="3"/>
  <c r="O20" i="3"/>
  <c r="H20" i="3" s="1"/>
  <c r="M20" i="3"/>
  <c r="N20" i="3" s="1"/>
  <c r="Q19" i="3"/>
  <c r="R19" i="3" s="1"/>
  <c r="K19" i="3" s="1"/>
  <c r="O19" i="3"/>
  <c r="H19" i="3" s="1"/>
  <c r="N19" i="3"/>
  <c r="B19" i="3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N17" i="3" s="1"/>
  <c r="O3" i="3"/>
  <c r="M3" i="3"/>
  <c r="N3" i="3" s="1"/>
  <c r="R2" i="3"/>
  <c r="K2" i="3" s="1"/>
  <c r="Q2" i="3"/>
  <c r="J2" i="3" s="1"/>
  <c r="O2" i="3"/>
  <c r="H2" i="3" s="1"/>
  <c r="N2" i="3"/>
  <c r="G2" i="3" s="1"/>
  <c r="B2" i="3"/>
  <c r="O158" i="2"/>
  <c r="H158" i="2" s="1"/>
  <c r="O159" i="2"/>
  <c r="H159" i="2" s="1"/>
  <c r="O157" i="2"/>
  <c r="H157" i="2" s="1"/>
  <c r="M157" i="2"/>
  <c r="M158" i="2" s="1"/>
  <c r="B157" i="2"/>
  <c r="Q156" i="2"/>
  <c r="R156" i="2" s="1"/>
  <c r="K156" i="2" s="1"/>
  <c r="O156" i="2"/>
  <c r="N156" i="2"/>
  <c r="G156" i="2" s="1"/>
  <c r="B156" i="2"/>
  <c r="O140" i="2"/>
  <c r="H140" i="2" s="1"/>
  <c r="M140" i="2"/>
  <c r="M141" i="2" s="1"/>
  <c r="B140" i="2"/>
  <c r="Q139" i="2"/>
  <c r="R139" i="2" s="1"/>
  <c r="K139" i="2" s="1"/>
  <c r="O139" i="2"/>
  <c r="N139" i="2"/>
  <c r="G139" i="2" s="1"/>
  <c r="B139" i="2"/>
  <c r="O124" i="2"/>
  <c r="H124" i="2" s="1"/>
  <c r="O125" i="2"/>
  <c r="O126" i="2"/>
  <c r="H126" i="2" s="1"/>
  <c r="O123" i="2"/>
  <c r="H123" i="2" s="1"/>
  <c r="M123" i="2"/>
  <c r="N123" i="2" s="1"/>
  <c r="Q122" i="2"/>
  <c r="R122" i="2" s="1"/>
  <c r="K122" i="2" s="1"/>
  <c r="O122" i="2"/>
  <c r="H122" i="2" s="1"/>
  <c r="N122" i="2"/>
  <c r="G122" i="2" s="1"/>
  <c r="J122" i="2"/>
  <c r="B122" i="2"/>
  <c r="O108" i="2"/>
  <c r="H108" i="2" s="1"/>
  <c r="O109" i="2"/>
  <c r="H109" i="2" s="1"/>
  <c r="Q106" i="2"/>
  <c r="R106" i="2" s="1"/>
  <c r="K106" i="2" s="1"/>
  <c r="O107" i="2"/>
  <c r="H107" i="2" s="1"/>
  <c r="M107" i="2"/>
  <c r="M108" i="2" s="1"/>
  <c r="B107" i="2"/>
  <c r="O106" i="2"/>
  <c r="N106" i="2"/>
  <c r="G106" i="2" s="1"/>
  <c r="B106" i="2"/>
  <c r="O87" i="2"/>
  <c r="O86" i="2"/>
  <c r="M86" i="2"/>
  <c r="M87" i="2" s="1"/>
  <c r="H86" i="2"/>
  <c r="Q85" i="2"/>
  <c r="R85" i="2" s="1"/>
  <c r="K85" i="2" s="1"/>
  <c r="O85" i="2"/>
  <c r="N85" i="2"/>
  <c r="G85" i="2" s="1"/>
  <c r="B85" i="2"/>
  <c r="O68" i="2"/>
  <c r="H68" i="2" s="1"/>
  <c r="O69" i="2"/>
  <c r="O67" i="2"/>
  <c r="H67" i="2" s="1"/>
  <c r="M67" i="2"/>
  <c r="R66" i="2"/>
  <c r="K66" i="2" s="1"/>
  <c r="Q66" i="2"/>
  <c r="J66" i="2" s="1"/>
  <c r="O66" i="2"/>
  <c r="H66" i="2" s="1"/>
  <c r="N66" i="2"/>
  <c r="G66" i="2" s="1"/>
  <c r="B66" i="2"/>
  <c r="O53" i="2"/>
  <c r="R51" i="2"/>
  <c r="Q51" i="2"/>
  <c r="O52" i="2"/>
  <c r="N51" i="2"/>
  <c r="G51" i="2" s="1"/>
  <c r="H52" i="2"/>
  <c r="M52" i="2"/>
  <c r="K51" i="2"/>
  <c r="O51" i="2"/>
  <c r="H51" i="2" s="1"/>
  <c r="J51" i="2"/>
  <c r="B51" i="2"/>
  <c r="N23" i="2"/>
  <c r="O25" i="2"/>
  <c r="H25" i="2" s="1"/>
  <c r="O24" i="2"/>
  <c r="M24" i="2"/>
  <c r="B24" i="2" s="1"/>
  <c r="H24" i="2"/>
  <c r="O23" i="2"/>
  <c r="O2" i="2"/>
  <c r="H2" i="2" s="1"/>
  <c r="O3" i="2"/>
  <c r="H3" i="2" s="1"/>
  <c r="R2" i="2"/>
  <c r="K2" i="2" s="1"/>
  <c r="Q2" i="2"/>
  <c r="J2" i="2" s="1"/>
  <c r="N2" i="2"/>
  <c r="G2" i="2" s="1"/>
  <c r="M98" i="1"/>
  <c r="M3" i="2"/>
  <c r="N3" i="2" s="1"/>
  <c r="B2" i="2"/>
  <c r="Q17" i="3" l="1"/>
  <c r="G17" i="3"/>
  <c r="R86" i="3"/>
  <c r="K86" i="3" s="1"/>
  <c r="J86" i="3"/>
  <c r="R30" i="4"/>
  <c r="K30" i="4" s="1"/>
  <c r="J30" i="4"/>
  <c r="P89" i="3"/>
  <c r="I89" i="3" s="1"/>
  <c r="M127" i="3"/>
  <c r="O126" i="3"/>
  <c r="B126" i="3"/>
  <c r="N126" i="3"/>
  <c r="P63" i="4"/>
  <c r="I63" i="4" s="1"/>
  <c r="H63" i="4"/>
  <c r="P52" i="4"/>
  <c r="I52" i="4" s="1"/>
  <c r="M102" i="3"/>
  <c r="B101" i="3"/>
  <c r="N101" i="3"/>
  <c r="R94" i="3"/>
  <c r="K94" i="3" s="1"/>
  <c r="J94" i="3"/>
  <c r="Q78" i="3"/>
  <c r="G78" i="3"/>
  <c r="R67" i="3"/>
  <c r="K67" i="3" s="1"/>
  <c r="J67" i="3"/>
  <c r="Q41" i="4"/>
  <c r="G41" i="4"/>
  <c r="R92" i="3"/>
  <c r="K92" i="3" s="1"/>
  <c r="J92" i="3"/>
  <c r="R38" i="4"/>
  <c r="K38" i="4" s="1"/>
  <c r="J38" i="4"/>
  <c r="G98" i="3"/>
  <c r="Q98" i="3"/>
  <c r="R84" i="3"/>
  <c r="K84" i="3" s="1"/>
  <c r="J84" i="3"/>
  <c r="R75" i="3"/>
  <c r="K75" i="3" s="1"/>
  <c r="J75" i="3"/>
  <c r="Q3" i="3"/>
  <c r="P3" i="3"/>
  <c r="G3" i="3"/>
  <c r="B12" i="3"/>
  <c r="Q100" i="11"/>
  <c r="G100" i="11"/>
  <c r="Q93" i="5"/>
  <c r="G93" i="5"/>
  <c r="P93" i="5"/>
  <c r="I93" i="5" s="1"/>
  <c r="B3" i="3"/>
  <c r="M18" i="3"/>
  <c r="O16" i="3"/>
  <c r="N11" i="3"/>
  <c r="O8" i="3"/>
  <c r="B11" i="3"/>
  <c r="R38" i="3"/>
  <c r="K38" i="3" s="1"/>
  <c r="R57" i="3"/>
  <c r="K57" i="3" s="1"/>
  <c r="O77" i="3"/>
  <c r="N72" i="3"/>
  <c r="P72" i="3" s="1"/>
  <c r="I72" i="3" s="1"/>
  <c r="O69" i="3"/>
  <c r="N64" i="3"/>
  <c r="O61" i="3"/>
  <c r="G74" i="3"/>
  <c r="G66" i="3"/>
  <c r="J59" i="3"/>
  <c r="B74" i="3"/>
  <c r="B66" i="3"/>
  <c r="O96" i="3"/>
  <c r="N91" i="3"/>
  <c r="O88" i="3"/>
  <c r="N83" i="3"/>
  <c r="B91" i="3"/>
  <c r="B83" i="3"/>
  <c r="B100" i="3"/>
  <c r="B125" i="3"/>
  <c r="O40" i="4"/>
  <c r="N35" i="4"/>
  <c r="O32" i="4"/>
  <c r="N27" i="4"/>
  <c r="N23" i="4"/>
  <c r="B34" i="4"/>
  <c r="B26" i="4"/>
  <c r="R42" i="4"/>
  <c r="K42" i="4" s="1"/>
  <c r="N60" i="4"/>
  <c r="P60" i="4" s="1"/>
  <c r="I60" i="4" s="1"/>
  <c r="O57" i="4"/>
  <c r="N52" i="4"/>
  <c r="O49" i="4"/>
  <c r="N44" i="4"/>
  <c r="B60" i="4"/>
  <c r="B52" i="4"/>
  <c r="N65" i="4"/>
  <c r="Q190" i="4"/>
  <c r="G190" i="4"/>
  <c r="P140" i="5"/>
  <c r="I140" i="5" s="1"/>
  <c r="H140" i="5"/>
  <c r="H42" i="5"/>
  <c r="P42" i="5"/>
  <c r="I42" i="5" s="1"/>
  <c r="B155" i="13"/>
  <c r="M156" i="13"/>
  <c r="N155" i="13"/>
  <c r="O155" i="13"/>
  <c r="Q114" i="8"/>
  <c r="G114" i="8"/>
  <c r="N209" i="10"/>
  <c r="O209" i="10"/>
  <c r="B209" i="10"/>
  <c r="G38" i="4"/>
  <c r="Q83" i="5"/>
  <c r="G83" i="5"/>
  <c r="P83" i="5"/>
  <c r="I83" i="5" s="1"/>
  <c r="N16" i="3"/>
  <c r="O13" i="3"/>
  <c r="N8" i="3"/>
  <c r="O5" i="3"/>
  <c r="B10" i="3"/>
  <c r="M21" i="3"/>
  <c r="N77" i="3"/>
  <c r="O74" i="3"/>
  <c r="N69" i="3"/>
  <c r="O66" i="3"/>
  <c r="N61" i="3"/>
  <c r="H72" i="3"/>
  <c r="H64" i="3"/>
  <c r="B73" i="3"/>
  <c r="B65" i="3"/>
  <c r="N96" i="3"/>
  <c r="O93" i="3"/>
  <c r="N88" i="3"/>
  <c r="O85" i="3"/>
  <c r="J93" i="3"/>
  <c r="G92" i="3"/>
  <c r="J85" i="3"/>
  <c r="G84" i="3"/>
  <c r="B98" i="3"/>
  <c r="B90" i="3"/>
  <c r="B82" i="3"/>
  <c r="N40" i="4"/>
  <c r="O37" i="4"/>
  <c r="N32" i="4"/>
  <c r="O29" i="4"/>
  <c r="B41" i="4"/>
  <c r="B33" i="4"/>
  <c r="B25" i="4"/>
  <c r="J37" i="4"/>
  <c r="J29" i="4"/>
  <c r="H23" i="4"/>
  <c r="O62" i="4"/>
  <c r="N57" i="4"/>
  <c r="O54" i="4"/>
  <c r="N49" i="4"/>
  <c r="O46" i="4"/>
  <c r="B59" i="4"/>
  <c r="B51" i="4"/>
  <c r="P146" i="4"/>
  <c r="I146" i="4" s="1"/>
  <c r="H147" i="4"/>
  <c r="N13" i="3"/>
  <c r="P98" i="3"/>
  <c r="I98" i="3" s="1"/>
  <c r="H98" i="3"/>
  <c r="H90" i="3"/>
  <c r="H82" i="3"/>
  <c r="P34" i="4"/>
  <c r="I34" i="4" s="1"/>
  <c r="H34" i="4"/>
  <c r="H26" i="4"/>
  <c r="P51" i="4"/>
  <c r="I51" i="4" s="1"/>
  <c r="G62" i="4"/>
  <c r="G54" i="4"/>
  <c r="G46" i="4"/>
  <c r="B58" i="4"/>
  <c r="B50" i="4"/>
  <c r="M66" i="4"/>
  <c r="H66" i="4"/>
  <c r="H117" i="4"/>
  <c r="P117" i="4"/>
  <c r="I117" i="4" s="1"/>
  <c r="H187" i="4"/>
  <c r="N77" i="14"/>
  <c r="B77" i="14"/>
  <c r="O77" i="14"/>
  <c r="M181" i="11"/>
  <c r="O180" i="11"/>
  <c r="B180" i="11"/>
  <c r="N180" i="11"/>
  <c r="P167" i="5"/>
  <c r="I167" i="5" s="1"/>
  <c r="H167" i="5"/>
  <c r="N6" i="3"/>
  <c r="G94" i="3"/>
  <c r="G86" i="3"/>
  <c r="B17" i="3"/>
  <c r="O15" i="3"/>
  <c r="N10" i="3"/>
  <c r="O7" i="3"/>
  <c r="B16" i="3"/>
  <c r="B8" i="3"/>
  <c r="O76" i="3"/>
  <c r="Q73" i="3"/>
  <c r="N71" i="3"/>
  <c r="O68" i="3"/>
  <c r="Q65" i="3"/>
  <c r="N63" i="3"/>
  <c r="O60" i="3"/>
  <c r="H78" i="3"/>
  <c r="G75" i="3"/>
  <c r="H70" i="3"/>
  <c r="G67" i="3"/>
  <c r="G59" i="3"/>
  <c r="B71" i="3"/>
  <c r="B63" i="3"/>
  <c r="O95" i="3"/>
  <c r="N90" i="3"/>
  <c r="O87" i="3"/>
  <c r="N82" i="3"/>
  <c r="B96" i="3"/>
  <c r="B88" i="3"/>
  <c r="O39" i="4"/>
  <c r="N34" i="4"/>
  <c r="O31" i="4"/>
  <c r="N26" i="4"/>
  <c r="N24" i="4"/>
  <c r="P24" i="4" s="1"/>
  <c r="I24" i="4" s="1"/>
  <c r="B39" i="4"/>
  <c r="B31" i="4"/>
  <c r="B23" i="4"/>
  <c r="N59" i="4"/>
  <c r="P59" i="4" s="1"/>
  <c r="I59" i="4" s="1"/>
  <c r="O56" i="4"/>
  <c r="N51" i="4"/>
  <c r="O48" i="4"/>
  <c r="H60" i="4"/>
  <c r="H52" i="4"/>
  <c r="H44" i="4"/>
  <c r="B57" i="4"/>
  <c r="B49" i="4"/>
  <c r="Q174" i="4"/>
  <c r="P174" i="4"/>
  <c r="I174" i="4" s="1"/>
  <c r="G174" i="4"/>
  <c r="P94" i="5"/>
  <c r="I94" i="5" s="1"/>
  <c r="H94" i="5"/>
  <c r="Q79" i="5"/>
  <c r="G79" i="5"/>
  <c r="P79" i="5"/>
  <c r="I79" i="5" s="1"/>
  <c r="P156" i="5"/>
  <c r="I156" i="5" s="1"/>
  <c r="H156" i="5"/>
  <c r="Q161" i="6"/>
  <c r="G161" i="6"/>
  <c r="O11" i="3"/>
  <c r="B4" i="3"/>
  <c r="H179" i="4"/>
  <c r="N5" i="3"/>
  <c r="N15" i="3"/>
  <c r="O12" i="3"/>
  <c r="N7" i="3"/>
  <c r="O4" i="3"/>
  <c r="B15" i="3"/>
  <c r="B7" i="3"/>
  <c r="N76" i="3"/>
  <c r="O73" i="3"/>
  <c r="N68" i="3"/>
  <c r="O65" i="3"/>
  <c r="N60" i="3"/>
  <c r="B78" i="3"/>
  <c r="B70" i="3"/>
  <c r="B62" i="3"/>
  <c r="N95" i="3"/>
  <c r="O92" i="3"/>
  <c r="N87" i="3"/>
  <c r="O84" i="3"/>
  <c r="G93" i="3"/>
  <c r="G85" i="3"/>
  <c r="B95" i="3"/>
  <c r="B87" i="3"/>
  <c r="N39" i="4"/>
  <c r="O36" i="4"/>
  <c r="N31" i="4"/>
  <c r="O28" i="4"/>
  <c r="B38" i="4"/>
  <c r="B30" i="4"/>
  <c r="G37" i="4"/>
  <c r="G29" i="4"/>
  <c r="O61" i="4"/>
  <c r="N56" i="4"/>
  <c r="O53" i="4"/>
  <c r="N48" i="4"/>
  <c r="O45" i="4"/>
  <c r="B56" i="4"/>
  <c r="B48" i="4"/>
  <c r="B116" i="4"/>
  <c r="N116" i="4"/>
  <c r="M148" i="4"/>
  <c r="N147" i="4"/>
  <c r="B147" i="4"/>
  <c r="P158" i="5"/>
  <c r="I158" i="5" s="1"/>
  <c r="H158" i="5"/>
  <c r="G142" i="5"/>
  <c r="Q142" i="5"/>
  <c r="Q36" i="5"/>
  <c r="G36" i="5"/>
  <c r="N14" i="3"/>
  <c r="G30" i="4"/>
  <c r="P23" i="2"/>
  <c r="O17" i="3"/>
  <c r="N12" i="3"/>
  <c r="O9" i="3"/>
  <c r="N4" i="3"/>
  <c r="B14" i="3"/>
  <c r="B6" i="3"/>
  <c r="B20" i="3"/>
  <c r="P62" i="3"/>
  <c r="I62" i="3" s="1"/>
  <c r="J74" i="3"/>
  <c r="J66" i="3"/>
  <c r="B77" i="3"/>
  <c r="B69" i="3"/>
  <c r="B61" i="3"/>
  <c r="H91" i="3"/>
  <c r="H83" i="3"/>
  <c r="B94" i="3"/>
  <c r="B86" i="3"/>
  <c r="N3" i="4"/>
  <c r="Q3" i="4" s="1"/>
  <c r="O41" i="4"/>
  <c r="N36" i="4"/>
  <c r="O33" i="4"/>
  <c r="N28" i="4"/>
  <c r="O25" i="4"/>
  <c r="B37" i="4"/>
  <c r="B29" i="4"/>
  <c r="H35" i="4"/>
  <c r="H27" i="4"/>
  <c r="Q63" i="4"/>
  <c r="N61" i="4"/>
  <c r="O58" i="4"/>
  <c r="Q55" i="4"/>
  <c r="N53" i="4"/>
  <c r="O50" i="4"/>
  <c r="Q47" i="4"/>
  <c r="N45" i="4"/>
  <c r="B63" i="4"/>
  <c r="B55" i="4"/>
  <c r="B47" i="4"/>
  <c r="Q146" i="4"/>
  <c r="G146" i="4"/>
  <c r="Q182" i="4"/>
  <c r="G182" i="4"/>
  <c r="M202" i="4"/>
  <c r="B201" i="4"/>
  <c r="N201" i="4"/>
  <c r="P201" i="4" s="1"/>
  <c r="I201" i="4" s="1"/>
  <c r="P42" i="7"/>
  <c r="I42" i="7" s="1"/>
  <c r="H42" i="7"/>
  <c r="P116" i="6"/>
  <c r="I116" i="6" s="1"/>
  <c r="H116" i="6"/>
  <c r="O10" i="3"/>
  <c r="B9" i="3"/>
  <c r="B86" i="2"/>
  <c r="O14" i="3"/>
  <c r="N9" i="3"/>
  <c r="O6" i="3"/>
  <c r="B13" i="3"/>
  <c r="B5" i="3"/>
  <c r="O75" i="3"/>
  <c r="N70" i="3"/>
  <c r="P70" i="3" s="1"/>
  <c r="I70" i="3" s="1"/>
  <c r="O67" i="3"/>
  <c r="N62" i="3"/>
  <c r="O59" i="3"/>
  <c r="H71" i="3"/>
  <c r="B76" i="3"/>
  <c r="B68" i="3"/>
  <c r="B60" i="3"/>
  <c r="N97" i="3"/>
  <c r="O94" i="3"/>
  <c r="N89" i="3"/>
  <c r="O86" i="3"/>
  <c r="N81" i="3"/>
  <c r="P81" i="3" s="1"/>
  <c r="I81" i="3" s="1"/>
  <c r="B93" i="3"/>
  <c r="B85" i="3"/>
  <c r="O38" i="4"/>
  <c r="N33" i="4"/>
  <c r="O30" i="4"/>
  <c r="N25" i="4"/>
  <c r="B36" i="4"/>
  <c r="B28" i="4"/>
  <c r="N58" i="4"/>
  <c r="O55" i="4"/>
  <c r="N50" i="4"/>
  <c r="O47" i="4"/>
  <c r="B62" i="4"/>
  <c r="B54" i="4"/>
  <c r="B46" i="4"/>
  <c r="M118" i="4"/>
  <c r="B117" i="4"/>
  <c r="N117" i="4"/>
  <c r="M91" i="4"/>
  <c r="Q189" i="4"/>
  <c r="N187" i="4"/>
  <c r="O184" i="4"/>
  <c r="Q181" i="4"/>
  <c r="N179" i="4"/>
  <c r="O176" i="4"/>
  <c r="B187" i="4"/>
  <c r="B179" i="4"/>
  <c r="M44" i="7"/>
  <c r="B43" i="7"/>
  <c r="N43" i="7"/>
  <c r="O43" i="7"/>
  <c r="N152" i="11"/>
  <c r="B152" i="11"/>
  <c r="O152" i="11"/>
  <c r="M153" i="11"/>
  <c r="N131" i="12"/>
  <c r="O131" i="12"/>
  <c r="M132" i="12"/>
  <c r="B131" i="12"/>
  <c r="Q97" i="6"/>
  <c r="G97" i="6"/>
  <c r="Q161" i="5"/>
  <c r="G161" i="5"/>
  <c r="M144" i="5"/>
  <c r="B143" i="5"/>
  <c r="N143" i="5"/>
  <c r="O143" i="5"/>
  <c r="P41" i="5"/>
  <c r="I41" i="5" s="1"/>
  <c r="H41" i="5"/>
  <c r="H157" i="10"/>
  <c r="P157" i="10"/>
  <c r="I157" i="10" s="1"/>
  <c r="H159" i="12"/>
  <c r="P159" i="12"/>
  <c r="I159" i="12" s="1"/>
  <c r="Q129" i="5"/>
  <c r="G129" i="5"/>
  <c r="Q97" i="5"/>
  <c r="G97" i="5"/>
  <c r="P84" i="5"/>
  <c r="I84" i="5" s="1"/>
  <c r="H84" i="5"/>
  <c r="J204" i="11"/>
  <c r="R204" i="11"/>
  <c r="K204" i="11" s="1"/>
  <c r="H143" i="8"/>
  <c r="P143" i="8"/>
  <c r="I143" i="8" s="1"/>
  <c r="Q159" i="5"/>
  <c r="G159" i="5"/>
  <c r="Q76" i="14"/>
  <c r="G76" i="14"/>
  <c r="G170" i="5"/>
  <c r="Q170" i="5"/>
  <c r="G45" i="5"/>
  <c r="Q45" i="5"/>
  <c r="H154" i="13"/>
  <c r="P154" i="13"/>
  <c r="I154" i="13" s="1"/>
  <c r="R142" i="8"/>
  <c r="K142" i="8" s="1"/>
  <c r="J142" i="8"/>
  <c r="J129" i="12"/>
  <c r="R129" i="12"/>
  <c r="K129" i="12" s="1"/>
  <c r="G152" i="5"/>
  <c r="Q152" i="5"/>
  <c r="P130" i="5"/>
  <c r="I130" i="5" s="1"/>
  <c r="H130" i="5"/>
  <c r="P98" i="5"/>
  <c r="I98" i="5" s="1"/>
  <c r="H98" i="5"/>
  <c r="J102" i="12"/>
  <c r="R102" i="12"/>
  <c r="K102" i="12" s="1"/>
  <c r="R91" i="5"/>
  <c r="K91" i="5" s="1"/>
  <c r="J91" i="5"/>
  <c r="N188" i="12"/>
  <c r="M189" i="12"/>
  <c r="B188" i="12"/>
  <c r="O188" i="12"/>
  <c r="R174" i="5"/>
  <c r="K174" i="5" s="1"/>
  <c r="J174" i="5"/>
  <c r="R131" i="5"/>
  <c r="K131" i="5" s="1"/>
  <c r="J131" i="5"/>
  <c r="R70" i="5"/>
  <c r="K70" i="5" s="1"/>
  <c r="J70" i="5"/>
  <c r="Q116" i="6"/>
  <c r="G116" i="6"/>
  <c r="R138" i="5"/>
  <c r="K138" i="5" s="1"/>
  <c r="J138" i="5"/>
  <c r="R41" i="5"/>
  <c r="K41" i="5" s="1"/>
  <c r="J41" i="5"/>
  <c r="R139" i="5"/>
  <c r="K139" i="5" s="1"/>
  <c r="J139" i="5"/>
  <c r="O189" i="4"/>
  <c r="N184" i="4"/>
  <c r="O181" i="4"/>
  <c r="N176" i="4"/>
  <c r="B186" i="4"/>
  <c r="B178" i="4"/>
  <c r="P138" i="6"/>
  <c r="I138" i="6" s="1"/>
  <c r="H138" i="6"/>
  <c r="H151" i="11"/>
  <c r="P151" i="11"/>
  <c r="I151" i="11" s="1"/>
  <c r="Q130" i="12"/>
  <c r="G130" i="12"/>
  <c r="H97" i="6"/>
  <c r="P97" i="6"/>
  <c r="I97" i="6" s="1"/>
  <c r="P166" i="5"/>
  <c r="I166" i="5" s="1"/>
  <c r="H166" i="5"/>
  <c r="G68" i="5"/>
  <c r="Q68" i="5"/>
  <c r="Q44" i="5"/>
  <c r="G44" i="5"/>
  <c r="Q157" i="10"/>
  <c r="G157" i="10"/>
  <c r="P65" i="7"/>
  <c r="I65" i="7" s="1"/>
  <c r="H65" i="7"/>
  <c r="R125" i="11"/>
  <c r="K125" i="11" s="1"/>
  <c r="J125" i="11"/>
  <c r="H153" i="5"/>
  <c r="P153" i="5"/>
  <c r="I153" i="5" s="1"/>
  <c r="P134" i="5"/>
  <c r="I134" i="5" s="1"/>
  <c r="H134" i="5"/>
  <c r="P102" i="5"/>
  <c r="I102" i="5" s="1"/>
  <c r="H102" i="5"/>
  <c r="Q143" i="8"/>
  <c r="G143" i="8"/>
  <c r="P164" i="5"/>
  <c r="I164" i="5" s="1"/>
  <c r="H164" i="5"/>
  <c r="R87" i="8"/>
  <c r="K87" i="8" s="1"/>
  <c r="J87" i="8"/>
  <c r="M163" i="6"/>
  <c r="N162" i="6"/>
  <c r="O162" i="6"/>
  <c r="B162" i="6"/>
  <c r="H126" i="11"/>
  <c r="P126" i="11"/>
  <c r="I126" i="11" s="1"/>
  <c r="G69" i="5"/>
  <c r="Q69" i="5"/>
  <c r="M116" i="8"/>
  <c r="B115" i="8"/>
  <c r="N115" i="8"/>
  <c r="O115" i="8"/>
  <c r="P154" i="5"/>
  <c r="I154" i="5" s="1"/>
  <c r="H154" i="5"/>
  <c r="P77" i="6"/>
  <c r="I77" i="6" s="1"/>
  <c r="H77" i="6"/>
  <c r="H157" i="5"/>
  <c r="P157" i="5"/>
  <c r="I157" i="5" s="1"/>
  <c r="Q133" i="5"/>
  <c r="G133" i="5"/>
  <c r="P133" i="5"/>
  <c r="I133" i="5" s="1"/>
  <c r="Q101" i="5"/>
  <c r="G101" i="5"/>
  <c r="P101" i="5"/>
  <c r="I101" i="5" s="1"/>
  <c r="P97" i="5"/>
  <c r="I97" i="5" s="1"/>
  <c r="R153" i="13"/>
  <c r="K153" i="13" s="1"/>
  <c r="J153" i="13"/>
  <c r="R136" i="5"/>
  <c r="K136" i="5" s="1"/>
  <c r="J136" i="5"/>
  <c r="Q187" i="12"/>
  <c r="G187" i="12"/>
  <c r="R84" i="5"/>
  <c r="K84" i="5" s="1"/>
  <c r="J84" i="5"/>
  <c r="M118" i="6"/>
  <c r="B117" i="6"/>
  <c r="N117" i="6"/>
  <c r="O117" i="6"/>
  <c r="R82" i="5"/>
  <c r="K82" i="5" s="1"/>
  <c r="J82" i="5"/>
  <c r="M23" i="5"/>
  <c r="B22" i="5"/>
  <c r="N22" i="5"/>
  <c r="O22" i="5"/>
  <c r="R42" i="5"/>
  <c r="K42" i="5" s="1"/>
  <c r="J42" i="5"/>
  <c r="G138" i="6"/>
  <c r="Q138" i="6"/>
  <c r="M99" i="6"/>
  <c r="B98" i="6"/>
  <c r="N98" i="6"/>
  <c r="O98" i="6"/>
  <c r="Q169" i="5"/>
  <c r="G169" i="5"/>
  <c r="P73" i="5"/>
  <c r="I73" i="5" s="1"/>
  <c r="H73" i="5"/>
  <c r="Q65" i="7"/>
  <c r="J65" i="7" s="1"/>
  <c r="G65" i="7"/>
  <c r="N160" i="12"/>
  <c r="M161" i="12"/>
  <c r="B160" i="12"/>
  <c r="O160" i="12"/>
  <c r="Q156" i="5"/>
  <c r="G156" i="5"/>
  <c r="Q137" i="5"/>
  <c r="G137" i="5"/>
  <c r="H36" i="5"/>
  <c r="P36" i="5"/>
  <c r="I36" i="5" s="1"/>
  <c r="P88" i="8"/>
  <c r="I88" i="8" s="1"/>
  <c r="G88" i="8"/>
  <c r="Q88" i="8"/>
  <c r="N144" i="8"/>
  <c r="B144" i="8"/>
  <c r="O144" i="8"/>
  <c r="Q167" i="5"/>
  <c r="G167" i="5"/>
  <c r="R156" i="10"/>
  <c r="K156" i="10" s="1"/>
  <c r="J156" i="10"/>
  <c r="Q87" i="5"/>
  <c r="G87" i="5"/>
  <c r="P74" i="5"/>
  <c r="I74" i="5" s="1"/>
  <c r="H74" i="5"/>
  <c r="Q157" i="5"/>
  <c r="G157" i="5"/>
  <c r="Q77" i="6"/>
  <c r="G77" i="6"/>
  <c r="H205" i="11"/>
  <c r="P205" i="11"/>
  <c r="I205" i="11" s="1"/>
  <c r="J150" i="11"/>
  <c r="R150" i="11"/>
  <c r="K150" i="11" s="1"/>
  <c r="G160" i="5"/>
  <c r="Q160" i="5"/>
  <c r="P138" i="5"/>
  <c r="I138" i="5" s="1"/>
  <c r="H138" i="5"/>
  <c r="P107" i="5"/>
  <c r="I107" i="5" s="1"/>
  <c r="H107" i="5"/>
  <c r="R130" i="5"/>
  <c r="K130" i="5" s="1"/>
  <c r="J130" i="5"/>
  <c r="R129" i="9"/>
  <c r="K129" i="9" s="1"/>
  <c r="J129" i="9"/>
  <c r="R171" i="5"/>
  <c r="K171" i="5" s="1"/>
  <c r="J171" i="5"/>
  <c r="N52" i="5"/>
  <c r="O52" i="5"/>
  <c r="M53" i="5"/>
  <c r="B52" i="5"/>
  <c r="J158" i="12"/>
  <c r="R158" i="12"/>
  <c r="K158" i="12" s="1"/>
  <c r="O191" i="4"/>
  <c r="N186" i="4"/>
  <c r="P186" i="4" s="1"/>
  <c r="I186" i="4" s="1"/>
  <c r="O183" i="4"/>
  <c r="N178" i="4"/>
  <c r="P178" i="4" s="1"/>
  <c r="I178" i="4" s="1"/>
  <c r="O175" i="4"/>
  <c r="B184" i="4"/>
  <c r="B176" i="4"/>
  <c r="Q151" i="11"/>
  <c r="G151" i="11"/>
  <c r="P91" i="5"/>
  <c r="I91" i="5" s="1"/>
  <c r="H91" i="5"/>
  <c r="Q76" i="5"/>
  <c r="G76" i="5"/>
  <c r="R115" i="6"/>
  <c r="K115" i="6" s="1"/>
  <c r="J115" i="6"/>
  <c r="M159" i="10"/>
  <c r="O158" i="10"/>
  <c r="B158" i="10"/>
  <c r="N158" i="10"/>
  <c r="Q159" i="12"/>
  <c r="G159" i="12"/>
  <c r="H161" i="5"/>
  <c r="P161" i="5"/>
  <c r="I161" i="5" s="1"/>
  <c r="P142" i="5"/>
  <c r="I142" i="5" s="1"/>
  <c r="H142" i="5"/>
  <c r="G39" i="5"/>
  <c r="Q39" i="5"/>
  <c r="B89" i="8"/>
  <c r="O89" i="8"/>
  <c r="N89" i="8"/>
  <c r="P172" i="5"/>
  <c r="I172" i="5" s="1"/>
  <c r="H172" i="5"/>
  <c r="P59" i="6"/>
  <c r="I59" i="6" s="1"/>
  <c r="H59" i="6"/>
  <c r="Q126" i="11"/>
  <c r="G126" i="11"/>
  <c r="P129" i="5"/>
  <c r="I129" i="5" s="1"/>
  <c r="P92" i="5"/>
  <c r="I92" i="5" s="1"/>
  <c r="H92" i="5"/>
  <c r="G77" i="5"/>
  <c r="Q77" i="5"/>
  <c r="R84" i="9"/>
  <c r="K84" i="9" s="1"/>
  <c r="J84" i="9"/>
  <c r="J186" i="12"/>
  <c r="R186" i="12"/>
  <c r="K186" i="12" s="1"/>
  <c r="J64" i="7"/>
  <c r="R64" i="7"/>
  <c r="K64" i="7" s="1"/>
  <c r="P162" i="5"/>
  <c r="I162" i="5" s="1"/>
  <c r="H162" i="5"/>
  <c r="H165" i="5"/>
  <c r="P165" i="5"/>
  <c r="I165" i="5" s="1"/>
  <c r="Q141" i="5"/>
  <c r="G141" i="5"/>
  <c r="Q107" i="5"/>
  <c r="G107" i="5"/>
  <c r="P39" i="5"/>
  <c r="I39" i="5" s="1"/>
  <c r="R98" i="5"/>
  <c r="K98" i="5" s="1"/>
  <c r="J98" i="5"/>
  <c r="G42" i="6"/>
  <c r="Q42" i="6"/>
  <c r="R158" i="5"/>
  <c r="K158" i="5" s="1"/>
  <c r="J158" i="5"/>
  <c r="R49" i="5"/>
  <c r="K49" i="5" s="1"/>
  <c r="J49" i="5"/>
  <c r="B90" i="4"/>
  <c r="M192" i="4"/>
  <c r="N191" i="4"/>
  <c r="O188" i="4"/>
  <c r="N183" i="4"/>
  <c r="O180" i="4"/>
  <c r="N175" i="4"/>
  <c r="B183" i="4"/>
  <c r="B175" i="4"/>
  <c r="Q42" i="7"/>
  <c r="G42" i="7"/>
  <c r="M140" i="6"/>
  <c r="N139" i="6"/>
  <c r="B139" i="6"/>
  <c r="O139" i="6"/>
  <c r="P131" i="5"/>
  <c r="I131" i="5" s="1"/>
  <c r="H131" i="5"/>
  <c r="Q94" i="5"/>
  <c r="G94" i="5"/>
  <c r="P81" i="5"/>
  <c r="I81" i="5" s="1"/>
  <c r="H81" i="5"/>
  <c r="M67" i="7"/>
  <c r="B66" i="7"/>
  <c r="N66" i="7"/>
  <c r="O66" i="7"/>
  <c r="N104" i="12"/>
  <c r="B104" i="12"/>
  <c r="O104" i="12"/>
  <c r="M105" i="12"/>
  <c r="R96" i="6"/>
  <c r="K96" i="6" s="1"/>
  <c r="J96" i="6"/>
  <c r="Q164" i="5"/>
  <c r="G164" i="5"/>
  <c r="P68" i="5"/>
  <c r="I68" i="5" s="1"/>
  <c r="H68" i="5"/>
  <c r="H44" i="5"/>
  <c r="P44" i="5"/>
  <c r="I44" i="5" s="1"/>
  <c r="P179" i="11"/>
  <c r="I179" i="11" s="1"/>
  <c r="H179" i="11"/>
  <c r="G154" i="5"/>
  <c r="Q154" i="5"/>
  <c r="P132" i="5"/>
  <c r="I132" i="5" s="1"/>
  <c r="H132" i="5"/>
  <c r="Q95" i="5"/>
  <c r="G95" i="5"/>
  <c r="H82" i="5"/>
  <c r="P82" i="5"/>
  <c r="I82" i="5" s="1"/>
  <c r="B4" i="6"/>
  <c r="N4" i="6"/>
  <c r="M5" i="6"/>
  <c r="O4" i="6"/>
  <c r="Q165" i="5"/>
  <c r="G165" i="5"/>
  <c r="M79" i="6"/>
  <c r="O78" i="6"/>
  <c r="B78" i="6"/>
  <c r="N78" i="6"/>
  <c r="Q205" i="11"/>
  <c r="G205" i="11"/>
  <c r="R178" i="11"/>
  <c r="K178" i="11" s="1"/>
  <c r="J178" i="11"/>
  <c r="G168" i="5"/>
  <c r="Q168" i="5"/>
  <c r="H72" i="5"/>
  <c r="P72" i="5"/>
  <c r="I72" i="5" s="1"/>
  <c r="R137" i="6"/>
  <c r="K137" i="6" s="1"/>
  <c r="J137" i="6"/>
  <c r="R155" i="5"/>
  <c r="K155" i="5" s="1"/>
  <c r="J155" i="5"/>
  <c r="R207" i="10"/>
  <c r="K207" i="10" s="1"/>
  <c r="J207" i="10"/>
  <c r="P141" i="5"/>
  <c r="I141" i="5" s="1"/>
  <c r="P42" i="6"/>
  <c r="I42" i="6" s="1"/>
  <c r="H42" i="6"/>
  <c r="R58" i="6"/>
  <c r="K58" i="6" s="1"/>
  <c r="J58" i="6"/>
  <c r="P152" i="5"/>
  <c r="I152" i="5" s="1"/>
  <c r="N188" i="4"/>
  <c r="O185" i="4"/>
  <c r="N180" i="4"/>
  <c r="O177" i="4"/>
  <c r="B190" i="4"/>
  <c r="B182" i="4"/>
  <c r="B174" i="4"/>
  <c r="R41" i="6"/>
  <c r="K41" i="6" s="1"/>
  <c r="J41" i="6"/>
  <c r="G134" i="5"/>
  <c r="Q134" i="5"/>
  <c r="P99" i="5"/>
  <c r="I99" i="5" s="1"/>
  <c r="H99" i="5"/>
  <c r="H103" i="12"/>
  <c r="P103" i="12"/>
  <c r="I103" i="12" s="1"/>
  <c r="H169" i="5"/>
  <c r="P169" i="5"/>
  <c r="I169" i="5" s="1"/>
  <c r="Q71" i="5"/>
  <c r="G71" i="5"/>
  <c r="G47" i="5"/>
  <c r="Q47" i="5"/>
  <c r="G59" i="6"/>
  <c r="Q59" i="6"/>
  <c r="G179" i="11"/>
  <c r="Q179" i="11"/>
  <c r="P159" i="5"/>
  <c r="I159" i="5" s="1"/>
  <c r="H159" i="5"/>
  <c r="Q135" i="5"/>
  <c r="G135" i="5"/>
  <c r="P100" i="5"/>
  <c r="I100" i="5" s="1"/>
  <c r="H100" i="5"/>
  <c r="P130" i="9"/>
  <c r="I130" i="9" s="1"/>
  <c r="H130" i="9"/>
  <c r="R160" i="6"/>
  <c r="K160" i="6" s="1"/>
  <c r="J160" i="6"/>
  <c r="P208" i="10"/>
  <c r="I208" i="10" s="1"/>
  <c r="H208" i="10"/>
  <c r="P170" i="5"/>
  <c r="I170" i="5" s="1"/>
  <c r="H170" i="5"/>
  <c r="B101" i="11"/>
  <c r="N101" i="11"/>
  <c r="O101" i="11"/>
  <c r="H173" i="5"/>
  <c r="P173" i="5"/>
  <c r="I173" i="5" s="1"/>
  <c r="Q75" i="5"/>
  <c r="G75" i="5"/>
  <c r="M109" i="5"/>
  <c r="B108" i="5"/>
  <c r="N108" i="5"/>
  <c r="O108" i="5"/>
  <c r="R78" i="5"/>
  <c r="K78" i="5" s="1"/>
  <c r="J78" i="5"/>
  <c r="R99" i="5"/>
  <c r="K99" i="5" s="1"/>
  <c r="J99" i="5"/>
  <c r="R76" i="6"/>
  <c r="K76" i="6" s="1"/>
  <c r="J76" i="6"/>
  <c r="R113" i="8"/>
  <c r="K113" i="8" s="1"/>
  <c r="J113" i="8"/>
  <c r="P77" i="5"/>
  <c r="I77" i="5" s="1"/>
  <c r="O190" i="4"/>
  <c r="N185" i="4"/>
  <c r="O182" i="4"/>
  <c r="N177" i="4"/>
  <c r="B189" i="4"/>
  <c r="B181" i="4"/>
  <c r="M5" i="5"/>
  <c r="O4" i="5"/>
  <c r="B4" i="5"/>
  <c r="N4" i="5"/>
  <c r="P130" i="12"/>
  <c r="I130" i="12" s="1"/>
  <c r="H130" i="12"/>
  <c r="Q153" i="5"/>
  <c r="G153" i="5"/>
  <c r="P139" i="5"/>
  <c r="I139" i="5" s="1"/>
  <c r="H139" i="5"/>
  <c r="Q102" i="5"/>
  <c r="G102" i="5"/>
  <c r="Q103" i="12"/>
  <c r="G103" i="12"/>
  <c r="Q172" i="5"/>
  <c r="G172" i="5"/>
  <c r="Q89" i="5"/>
  <c r="G89" i="5"/>
  <c r="H76" i="5"/>
  <c r="P76" i="5"/>
  <c r="I76" i="5" s="1"/>
  <c r="J75" i="14"/>
  <c r="R75" i="14"/>
  <c r="K75" i="14" s="1"/>
  <c r="H161" i="6"/>
  <c r="P161" i="6"/>
  <c r="I161" i="6" s="1"/>
  <c r="H76" i="14"/>
  <c r="P76" i="14"/>
  <c r="I76" i="14" s="1"/>
  <c r="M61" i="6"/>
  <c r="O60" i="6"/>
  <c r="B60" i="6"/>
  <c r="N60" i="6"/>
  <c r="G162" i="5"/>
  <c r="Q162" i="5"/>
  <c r="P137" i="5"/>
  <c r="I137" i="5" s="1"/>
  <c r="Q103" i="5"/>
  <c r="G103" i="5"/>
  <c r="G37" i="5"/>
  <c r="Q37" i="5"/>
  <c r="Q130" i="9"/>
  <c r="G130" i="9"/>
  <c r="Q154" i="13"/>
  <c r="G154" i="13"/>
  <c r="P114" i="8"/>
  <c r="I114" i="8" s="1"/>
  <c r="H114" i="8"/>
  <c r="Q208" i="10"/>
  <c r="G208" i="10"/>
  <c r="Q173" i="5"/>
  <c r="G173" i="5"/>
  <c r="H100" i="11"/>
  <c r="P100" i="11"/>
  <c r="I100" i="11" s="1"/>
  <c r="P90" i="5"/>
  <c r="I90" i="5" s="1"/>
  <c r="H90" i="5"/>
  <c r="H80" i="5"/>
  <c r="P80" i="5"/>
  <c r="I80" i="5" s="1"/>
  <c r="R166" i="5"/>
  <c r="K166" i="5" s="1"/>
  <c r="J166" i="5"/>
  <c r="R74" i="5"/>
  <c r="K74" i="5" s="1"/>
  <c r="J74" i="5"/>
  <c r="H187" i="12"/>
  <c r="P187" i="12"/>
  <c r="I187" i="12" s="1"/>
  <c r="M44" i="6"/>
  <c r="B43" i="6"/>
  <c r="N43" i="6"/>
  <c r="O43" i="6"/>
  <c r="P37" i="5"/>
  <c r="I37" i="5" s="1"/>
  <c r="R99" i="11"/>
  <c r="K99" i="11" s="1"/>
  <c r="J99" i="11"/>
  <c r="R163" i="5"/>
  <c r="K163" i="5" s="1"/>
  <c r="J163" i="5"/>
  <c r="B87" i="2"/>
  <c r="N87" i="2"/>
  <c r="P87" i="2" s="1"/>
  <c r="I87" i="2" s="1"/>
  <c r="M88" i="2"/>
  <c r="M142" i="2"/>
  <c r="O141" i="2"/>
  <c r="B141" i="2"/>
  <c r="N141" i="2"/>
  <c r="N158" i="2"/>
  <c r="B158" i="2"/>
  <c r="M159" i="2"/>
  <c r="B108" i="2"/>
  <c r="M109" i="2"/>
  <c r="N108" i="2"/>
  <c r="P108" i="2" s="1"/>
  <c r="I108" i="2" s="1"/>
  <c r="M25" i="2"/>
  <c r="N25" i="2" s="1"/>
  <c r="M53" i="2"/>
  <c r="H53" i="2"/>
  <c r="M68" i="2"/>
  <c r="N67" i="2"/>
  <c r="H118" i="15"/>
  <c r="P118" i="15"/>
  <c r="I118" i="15" s="1"/>
  <c r="Q94" i="15"/>
  <c r="G94" i="15"/>
  <c r="J46" i="15"/>
  <c r="R46" i="15"/>
  <c r="K46" i="15" s="1"/>
  <c r="Q192" i="15"/>
  <c r="G192" i="15"/>
  <c r="N52" i="2"/>
  <c r="Q52" i="2" s="1"/>
  <c r="R52" i="2" s="1"/>
  <c r="H69" i="2"/>
  <c r="H87" i="2"/>
  <c r="M124" i="2"/>
  <c r="H125" i="2"/>
  <c r="P158" i="2"/>
  <c r="I158" i="2" s="1"/>
  <c r="Q118" i="15"/>
  <c r="G118" i="15"/>
  <c r="M120" i="15"/>
  <c r="O119" i="15"/>
  <c r="B119" i="15"/>
  <c r="N119" i="15"/>
  <c r="J117" i="15"/>
  <c r="R117" i="15"/>
  <c r="K117" i="15" s="1"/>
  <c r="H94" i="15"/>
  <c r="P94" i="15"/>
  <c r="I94" i="15" s="1"/>
  <c r="J93" i="15"/>
  <c r="R93" i="15"/>
  <c r="K93" i="15" s="1"/>
  <c r="J167" i="15"/>
  <c r="R167" i="15"/>
  <c r="K167" i="15" s="1"/>
  <c r="H192" i="15"/>
  <c r="P192" i="15"/>
  <c r="I192" i="15" s="1"/>
  <c r="J191" i="15"/>
  <c r="R191" i="15"/>
  <c r="K191" i="15" s="1"/>
  <c r="G126" i="10"/>
  <c r="Q126" i="10"/>
  <c r="R102" i="10"/>
  <c r="K102" i="10" s="1"/>
  <c r="J102" i="10"/>
  <c r="P126" i="10"/>
  <c r="I126" i="10" s="1"/>
  <c r="H126" i="10"/>
  <c r="M128" i="10"/>
  <c r="B127" i="10"/>
  <c r="N127" i="10"/>
  <c r="O127" i="10"/>
  <c r="R125" i="10"/>
  <c r="K125" i="10" s="1"/>
  <c r="J125" i="10"/>
  <c r="R58" i="10"/>
  <c r="K58" i="10" s="1"/>
  <c r="J58" i="10"/>
  <c r="P42" i="8"/>
  <c r="I42" i="8" s="1"/>
  <c r="H42" i="8"/>
  <c r="G42" i="8"/>
  <c r="Q42" i="8"/>
  <c r="R41" i="8"/>
  <c r="K41" i="8" s="1"/>
  <c r="J41" i="8"/>
  <c r="R3" i="6"/>
  <c r="K3" i="6" s="1"/>
  <c r="J3" i="6"/>
  <c r="R151" i="5"/>
  <c r="K151" i="5" s="1"/>
  <c r="J151" i="5"/>
  <c r="G128" i="5"/>
  <c r="Q128" i="5"/>
  <c r="G106" i="5"/>
  <c r="Q106" i="5"/>
  <c r="R86" i="5"/>
  <c r="K86" i="5" s="1"/>
  <c r="J86" i="5"/>
  <c r="G67" i="5"/>
  <c r="Q67" i="5"/>
  <c r="P67" i="5"/>
  <c r="I67" i="5" s="1"/>
  <c r="G51" i="5"/>
  <c r="Q51" i="5"/>
  <c r="G35" i="5"/>
  <c r="Q35" i="5"/>
  <c r="R21" i="5"/>
  <c r="K21" i="5" s="1"/>
  <c r="H2" i="5"/>
  <c r="J2" i="5"/>
  <c r="N3" i="5"/>
  <c r="Q3" i="5" s="1"/>
  <c r="P199" i="4"/>
  <c r="I199" i="4" s="1"/>
  <c r="H199" i="4"/>
  <c r="J199" i="4"/>
  <c r="N200" i="4"/>
  <c r="P172" i="4"/>
  <c r="I172" i="4" s="1"/>
  <c r="H172" i="4"/>
  <c r="J172" i="4"/>
  <c r="N173" i="4"/>
  <c r="P144" i="4"/>
  <c r="I144" i="4" s="1"/>
  <c r="P145" i="4"/>
  <c r="I145" i="4" s="1"/>
  <c r="J144" i="4"/>
  <c r="G145" i="4"/>
  <c r="G144" i="4"/>
  <c r="Q145" i="4"/>
  <c r="P115" i="4"/>
  <c r="I115" i="4" s="1"/>
  <c r="P116" i="4"/>
  <c r="I116" i="4" s="1"/>
  <c r="J115" i="4"/>
  <c r="G116" i="4"/>
  <c r="G115" i="4"/>
  <c r="Q116" i="4"/>
  <c r="P89" i="4"/>
  <c r="I89" i="4" s="1"/>
  <c r="P90" i="4"/>
  <c r="I90" i="4" s="1"/>
  <c r="J89" i="4"/>
  <c r="G90" i="4"/>
  <c r="G89" i="4"/>
  <c r="Q90" i="4"/>
  <c r="P64" i="4"/>
  <c r="I64" i="4" s="1"/>
  <c r="P65" i="4"/>
  <c r="I65" i="4" s="1"/>
  <c r="J64" i="4"/>
  <c r="G65" i="4"/>
  <c r="G64" i="4"/>
  <c r="Q65" i="4"/>
  <c r="P43" i="4"/>
  <c r="I43" i="4" s="1"/>
  <c r="G43" i="4"/>
  <c r="P42" i="4"/>
  <c r="I42" i="4" s="1"/>
  <c r="B43" i="4"/>
  <c r="G42" i="4"/>
  <c r="Q43" i="4"/>
  <c r="P21" i="4"/>
  <c r="I21" i="4" s="1"/>
  <c r="H21" i="4"/>
  <c r="J21" i="4"/>
  <c r="P3" i="4"/>
  <c r="I3" i="4" s="1"/>
  <c r="P2" i="4"/>
  <c r="I2" i="4" s="1"/>
  <c r="J2" i="4"/>
  <c r="G3" i="4"/>
  <c r="M5" i="4"/>
  <c r="O4" i="4"/>
  <c r="N4" i="4"/>
  <c r="Q4" i="4" s="1"/>
  <c r="B4" i="4"/>
  <c r="G2" i="4"/>
  <c r="P124" i="3"/>
  <c r="I124" i="3" s="1"/>
  <c r="H124" i="3"/>
  <c r="J124" i="3"/>
  <c r="N125" i="3"/>
  <c r="P99" i="3"/>
  <c r="I99" i="3" s="1"/>
  <c r="H99" i="3"/>
  <c r="J99" i="3"/>
  <c r="N100" i="3"/>
  <c r="P80" i="3"/>
  <c r="I80" i="3" s="1"/>
  <c r="G80" i="3"/>
  <c r="P79" i="3"/>
  <c r="I79" i="3" s="1"/>
  <c r="B80" i="3"/>
  <c r="G79" i="3"/>
  <c r="Q80" i="3"/>
  <c r="M41" i="3"/>
  <c r="B40" i="3"/>
  <c r="N40" i="3"/>
  <c r="O40" i="3"/>
  <c r="B39" i="3"/>
  <c r="N39" i="3"/>
  <c r="Q39" i="3" s="1"/>
  <c r="P58" i="3"/>
  <c r="I58" i="3" s="1"/>
  <c r="G58" i="3"/>
  <c r="P57" i="3"/>
  <c r="I57" i="3" s="1"/>
  <c r="B58" i="3"/>
  <c r="G57" i="3"/>
  <c r="Q58" i="3"/>
  <c r="P38" i="3"/>
  <c r="I38" i="3" s="1"/>
  <c r="P39" i="3"/>
  <c r="I39" i="3" s="1"/>
  <c r="G39" i="3"/>
  <c r="G38" i="3"/>
  <c r="P19" i="3"/>
  <c r="I19" i="3" s="1"/>
  <c r="P20" i="3"/>
  <c r="I20" i="3" s="1"/>
  <c r="G20" i="3"/>
  <c r="J19" i="3"/>
  <c r="G19" i="3"/>
  <c r="Q20" i="3"/>
  <c r="H3" i="3"/>
  <c r="I3" i="3"/>
  <c r="J3" i="3"/>
  <c r="R3" i="3"/>
  <c r="K3" i="3" s="1"/>
  <c r="P2" i="3"/>
  <c r="I2" i="3" s="1"/>
  <c r="P156" i="2"/>
  <c r="I156" i="2" s="1"/>
  <c r="H156" i="2"/>
  <c r="J156" i="2"/>
  <c r="N157" i="2"/>
  <c r="P157" i="2" s="1"/>
  <c r="I157" i="2" s="1"/>
  <c r="P139" i="2"/>
  <c r="I139" i="2" s="1"/>
  <c r="H139" i="2"/>
  <c r="J139" i="2"/>
  <c r="N140" i="2"/>
  <c r="P123" i="2"/>
  <c r="I123" i="2" s="1"/>
  <c r="G123" i="2"/>
  <c r="B123" i="2"/>
  <c r="P122" i="2"/>
  <c r="I122" i="2" s="1"/>
  <c r="Q123" i="2"/>
  <c r="P106" i="2"/>
  <c r="I106" i="2" s="1"/>
  <c r="H106" i="2"/>
  <c r="J106" i="2"/>
  <c r="N107" i="2"/>
  <c r="Q107" i="2" s="1"/>
  <c r="P85" i="2"/>
  <c r="I85" i="2" s="1"/>
  <c r="H85" i="2"/>
  <c r="J85" i="2"/>
  <c r="N86" i="2"/>
  <c r="B67" i="2"/>
  <c r="P66" i="2"/>
  <c r="I66" i="2" s="1"/>
  <c r="G25" i="2"/>
  <c r="Q25" i="2"/>
  <c r="J25" i="2" s="1"/>
  <c r="P25" i="2"/>
  <c r="I25" i="2" s="1"/>
  <c r="G3" i="2"/>
  <c r="Q3" i="2"/>
  <c r="R3" i="2" s="1"/>
  <c r="K3" i="2" s="1"/>
  <c r="P3" i="2"/>
  <c r="I3" i="2" s="1"/>
  <c r="P2" i="2"/>
  <c r="I2" i="2" s="1"/>
  <c r="M4" i="2"/>
  <c r="B3" i="2"/>
  <c r="N24" i="2"/>
  <c r="G52" i="2"/>
  <c r="M26" i="2"/>
  <c r="R25" i="2"/>
  <c r="K25" i="2" s="1"/>
  <c r="B25" i="2"/>
  <c r="B52" i="2"/>
  <c r="P51" i="2"/>
  <c r="I51" i="2" s="1"/>
  <c r="B23" i="2"/>
  <c r="G23" i="2"/>
  <c r="Q23" i="2"/>
  <c r="R23" i="2" s="1"/>
  <c r="K23" i="2" s="1"/>
  <c r="H23" i="2"/>
  <c r="P108" i="5" l="1"/>
  <c r="I108" i="5" s="1"/>
  <c r="H108" i="5"/>
  <c r="Q152" i="11"/>
  <c r="G152" i="11"/>
  <c r="H54" i="4"/>
  <c r="P54" i="4"/>
  <c r="I54" i="4" s="1"/>
  <c r="G69" i="3"/>
  <c r="Q69" i="3"/>
  <c r="R154" i="13"/>
  <c r="K154" i="13" s="1"/>
  <c r="J154" i="13"/>
  <c r="R162" i="5"/>
  <c r="K162" i="5" s="1"/>
  <c r="J162" i="5"/>
  <c r="G108" i="5"/>
  <c r="Q108" i="5"/>
  <c r="Q101" i="11"/>
  <c r="G101" i="11"/>
  <c r="R179" i="11"/>
  <c r="K179" i="11" s="1"/>
  <c r="J179" i="11"/>
  <c r="Q188" i="4"/>
  <c r="G188" i="4"/>
  <c r="M80" i="6"/>
  <c r="B79" i="6"/>
  <c r="N79" i="6"/>
  <c r="O79" i="6"/>
  <c r="Q66" i="7"/>
  <c r="G66" i="7"/>
  <c r="M160" i="10"/>
  <c r="B159" i="10"/>
  <c r="N159" i="10"/>
  <c r="O159" i="10"/>
  <c r="J151" i="11"/>
  <c r="R151" i="11"/>
  <c r="K151" i="11" s="1"/>
  <c r="R160" i="5"/>
  <c r="K160" i="5" s="1"/>
  <c r="J160" i="5"/>
  <c r="P117" i="6"/>
  <c r="I117" i="6" s="1"/>
  <c r="H117" i="6"/>
  <c r="R44" i="5"/>
  <c r="K44" i="5" s="1"/>
  <c r="J44" i="5"/>
  <c r="J130" i="12"/>
  <c r="R130" i="12"/>
  <c r="K130" i="12" s="1"/>
  <c r="P181" i="4"/>
  <c r="I181" i="4" s="1"/>
  <c r="H181" i="4"/>
  <c r="R170" i="5"/>
  <c r="K170" i="5" s="1"/>
  <c r="J170" i="5"/>
  <c r="N132" i="12"/>
  <c r="B132" i="12"/>
  <c r="O132" i="12"/>
  <c r="M133" i="12"/>
  <c r="P43" i="7"/>
  <c r="I43" i="7" s="1"/>
  <c r="H43" i="7"/>
  <c r="R181" i="4"/>
  <c r="K181" i="4" s="1"/>
  <c r="J181" i="4"/>
  <c r="P86" i="3"/>
  <c r="I86" i="3" s="1"/>
  <c r="H86" i="3"/>
  <c r="P59" i="3"/>
  <c r="I59" i="3" s="1"/>
  <c r="H59" i="3"/>
  <c r="Q9" i="3"/>
  <c r="G9" i="3"/>
  <c r="R146" i="4"/>
  <c r="K146" i="4" s="1"/>
  <c r="J146" i="4"/>
  <c r="R55" i="4"/>
  <c r="K55" i="4" s="1"/>
  <c r="J55" i="4"/>
  <c r="H25" i="4"/>
  <c r="P25" i="4"/>
  <c r="I25" i="4" s="1"/>
  <c r="Q48" i="4"/>
  <c r="G48" i="4"/>
  <c r="G60" i="3"/>
  <c r="Q60" i="3"/>
  <c r="Q7" i="3"/>
  <c r="G7" i="3"/>
  <c r="G82" i="3"/>
  <c r="Q82" i="3"/>
  <c r="R73" i="3"/>
  <c r="K73" i="3" s="1"/>
  <c r="J73" i="3"/>
  <c r="N181" i="11"/>
  <c r="B181" i="11"/>
  <c r="O181" i="11"/>
  <c r="Q57" i="4"/>
  <c r="G57" i="4"/>
  <c r="H74" i="3"/>
  <c r="P74" i="3"/>
  <c r="I74" i="3" s="1"/>
  <c r="R114" i="8"/>
  <c r="K114" i="8" s="1"/>
  <c r="J114" i="8"/>
  <c r="Q44" i="4"/>
  <c r="G44" i="4"/>
  <c r="Q23" i="4"/>
  <c r="G23" i="4"/>
  <c r="R78" i="3"/>
  <c r="K78" i="3" s="1"/>
  <c r="J78" i="3"/>
  <c r="M6" i="5"/>
  <c r="N5" i="5"/>
  <c r="O5" i="5"/>
  <c r="B5" i="5"/>
  <c r="R71" i="5"/>
  <c r="K71" i="5" s="1"/>
  <c r="J71" i="5"/>
  <c r="R77" i="6"/>
  <c r="K77" i="6" s="1"/>
  <c r="J77" i="6"/>
  <c r="H160" i="12"/>
  <c r="P160" i="12"/>
  <c r="I160" i="12" s="1"/>
  <c r="Q143" i="5"/>
  <c r="G143" i="5"/>
  <c r="M119" i="4"/>
  <c r="B118" i="4"/>
  <c r="N118" i="4"/>
  <c r="O118" i="4"/>
  <c r="H6" i="3"/>
  <c r="P6" i="3"/>
  <c r="I6" i="3" s="1"/>
  <c r="H43" i="6"/>
  <c r="P43" i="6"/>
  <c r="I43" i="6" s="1"/>
  <c r="R172" i="5"/>
  <c r="K172" i="5" s="1"/>
  <c r="J172" i="5"/>
  <c r="R153" i="5"/>
  <c r="K153" i="5" s="1"/>
  <c r="J153" i="5"/>
  <c r="P139" i="6"/>
  <c r="I139" i="6" s="1"/>
  <c r="H139" i="6"/>
  <c r="Q175" i="4"/>
  <c r="G175" i="4"/>
  <c r="R157" i="5"/>
  <c r="K157" i="5" s="1"/>
  <c r="J157" i="5"/>
  <c r="R167" i="5"/>
  <c r="K167" i="5" s="1"/>
  <c r="J167" i="5"/>
  <c r="N161" i="12"/>
  <c r="B161" i="12"/>
  <c r="O161" i="12"/>
  <c r="M162" i="12"/>
  <c r="R169" i="5"/>
  <c r="K169" i="5" s="1"/>
  <c r="J169" i="5"/>
  <c r="Q117" i="6"/>
  <c r="G117" i="6"/>
  <c r="H115" i="8"/>
  <c r="P115" i="8"/>
  <c r="I115" i="8" s="1"/>
  <c r="R68" i="5"/>
  <c r="K68" i="5" s="1"/>
  <c r="J68" i="5"/>
  <c r="Q184" i="4"/>
  <c r="G184" i="4"/>
  <c r="M145" i="5"/>
  <c r="B144" i="5"/>
  <c r="N144" i="5"/>
  <c r="O144" i="5"/>
  <c r="P131" i="12"/>
  <c r="I131" i="12" s="1"/>
  <c r="H131" i="12"/>
  <c r="R43" i="7"/>
  <c r="K43" i="7" s="1"/>
  <c r="Q43" i="7"/>
  <c r="J43" i="7" s="1"/>
  <c r="G43" i="7"/>
  <c r="H184" i="4"/>
  <c r="P184" i="4"/>
  <c r="I184" i="4" s="1"/>
  <c r="Q25" i="4"/>
  <c r="G25" i="4"/>
  <c r="Q89" i="3"/>
  <c r="G89" i="3"/>
  <c r="G62" i="3"/>
  <c r="Q62" i="3"/>
  <c r="H14" i="3"/>
  <c r="P14" i="3"/>
  <c r="I14" i="3" s="1"/>
  <c r="G201" i="4"/>
  <c r="Q201" i="4"/>
  <c r="H58" i="4"/>
  <c r="P58" i="4"/>
  <c r="I58" i="4" s="1"/>
  <c r="Q28" i="4"/>
  <c r="G28" i="4"/>
  <c r="Q14" i="3"/>
  <c r="G14" i="3"/>
  <c r="G147" i="4"/>
  <c r="Q147" i="4"/>
  <c r="P53" i="4"/>
  <c r="I53" i="4" s="1"/>
  <c r="H53" i="4"/>
  <c r="P28" i="4"/>
  <c r="I28" i="4" s="1"/>
  <c r="H28" i="4"/>
  <c r="P84" i="3"/>
  <c r="I84" i="3" s="1"/>
  <c r="H84" i="3"/>
  <c r="P65" i="3"/>
  <c r="I65" i="3" s="1"/>
  <c r="H65" i="3"/>
  <c r="H12" i="3"/>
  <c r="P12" i="3"/>
  <c r="I12" i="3" s="1"/>
  <c r="R161" i="6"/>
  <c r="K161" i="6" s="1"/>
  <c r="J161" i="6"/>
  <c r="G24" i="4"/>
  <c r="Q24" i="4"/>
  <c r="P87" i="3"/>
  <c r="I87" i="3" s="1"/>
  <c r="H87" i="3"/>
  <c r="P76" i="3"/>
  <c r="I76" i="3" s="1"/>
  <c r="H76" i="3"/>
  <c r="H62" i="4"/>
  <c r="P62" i="4"/>
  <c r="I62" i="4" s="1"/>
  <c r="H29" i="4"/>
  <c r="P29" i="4"/>
  <c r="I29" i="4" s="1"/>
  <c r="G77" i="3"/>
  <c r="Q77" i="3"/>
  <c r="H155" i="13"/>
  <c r="P155" i="13"/>
  <c r="I155" i="13" s="1"/>
  <c r="P49" i="4"/>
  <c r="I49" i="4" s="1"/>
  <c r="H49" i="4"/>
  <c r="Q27" i="4"/>
  <c r="G27" i="4"/>
  <c r="Q83" i="3"/>
  <c r="G83" i="3"/>
  <c r="R93" i="5"/>
  <c r="K93" i="5" s="1"/>
  <c r="J93" i="5"/>
  <c r="Q60" i="6"/>
  <c r="G60" i="6"/>
  <c r="G177" i="4"/>
  <c r="Q177" i="4"/>
  <c r="M110" i="5"/>
  <c r="N109" i="5"/>
  <c r="O109" i="5"/>
  <c r="B109" i="5"/>
  <c r="R165" i="5"/>
  <c r="K165" i="5" s="1"/>
  <c r="J165" i="5"/>
  <c r="R95" i="5"/>
  <c r="K95" i="5" s="1"/>
  <c r="J95" i="5"/>
  <c r="N105" i="12"/>
  <c r="M106" i="12"/>
  <c r="B105" i="12"/>
  <c r="O105" i="12"/>
  <c r="M68" i="7"/>
  <c r="O67" i="7"/>
  <c r="B67" i="7"/>
  <c r="N67" i="7"/>
  <c r="H180" i="4"/>
  <c r="P180" i="4"/>
  <c r="I180" i="4" s="1"/>
  <c r="R107" i="5"/>
  <c r="K107" i="5" s="1"/>
  <c r="J107" i="5"/>
  <c r="Q89" i="8"/>
  <c r="G89" i="8"/>
  <c r="P144" i="8"/>
  <c r="I144" i="8" s="1"/>
  <c r="H144" i="8"/>
  <c r="Q160" i="12"/>
  <c r="G160" i="12"/>
  <c r="P98" i="6"/>
  <c r="I98" i="6" s="1"/>
  <c r="H98" i="6"/>
  <c r="H22" i="5"/>
  <c r="P22" i="5"/>
  <c r="I22" i="5" s="1"/>
  <c r="R133" i="5"/>
  <c r="K133" i="5" s="1"/>
  <c r="J133" i="5"/>
  <c r="Q115" i="8"/>
  <c r="G115" i="8"/>
  <c r="P162" i="6"/>
  <c r="I162" i="6" s="1"/>
  <c r="H162" i="6"/>
  <c r="R143" i="8"/>
  <c r="K143" i="8" s="1"/>
  <c r="J143" i="8"/>
  <c r="P189" i="4"/>
  <c r="I189" i="4" s="1"/>
  <c r="H189" i="4"/>
  <c r="R116" i="6"/>
  <c r="K116" i="6" s="1"/>
  <c r="J116" i="6"/>
  <c r="H188" i="12"/>
  <c r="P188" i="12"/>
  <c r="I188" i="12" s="1"/>
  <c r="Q131" i="12"/>
  <c r="G131" i="12"/>
  <c r="Q187" i="4"/>
  <c r="G187" i="4"/>
  <c r="P30" i="4"/>
  <c r="I30" i="4" s="1"/>
  <c r="H30" i="4"/>
  <c r="P94" i="3"/>
  <c r="I94" i="3" s="1"/>
  <c r="H94" i="3"/>
  <c r="P67" i="3"/>
  <c r="I67" i="3" s="1"/>
  <c r="H67" i="3"/>
  <c r="G61" i="4"/>
  <c r="Q61" i="4"/>
  <c r="P33" i="4"/>
  <c r="I33" i="4" s="1"/>
  <c r="H33" i="4"/>
  <c r="M149" i="4"/>
  <c r="B148" i="4"/>
  <c r="N148" i="4"/>
  <c r="O148" i="4"/>
  <c r="Q56" i="4"/>
  <c r="G56" i="4"/>
  <c r="Q31" i="4"/>
  <c r="G31" i="4"/>
  <c r="Q87" i="3"/>
  <c r="G87" i="3"/>
  <c r="Q68" i="3"/>
  <c r="G68" i="3"/>
  <c r="Q15" i="3"/>
  <c r="G15" i="3"/>
  <c r="H48" i="4"/>
  <c r="P48" i="4"/>
  <c r="I48" i="4" s="1"/>
  <c r="G26" i="4"/>
  <c r="Q26" i="4"/>
  <c r="G90" i="3"/>
  <c r="Q90" i="3"/>
  <c r="Q6" i="3"/>
  <c r="G6" i="3"/>
  <c r="H77" i="14"/>
  <c r="P77" i="14"/>
  <c r="I77" i="14" s="1"/>
  <c r="Q32" i="4"/>
  <c r="G32" i="4"/>
  <c r="M22" i="3"/>
  <c r="N21" i="3"/>
  <c r="O21" i="3"/>
  <c r="B21" i="3"/>
  <c r="R83" i="5"/>
  <c r="K83" i="5" s="1"/>
  <c r="J83" i="5"/>
  <c r="Q155" i="13"/>
  <c r="G155" i="13"/>
  <c r="Q52" i="4"/>
  <c r="G52" i="4"/>
  <c r="P32" i="4"/>
  <c r="I32" i="4" s="1"/>
  <c r="H32" i="4"/>
  <c r="P88" i="3"/>
  <c r="I88" i="3" s="1"/>
  <c r="H88" i="3"/>
  <c r="P61" i="3"/>
  <c r="I61" i="3" s="1"/>
  <c r="H61" i="3"/>
  <c r="H8" i="3"/>
  <c r="P8" i="3"/>
  <c r="I8" i="3" s="1"/>
  <c r="P44" i="4"/>
  <c r="I44" i="4" s="1"/>
  <c r="Q126" i="3"/>
  <c r="G126" i="3"/>
  <c r="P185" i="4"/>
  <c r="I185" i="4" s="1"/>
  <c r="H185" i="4"/>
  <c r="J187" i="12"/>
  <c r="R187" i="12"/>
  <c r="K187" i="12" s="1"/>
  <c r="Q179" i="4"/>
  <c r="G179" i="4"/>
  <c r="Q71" i="3"/>
  <c r="G71" i="3"/>
  <c r="Q43" i="6"/>
  <c r="G43" i="6"/>
  <c r="R173" i="5"/>
  <c r="K173" i="5" s="1"/>
  <c r="J173" i="5"/>
  <c r="R130" i="9"/>
  <c r="K130" i="9" s="1"/>
  <c r="J130" i="9"/>
  <c r="R59" i="6"/>
  <c r="K59" i="6" s="1"/>
  <c r="J59" i="6"/>
  <c r="R37" i="5"/>
  <c r="K37" i="5" s="1"/>
  <c r="J37" i="5"/>
  <c r="J103" i="12"/>
  <c r="R103" i="12"/>
  <c r="K103" i="12" s="1"/>
  <c r="P182" i="4"/>
  <c r="I182" i="4" s="1"/>
  <c r="H182" i="4"/>
  <c r="H4" i="6"/>
  <c r="P4" i="6"/>
  <c r="I4" i="6" s="1"/>
  <c r="H104" i="12"/>
  <c r="P104" i="12"/>
  <c r="I104" i="12" s="1"/>
  <c r="Q139" i="6"/>
  <c r="G139" i="6"/>
  <c r="Q183" i="4"/>
  <c r="G183" i="4"/>
  <c r="P89" i="8"/>
  <c r="I89" i="8" s="1"/>
  <c r="H89" i="8"/>
  <c r="P175" i="4"/>
  <c r="I175" i="4" s="1"/>
  <c r="H175" i="4"/>
  <c r="M54" i="5"/>
  <c r="N53" i="5"/>
  <c r="B53" i="5"/>
  <c r="O53" i="5"/>
  <c r="R137" i="5"/>
  <c r="K137" i="5" s="1"/>
  <c r="J137" i="5"/>
  <c r="Q98" i="6"/>
  <c r="G98" i="6"/>
  <c r="Q22" i="5"/>
  <c r="G22" i="5"/>
  <c r="M119" i="6"/>
  <c r="O118" i="6"/>
  <c r="B118" i="6"/>
  <c r="N118" i="6"/>
  <c r="G162" i="6"/>
  <c r="Q162" i="6"/>
  <c r="J76" i="14"/>
  <c r="R76" i="14"/>
  <c r="K76" i="14" s="1"/>
  <c r="R161" i="5"/>
  <c r="K161" i="5" s="1"/>
  <c r="J161" i="5"/>
  <c r="M45" i="7"/>
  <c r="B44" i="7"/>
  <c r="N44" i="7"/>
  <c r="O44" i="7"/>
  <c r="R189" i="4"/>
  <c r="K189" i="4" s="1"/>
  <c r="J189" i="4"/>
  <c r="P47" i="4"/>
  <c r="I47" i="4" s="1"/>
  <c r="H47" i="4"/>
  <c r="Q33" i="4"/>
  <c r="G33" i="4"/>
  <c r="Q97" i="3"/>
  <c r="G97" i="3"/>
  <c r="Q70" i="3"/>
  <c r="G70" i="3"/>
  <c r="R63" i="4"/>
  <c r="K63" i="4" s="1"/>
  <c r="J63" i="4"/>
  <c r="Q36" i="4"/>
  <c r="G36" i="4"/>
  <c r="Q4" i="3"/>
  <c r="G4" i="3"/>
  <c r="R36" i="5"/>
  <c r="K36" i="5" s="1"/>
  <c r="J36" i="5"/>
  <c r="P61" i="4"/>
  <c r="I61" i="4" s="1"/>
  <c r="H61" i="4"/>
  <c r="P36" i="4"/>
  <c r="I36" i="4" s="1"/>
  <c r="H36" i="4"/>
  <c r="P92" i="3"/>
  <c r="I92" i="3" s="1"/>
  <c r="H92" i="3"/>
  <c r="P73" i="3"/>
  <c r="I73" i="3" s="1"/>
  <c r="H73" i="3"/>
  <c r="G5" i="3"/>
  <c r="Q5" i="3"/>
  <c r="R174" i="4"/>
  <c r="K174" i="4" s="1"/>
  <c r="J174" i="4"/>
  <c r="G51" i="4"/>
  <c r="Q51" i="4"/>
  <c r="P31" i="4"/>
  <c r="I31" i="4" s="1"/>
  <c r="H31" i="4"/>
  <c r="P95" i="3"/>
  <c r="I95" i="3" s="1"/>
  <c r="H95" i="3"/>
  <c r="P60" i="3"/>
  <c r="I60" i="3" s="1"/>
  <c r="H60" i="3"/>
  <c r="P82" i="3"/>
  <c r="I82" i="3" s="1"/>
  <c r="H37" i="4"/>
  <c r="P37" i="4"/>
  <c r="I37" i="4" s="1"/>
  <c r="O156" i="13"/>
  <c r="M157" i="13"/>
  <c r="B156" i="13"/>
  <c r="N156" i="13"/>
  <c r="R190" i="4"/>
  <c r="K190" i="4" s="1"/>
  <c r="J190" i="4"/>
  <c r="P57" i="4"/>
  <c r="I57" i="4" s="1"/>
  <c r="H57" i="4"/>
  <c r="Q35" i="4"/>
  <c r="G35" i="4"/>
  <c r="Q91" i="3"/>
  <c r="G91" i="3"/>
  <c r="Q64" i="3"/>
  <c r="G64" i="3"/>
  <c r="Q11" i="3"/>
  <c r="G11" i="3"/>
  <c r="R100" i="11"/>
  <c r="K100" i="11" s="1"/>
  <c r="J100" i="11"/>
  <c r="R98" i="3"/>
  <c r="K98" i="3" s="1"/>
  <c r="J98" i="3"/>
  <c r="R41" i="4"/>
  <c r="K41" i="4" s="1"/>
  <c r="J41" i="4"/>
  <c r="P27" i="4"/>
  <c r="I27" i="4" s="1"/>
  <c r="P78" i="6"/>
  <c r="I78" i="6" s="1"/>
  <c r="H78" i="6"/>
  <c r="R77" i="5"/>
  <c r="K77" i="5" s="1"/>
  <c r="J77" i="5"/>
  <c r="Q53" i="4"/>
  <c r="G53" i="4"/>
  <c r="H4" i="3"/>
  <c r="P4" i="3"/>
  <c r="I4" i="3" s="1"/>
  <c r="Q16" i="3"/>
  <c r="G16" i="3"/>
  <c r="M45" i="6"/>
  <c r="B44" i="6"/>
  <c r="O44" i="6"/>
  <c r="N44" i="6"/>
  <c r="R208" i="10"/>
  <c r="K208" i="10" s="1"/>
  <c r="J208" i="10"/>
  <c r="H60" i="6"/>
  <c r="P60" i="6"/>
  <c r="I60" i="6" s="1"/>
  <c r="Q4" i="5"/>
  <c r="G4" i="5"/>
  <c r="G185" i="4"/>
  <c r="Q185" i="4"/>
  <c r="R75" i="5"/>
  <c r="K75" i="5" s="1"/>
  <c r="J75" i="5"/>
  <c r="R47" i="5"/>
  <c r="K47" i="5" s="1"/>
  <c r="J47" i="5"/>
  <c r="J205" i="11"/>
  <c r="R205" i="11"/>
  <c r="K205" i="11" s="1"/>
  <c r="M6" i="6"/>
  <c r="B5" i="6"/>
  <c r="N5" i="6"/>
  <c r="O5" i="6"/>
  <c r="M141" i="6"/>
  <c r="N140" i="6"/>
  <c r="O140" i="6"/>
  <c r="B140" i="6"/>
  <c r="H188" i="4"/>
  <c r="P188" i="4"/>
  <c r="I188" i="4" s="1"/>
  <c r="R42" i="6"/>
  <c r="K42" i="6" s="1"/>
  <c r="J42" i="6"/>
  <c r="R141" i="5"/>
  <c r="K141" i="5" s="1"/>
  <c r="J141" i="5"/>
  <c r="J159" i="12"/>
  <c r="R159" i="12"/>
  <c r="K159" i="12" s="1"/>
  <c r="R76" i="5"/>
  <c r="K76" i="5" s="1"/>
  <c r="J76" i="5"/>
  <c r="Q178" i="4"/>
  <c r="G178" i="4"/>
  <c r="H52" i="5"/>
  <c r="P52" i="5"/>
  <c r="I52" i="5" s="1"/>
  <c r="Q144" i="8"/>
  <c r="G144" i="8"/>
  <c r="M117" i="8"/>
  <c r="B116" i="8"/>
  <c r="O116" i="8"/>
  <c r="N116" i="8"/>
  <c r="M164" i="6"/>
  <c r="N163" i="6"/>
  <c r="O163" i="6"/>
  <c r="B163" i="6"/>
  <c r="N189" i="12"/>
  <c r="M190" i="12"/>
  <c r="B189" i="12"/>
  <c r="O189" i="12"/>
  <c r="N153" i="11"/>
  <c r="O153" i="11"/>
  <c r="M154" i="11"/>
  <c r="B153" i="11"/>
  <c r="M92" i="4"/>
  <c r="B91" i="4"/>
  <c r="N91" i="4"/>
  <c r="Q50" i="4"/>
  <c r="G50" i="4"/>
  <c r="P38" i="4"/>
  <c r="I38" i="4" s="1"/>
  <c r="H38" i="4"/>
  <c r="P75" i="3"/>
  <c r="I75" i="3" s="1"/>
  <c r="H75" i="3"/>
  <c r="H10" i="3"/>
  <c r="P10" i="3"/>
  <c r="I10" i="3" s="1"/>
  <c r="M203" i="4"/>
  <c r="B202" i="4"/>
  <c r="N202" i="4"/>
  <c r="O202" i="4"/>
  <c r="G45" i="4"/>
  <c r="Q45" i="4"/>
  <c r="P41" i="4"/>
  <c r="I41" i="4" s="1"/>
  <c r="H41" i="4"/>
  <c r="P9" i="3"/>
  <c r="I9" i="3" s="1"/>
  <c r="H9" i="3"/>
  <c r="R142" i="5"/>
  <c r="K142" i="5" s="1"/>
  <c r="J142" i="5"/>
  <c r="Q39" i="4"/>
  <c r="G39" i="4"/>
  <c r="Q95" i="3"/>
  <c r="G95" i="3"/>
  <c r="Q76" i="3"/>
  <c r="G76" i="3"/>
  <c r="P56" i="4"/>
  <c r="I56" i="4" s="1"/>
  <c r="H56" i="4"/>
  <c r="G34" i="4"/>
  <c r="Q34" i="4"/>
  <c r="Q63" i="3"/>
  <c r="G63" i="3"/>
  <c r="P7" i="3"/>
  <c r="I7" i="3" s="1"/>
  <c r="H7" i="3"/>
  <c r="Q77" i="14"/>
  <c r="G77" i="14"/>
  <c r="M67" i="4"/>
  <c r="N66" i="4"/>
  <c r="B66" i="4"/>
  <c r="P90" i="3"/>
  <c r="I90" i="3" s="1"/>
  <c r="G40" i="4"/>
  <c r="Q40" i="4"/>
  <c r="H85" i="3"/>
  <c r="P85" i="3"/>
  <c r="I85" i="3" s="1"/>
  <c r="Q61" i="3"/>
  <c r="G61" i="3"/>
  <c r="P5" i="3"/>
  <c r="I5" i="3" s="1"/>
  <c r="H5" i="3"/>
  <c r="P147" i="4"/>
  <c r="I147" i="4" s="1"/>
  <c r="Q60" i="4"/>
  <c r="G60" i="4"/>
  <c r="P40" i="4"/>
  <c r="I40" i="4" s="1"/>
  <c r="H40" i="4"/>
  <c r="P96" i="3"/>
  <c r="I96" i="3" s="1"/>
  <c r="H96" i="3"/>
  <c r="P69" i="3"/>
  <c r="I69" i="3" s="1"/>
  <c r="H69" i="3"/>
  <c r="H16" i="3"/>
  <c r="P16" i="3"/>
  <c r="I16" i="3" s="1"/>
  <c r="P23" i="4"/>
  <c r="I23" i="4" s="1"/>
  <c r="P83" i="3"/>
  <c r="I83" i="3" s="1"/>
  <c r="Q101" i="3"/>
  <c r="G101" i="3"/>
  <c r="P101" i="3"/>
  <c r="I101" i="3" s="1"/>
  <c r="P126" i="3"/>
  <c r="I126" i="3" s="1"/>
  <c r="H126" i="3"/>
  <c r="P66" i="7"/>
  <c r="I66" i="7" s="1"/>
  <c r="H66" i="7"/>
  <c r="P191" i="4"/>
  <c r="I191" i="4" s="1"/>
  <c r="H191" i="4"/>
  <c r="R129" i="5"/>
  <c r="K129" i="5" s="1"/>
  <c r="J129" i="5"/>
  <c r="P45" i="4"/>
  <c r="I45" i="4" s="1"/>
  <c r="H45" i="4"/>
  <c r="P11" i="3"/>
  <c r="I11" i="3" s="1"/>
  <c r="H11" i="3"/>
  <c r="P180" i="11"/>
  <c r="I180" i="11" s="1"/>
  <c r="H180" i="11"/>
  <c r="G13" i="3"/>
  <c r="Q13" i="3"/>
  <c r="G96" i="3"/>
  <c r="Q96" i="3"/>
  <c r="M62" i="6"/>
  <c r="B61" i="6"/>
  <c r="N61" i="6"/>
  <c r="O61" i="6"/>
  <c r="R102" i="5"/>
  <c r="K102" i="5" s="1"/>
  <c r="J102" i="5"/>
  <c r="P190" i="4"/>
  <c r="I190" i="4" s="1"/>
  <c r="H190" i="4"/>
  <c r="R135" i="5"/>
  <c r="K135" i="5" s="1"/>
  <c r="J135" i="5"/>
  <c r="P177" i="4"/>
  <c r="I177" i="4" s="1"/>
  <c r="H177" i="4"/>
  <c r="G78" i="6"/>
  <c r="Q78" i="6"/>
  <c r="Q4" i="6"/>
  <c r="G4" i="6"/>
  <c r="R154" i="5"/>
  <c r="K154" i="5" s="1"/>
  <c r="J154" i="5"/>
  <c r="Q104" i="12"/>
  <c r="G104" i="12"/>
  <c r="Q191" i="4"/>
  <c r="G191" i="4"/>
  <c r="R126" i="11"/>
  <c r="K126" i="11" s="1"/>
  <c r="J126" i="11"/>
  <c r="R39" i="5"/>
  <c r="K39" i="5" s="1"/>
  <c r="J39" i="5"/>
  <c r="Q158" i="10"/>
  <c r="G158" i="10"/>
  <c r="P183" i="4"/>
  <c r="I183" i="4" s="1"/>
  <c r="H183" i="4"/>
  <c r="Q52" i="5"/>
  <c r="G52" i="5"/>
  <c r="R87" i="5"/>
  <c r="K87" i="5" s="1"/>
  <c r="J87" i="5"/>
  <c r="R88" i="8"/>
  <c r="K88" i="8" s="1"/>
  <c r="J88" i="8"/>
  <c r="R156" i="5"/>
  <c r="K156" i="5" s="1"/>
  <c r="J156" i="5"/>
  <c r="R65" i="7"/>
  <c r="K65" i="7" s="1"/>
  <c r="M100" i="6"/>
  <c r="N99" i="6"/>
  <c r="O99" i="6"/>
  <c r="B99" i="6"/>
  <c r="M24" i="5"/>
  <c r="O23" i="5"/>
  <c r="N23" i="5"/>
  <c r="B23" i="5"/>
  <c r="R69" i="5"/>
  <c r="K69" i="5" s="1"/>
  <c r="J69" i="5"/>
  <c r="Q188" i="12"/>
  <c r="G188" i="12"/>
  <c r="R159" i="5"/>
  <c r="K159" i="5" s="1"/>
  <c r="J159" i="5"/>
  <c r="R97" i="5"/>
  <c r="K97" i="5" s="1"/>
  <c r="J97" i="5"/>
  <c r="R97" i="6"/>
  <c r="K97" i="6" s="1"/>
  <c r="J97" i="6"/>
  <c r="H152" i="11"/>
  <c r="P152" i="11"/>
  <c r="I152" i="11" s="1"/>
  <c r="Q117" i="4"/>
  <c r="G117" i="4"/>
  <c r="P55" i="4"/>
  <c r="I55" i="4" s="1"/>
  <c r="H55" i="4"/>
  <c r="R47" i="4"/>
  <c r="K47" i="4" s="1"/>
  <c r="J47" i="4"/>
  <c r="Q12" i="3"/>
  <c r="G12" i="3"/>
  <c r="P179" i="4"/>
  <c r="I179" i="4" s="1"/>
  <c r="G59" i="4"/>
  <c r="Q59" i="4"/>
  <c r="P39" i="4"/>
  <c r="I39" i="4" s="1"/>
  <c r="H39" i="4"/>
  <c r="R65" i="3"/>
  <c r="K65" i="3" s="1"/>
  <c r="J65" i="3"/>
  <c r="Q10" i="3"/>
  <c r="G10" i="3"/>
  <c r="Q180" i="11"/>
  <c r="G180" i="11"/>
  <c r="H46" i="4"/>
  <c r="P46" i="4"/>
  <c r="I46" i="4" s="1"/>
  <c r="G88" i="3"/>
  <c r="Q88" i="3"/>
  <c r="P63" i="3"/>
  <c r="I63" i="3" s="1"/>
  <c r="Q8" i="3"/>
  <c r="G8" i="3"/>
  <c r="P209" i="10"/>
  <c r="I209" i="10" s="1"/>
  <c r="H209" i="10"/>
  <c r="Q72" i="3"/>
  <c r="G72" i="3"/>
  <c r="O18" i="3"/>
  <c r="N18" i="3"/>
  <c r="B18" i="3"/>
  <c r="P35" i="4"/>
  <c r="I35" i="4" s="1"/>
  <c r="M128" i="3"/>
  <c r="B127" i="3"/>
  <c r="N127" i="3"/>
  <c r="O127" i="3"/>
  <c r="R89" i="5"/>
  <c r="K89" i="5" s="1"/>
  <c r="J89" i="5"/>
  <c r="H101" i="11"/>
  <c r="P101" i="11"/>
  <c r="I101" i="11" s="1"/>
  <c r="R168" i="5"/>
  <c r="K168" i="5" s="1"/>
  <c r="J168" i="5"/>
  <c r="P158" i="10"/>
  <c r="I158" i="10" s="1"/>
  <c r="H158" i="10"/>
  <c r="R101" i="5"/>
  <c r="K101" i="5" s="1"/>
  <c r="J101" i="5"/>
  <c r="Q176" i="4"/>
  <c r="G176" i="4"/>
  <c r="Q81" i="3"/>
  <c r="G81" i="3"/>
  <c r="J3" i="2"/>
  <c r="R103" i="5"/>
  <c r="K103" i="5" s="1"/>
  <c r="J103" i="5"/>
  <c r="H4" i="5"/>
  <c r="P4" i="5"/>
  <c r="I4" i="5" s="1"/>
  <c r="R134" i="5"/>
  <c r="K134" i="5" s="1"/>
  <c r="J134" i="5"/>
  <c r="Q180" i="4"/>
  <c r="G180" i="4"/>
  <c r="R164" i="5"/>
  <c r="K164" i="5" s="1"/>
  <c r="J164" i="5"/>
  <c r="R94" i="5"/>
  <c r="K94" i="5" s="1"/>
  <c r="J94" i="5"/>
  <c r="J42" i="7"/>
  <c r="R42" i="7"/>
  <c r="K42" i="7" s="1"/>
  <c r="M193" i="4"/>
  <c r="B192" i="4"/>
  <c r="N192" i="4"/>
  <c r="O192" i="4"/>
  <c r="Q186" i="4"/>
  <c r="G186" i="4"/>
  <c r="R138" i="6"/>
  <c r="K138" i="6" s="1"/>
  <c r="J138" i="6"/>
  <c r="R157" i="10"/>
  <c r="K157" i="10" s="1"/>
  <c r="J157" i="10"/>
  <c r="R152" i="5"/>
  <c r="K152" i="5" s="1"/>
  <c r="J152" i="5"/>
  <c r="R45" i="5"/>
  <c r="K45" i="5" s="1"/>
  <c r="J45" i="5"/>
  <c r="P143" i="5"/>
  <c r="I143" i="5" s="1"/>
  <c r="H143" i="5"/>
  <c r="H176" i="4"/>
  <c r="P176" i="4"/>
  <c r="I176" i="4" s="1"/>
  <c r="Q58" i="4"/>
  <c r="G58" i="4"/>
  <c r="R182" i="4"/>
  <c r="K182" i="4" s="1"/>
  <c r="J182" i="4"/>
  <c r="H50" i="4"/>
  <c r="P50" i="4"/>
  <c r="I50" i="4" s="1"/>
  <c r="P17" i="3"/>
  <c r="I17" i="3" s="1"/>
  <c r="H17" i="3"/>
  <c r="R79" i="5"/>
  <c r="K79" i="5" s="1"/>
  <c r="J79" i="5"/>
  <c r="H68" i="3"/>
  <c r="P68" i="3"/>
  <c r="I68" i="3" s="1"/>
  <c r="P15" i="3"/>
  <c r="I15" i="3" s="1"/>
  <c r="H15" i="3"/>
  <c r="P187" i="4"/>
  <c r="I187" i="4" s="1"/>
  <c r="P26" i="4"/>
  <c r="I26" i="4" s="1"/>
  <c r="P71" i="3"/>
  <c r="I71" i="3" s="1"/>
  <c r="Q49" i="4"/>
  <c r="G49" i="4"/>
  <c r="H93" i="3"/>
  <c r="P93" i="3"/>
  <c r="I93" i="3" s="1"/>
  <c r="H66" i="3"/>
  <c r="P66" i="3"/>
  <c r="I66" i="3" s="1"/>
  <c r="P13" i="3"/>
  <c r="I13" i="3" s="1"/>
  <c r="H13" i="3"/>
  <c r="G209" i="10"/>
  <c r="Q209" i="10"/>
  <c r="P77" i="3"/>
  <c r="I77" i="3" s="1"/>
  <c r="H77" i="3"/>
  <c r="P64" i="3"/>
  <c r="I64" i="3" s="1"/>
  <c r="P91" i="3"/>
  <c r="I91" i="3" s="1"/>
  <c r="M103" i="3"/>
  <c r="N102" i="3"/>
  <c r="O102" i="3"/>
  <c r="B102" i="3"/>
  <c r="P97" i="3"/>
  <c r="I97" i="3" s="1"/>
  <c r="R17" i="3"/>
  <c r="K17" i="3" s="1"/>
  <c r="J17" i="3"/>
  <c r="Q119" i="15"/>
  <c r="G119" i="15"/>
  <c r="O120" i="15"/>
  <c r="B120" i="15"/>
  <c r="N120" i="15"/>
  <c r="J118" i="15"/>
  <c r="R118" i="15"/>
  <c r="K118" i="15" s="1"/>
  <c r="M125" i="2"/>
  <c r="B124" i="2"/>
  <c r="N124" i="2"/>
  <c r="J192" i="15"/>
  <c r="R192" i="15"/>
  <c r="K192" i="15" s="1"/>
  <c r="J94" i="15"/>
  <c r="R94" i="15"/>
  <c r="K94" i="15" s="1"/>
  <c r="Q67" i="2"/>
  <c r="G67" i="2"/>
  <c r="Q108" i="2"/>
  <c r="G108" i="2"/>
  <c r="P52" i="2"/>
  <c r="I52" i="2" s="1"/>
  <c r="Q141" i="2"/>
  <c r="G141" i="2"/>
  <c r="H141" i="2"/>
  <c r="P141" i="2"/>
  <c r="I141" i="2" s="1"/>
  <c r="M89" i="2"/>
  <c r="N88" i="2"/>
  <c r="B88" i="2"/>
  <c r="O88" i="2"/>
  <c r="H119" i="15"/>
  <c r="P119" i="15"/>
  <c r="I119" i="15" s="1"/>
  <c r="M69" i="2"/>
  <c r="B68" i="2"/>
  <c r="N68" i="2"/>
  <c r="M54" i="2"/>
  <c r="N53" i="2"/>
  <c r="B53" i="2"/>
  <c r="M110" i="2"/>
  <c r="N109" i="2"/>
  <c r="B109" i="2"/>
  <c r="P67" i="2"/>
  <c r="I67" i="2" s="1"/>
  <c r="M160" i="2"/>
  <c r="B159" i="2"/>
  <c r="N159" i="2"/>
  <c r="Q158" i="2"/>
  <c r="G158" i="2"/>
  <c r="M143" i="2"/>
  <c r="N142" i="2"/>
  <c r="O142" i="2"/>
  <c r="B142" i="2"/>
  <c r="G87" i="2"/>
  <c r="Q87" i="2"/>
  <c r="H127" i="10"/>
  <c r="P127" i="10"/>
  <c r="I127" i="10" s="1"/>
  <c r="R126" i="10"/>
  <c r="K126" i="10" s="1"/>
  <c r="J126" i="10"/>
  <c r="Q127" i="10"/>
  <c r="G127" i="10"/>
  <c r="M129" i="10"/>
  <c r="B128" i="10"/>
  <c r="O128" i="10"/>
  <c r="N128" i="10"/>
  <c r="R42" i="8"/>
  <c r="K42" i="8" s="1"/>
  <c r="J42" i="8"/>
  <c r="J128" i="5"/>
  <c r="R128" i="5"/>
  <c r="K128" i="5" s="1"/>
  <c r="J106" i="5"/>
  <c r="R106" i="5"/>
  <c r="K106" i="5" s="1"/>
  <c r="J67" i="5"/>
  <c r="R67" i="5"/>
  <c r="K67" i="5" s="1"/>
  <c r="J51" i="5"/>
  <c r="R51" i="5"/>
  <c r="K51" i="5" s="1"/>
  <c r="J35" i="5"/>
  <c r="R35" i="5"/>
  <c r="K35" i="5" s="1"/>
  <c r="G3" i="5"/>
  <c r="P3" i="5"/>
  <c r="I3" i="5" s="1"/>
  <c r="G200" i="4"/>
  <c r="Q200" i="4"/>
  <c r="P200" i="4"/>
  <c r="I200" i="4" s="1"/>
  <c r="G173" i="4"/>
  <c r="Q173" i="4"/>
  <c r="P173" i="4"/>
  <c r="I173" i="4" s="1"/>
  <c r="R145" i="4"/>
  <c r="K145" i="4" s="1"/>
  <c r="J145" i="4"/>
  <c r="R116" i="4"/>
  <c r="K116" i="4" s="1"/>
  <c r="J116" i="4"/>
  <c r="R90" i="4"/>
  <c r="K90" i="4" s="1"/>
  <c r="J90" i="4"/>
  <c r="R65" i="4"/>
  <c r="K65" i="4" s="1"/>
  <c r="J65" i="4"/>
  <c r="R43" i="4"/>
  <c r="K43" i="4" s="1"/>
  <c r="J43" i="4"/>
  <c r="G22" i="4"/>
  <c r="P22" i="4"/>
  <c r="I22" i="4" s="1"/>
  <c r="G4" i="4"/>
  <c r="P4" i="4"/>
  <c r="I4" i="4" s="1"/>
  <c r="H4" i="4"/>
  <c r="R3" i="4"/>
  <c r="K3" i="4" s="1"/>
  <c r="J3" i="4"/>
  <c r="M6" i="4"/>
  <c r="O5" i="4"/>
  <c r="B5" i="4"/>
  <c r="N5" i="4"/>
  <c r="Q5" i="4" s="1"/>
  <c r="G125" i="3"/>
  <c r="Q125" i="3"/>
  <c r="P125" i="3"/>
  <c r="I125" i="3" s="1"/>
  <c r="G100" i="3"/>
  <c r="Q100" i="3"/>
  <c r="P100" i="3"/>
  <c r="I100" i="3" s="1"/>
  <c r="R80" i="3"/>
  <c r="K80" i="3" s="1"/>
  <c r="J80" i="3"/>
  <c r="Q40" i="3"/>
  <c r="G40" i="3"/>
  <c r="M42" i="3"/>
  <c r="O41" i="3"/>
  <c r="B41" i="3"/>
  <c r="N41" i="3"/>
  <c r="H40" i="3"/>
  <c r="P40" i="3"/>
  <c r="I40" i="3" s="1"/>
  <c r="R58" i="3"/>
  <c r="K58" i="3" s="1"/>
  <c r="J58" i="3"/>
  <c r="R39" i="3"/>
  <c r="K39" i="3" s="1"/>
  <c r="J39" i="3"/>
  <c r="R20" i="3"/>
  <c r="K20" i="3" s="1"/>
  <c r="J20" i="3"/>
  <c r="G157" i="2"/>
  <c r="Q157" i="2"/>
  <c r="G140" i="2"/>
  <c r="Q140" i="2"/>
  <c r="P140" i="2"/>
  <c r="I140" i="2" s="1"/>
  <c r="R123" i="2"/>
  <c r="K123" i="2" s="1"/>
  <c r="J123" i="2"/>
  <c r="G107" i="2"/>
  <c r="P107" i="2"/>
  <c r="I107" i="2" s="1"/>
  <c r="G86" i="2"/>
  <c r="Q86" i="2"/>
  <c r="R86" i="2" s="1"/>
  <c r="P86" i="2"/>
  <c r="I86" i="2" s="1"/>
  <c r="J23" i="2"/>
  <c r="M27" i="2"/>
  <c r="B26" i="2"/>
  <c r="O26" i="2"/>
  <c r="N26" i="2"/>
  <c r="Q24" i="2"/>
  <c r="R24" i="2" s="1"/>
  <c r="P24" i="2"/>
  <c r="M5" i="2"/>
  <c r="N4" i="2"/>
  <c r="B4" i="2"/>
  <c r="O4" i="2"/>
  <c r="K52" i="2"/>
  <c r="J52" i="2"/>
  <c r="I23" i="2"/>
  <c r="G24" i="2"/>
  <c r="I24" i="2" s="1"/>
  <c r="R186" i="4" l="1"/>
  <c r="K186" i="4" s="1"/>
  <c r="J186" i="4"/>
  <c r="R158" i="10"/>
  <c r="K158" i="10" s="1"/>
  <c r="J158" i="10"/>
  <c r="Q61" i="6"/>
  <c r="G61" i="6"/>
  <c r="R32" i="4"/>
  <c r="K32" i="4" s="1"/>
  <c r="J32" i="4"/>
  <c r="H79" i="6"/>
  <c r="P79" i="6"/>
  <c r="I79" i="6" s="1"/>
  <c r="P102" i="3"/>
  <c r="I102" i="3" s="1"/>
  <c r="H102" i="3"/>
  <c r="R88" i="3"/>
  <c r="K88" i="3" s="1"/>
  <c r="J88" i="3"/>
  <c r="J188" i="12"/>
  <c r="R188" i="12"/>
  <c r="K188" i="12" s="1"/>
  <c r="R43" i="6"/>
  <c r="K43" i="6" s="1"/>
  <c r="J43" i="6"/>
  <c r="P132" i="12"/>
  <c r="I132" i="12" s="1"/>
  <c r="H132" i="12"/>
  <c r="Q79" i="6"/>
  <c r="G79" i="6"/>
  <c r="G102" i="3"/>
  <c r="Q102" i="3"/>
  <c r="R58" i="4"/>
  <c r="K58" i="4" s="1"/>
  <c r="J58" i="4"/>
  <c r="Q192" i="4"/>
  <c r="G192" i="4"/>
  <c r="P127" i="3"/>
  <c r="I127" i="3" s="1"/>
  <c r="H127" i="3"/>
  <c r="Q99" i="6"/>
  <c r="G99" i="6"/>
  <c r="M63" i="6"/>
  <c r="O62" i="6"/>
  <c r="N62" i="6"/>
  <c r="B62" i="6"/>
  <c r="J77" i="14"/>
  <c r="R77" i="14"/>
  <c r="K77" i="14" s="1"/>
  <c r="P202" i="4"/>
  <c r="I202" i="4" s="1"/>
  <c r="H202" i="4"/>
  <c r="Q189" i="12"/>
  <c r="G189" i="12"/>
  <c r="M118" i="8"/>
  <c r="N117" i="8"/>
  <c r="O117" i="8"/>
  <c r="B117" i="8"/>
  <c r="M7" i="6"/>
  <c r="O6" i="6"/>
  <c r="B6" i="6"/>
  <c r="N6" i="6"/>
  <c r="P44" i="6"/>
  <c r="I44" i="6" s="1"/>
  <c r="H44" i="6"/>
  <c r="R53" i="4"/>
  <c r="K53" i="4" s="1"/>
  <c r="J53" i="4"/>
  <c r="Q156" i="13"/>
  <c r="G156" i="13"/>
  <c r="R36" i="4"/>
  <c r="K36" i="4" s="1"/>
  <c r="J36" i="4"/>
  <c r="R33" i="4"/>
  <c r="K33" i="4" s="1"/>
  <c r="J33" i="4"/>
  <c r="G118" i="6"/>
  <c r="Q118" i="6"/>
  <c r="R31" i="4"/>
  <c r="K31" i="4" s="1"/>
  <c r="J31" i="4"/>
  <c r="R115" i="8"/>
  <c r="K115" i="8" s="1"/>
  <c r="J115" i="8"/>
  <c r="J160" i="12"/>
  <c r="R160" i="12"/>
  <c r="K160" i="12" s="1"/>
  <c r="N106" i="12"/>
  <c r="O106" i="12"/>
  <c r="B106" i="12"/>
  <c r="Q109" i="5"/>
  <c r="G109" i="5"/>
  <c r="R77" i="3"/>
  <c r="K77" i="3" s="1"/>
  <c r="J77" i="3"/>
  <c r="R147" i="4"/>
  <c r="K147" i="4" s="1"/>
  <c r="J147" i="4"/>
  <c r="J201" i="4"/>
  <c r="R201" i="4"/>
  <c r="K201" i="4" s="1"/>
  <c r="N162" i="12"/>
  <c r="O162" i="12"/>
  <c r="B162" i="12"/>
  <c r="P181" i="11"/>
  <c r="I181" i="11" s="1"/>
  <c r="H181" i="11"/>
  <c r="R7" i="3"/>
  <c r="K7" i="3" s="1"/>
  <c r="J7" i="3"/>
  <c r="H159" i="10"/>
  <c r="P159" i="10"/>
  <c r="I159" i="10" s="1"/>
  <c r="R108" i="5"/>
  <c r="K108" i="5" s="1"/>
  <c r="J108" i="5"/>
  <c r="P116" i="8"/>
  <c r="I116" i="8" s="1"/>
  <c r="H116" i="8"/>
  <c r="G5" i="6"/>
  <c r="Q5" i="6"/>
  <c r="R4" i="3"/>
  <c r="K4" i="3" s="1"/>
  <c r="J4" i="3"/>
  <c r="R162" i="6"/>
  <c r="K162" i="6" s="1"/>
  <c r="J162" i="6"/>
  <c r="M150" i="4"/>
  <c r="N149" i="4"/>
  <c r="O149" i="4"/>
  <c r="B149" i="4"/>
  <c r="R49" i="4"/>
  <c r="K49" i="4" s="1"/>
  <c r="J49" i="4"/>
  <c r="H99" i="6"/>
  <c r="P99" i="6"/>
  <c r="I99" i="6" s="1"/>
  <c r="G44" i="6"/>
  <c r="Q44" i="6"/>
  <c r="R64" i="3"/>
  <c r="K64" i="3" s="1"/>
  <c r="J64" i="3"/>
  <c r="R98" i="6"/>
  <c r="K98" i="6" s="1"/>
  <c r="J98" i="6"/>
  <c r="H109" i="5"/>
  <c r="P109" i="5"/>
  <c r="I109" i="5" s="1"/>
  <c r="R89" i="3"/>
  <c r="K89" i="3" s="1"/>
  <c r="J89" i="3"/>
  <c r="M120" i="4"/>
  <c r="N119" i="4"/>
  <c r="O119" i="4"/>
  <c r="B119" i="4"/>
  <c r="R57" i="4"/>
  <c r="K57" i="4" s="1"/>
  <c r="J57" i="4"/>
  <c r="R101" i="11"/>
  <c r="K101" i="11" s="1"/>
  <c r="J101" i="11"/>
  <c r="M104" i="3"/>
  <c r="N103" i="3"/>
  <c r="O103" i="3"/>
  <c r="B103" i="3"/>
  <c r="G127" i="3"/>
  <c r="Q127" i="3"/>
  <c r="R72" i="3"/>
  <c r="K72" i="3" s="1"/>
  <c r="J72" i="3"/>
  <c r="M101" i="6"/>
  <c r="N100" i="6"/>
  <c r="B100" i="6"/>
  <c r="O100" i="6"/>
  <c r="R96" i="3"/>
  <c r="K96" i="3" s="1"/>
  <c r="J96" i="3"/>
  <c r="R60" i="4"/>
  <c r="K60" i="4" s="1"/>
  <c r="J60" i="4"/>
  <c r="R40" i="4"/>
  <c r="K40" i="4" s="1"/>
  <c r="J40" i="4"/>
  <c r="G202" i="4"/>
  <c r="Q202" i="4"/>
  <c r="N154" i="11"/>
  <c r="O154" i="11"/>
  <c r="M155" i="11"/>
  <c r="B154" i="11"/>
  <c r="R91" i="3"/>
  <c r="K91" i="3" s="1"/>
  <c r="J91" i="3"/>
  <c r="R5" i="3"/>
  <c r="K5" i="3" s="1"/>
  <c r="J5" i="3"/>
  <c r="M46" i="7"/>
  <c r="N45" i="7"/>
  <c r="O45" i="7"/>
  <c r="B45" i="7"/>
  <c r="R71" i="3"/>
  <c r="K71" i="3" s="1"/>
  <c r="J71" i="3"/>
  <c r="R126" i="3"/>
  <c r="K126" i="3" s="1"/>
  <c r="J126" i="3"/>
  <c r="R61" i="4"/>
  <c r="K61" i="4" s="1"/>
  <c r="J61" i="4"/>
  <c r="R67" i="7"/>
  <c r="K67" i="7" s="1"/>
  <c r="Q67" i="7"/>
  <c r="J67" i="7" s="1"/>
  <c r="G67" i="7"/>
  <c r="Q105" i="12"/>
  <c r="G105" i="12"/>
  <c r="M111" i="5"/>
  <c r="N110" i="5"/>
  <c r="B110" i="5"/>
  <c r="O110" i="5"/>
  <c r="R83" i="3"/>
  <c r="K83" i="3" s="1"/>
  <c r="J83" i="3"/>
  <c r="R25" i="4"/>
  <c r="K25" i="4" s="1"/>
  <c r="J25" i="4"/>
  <c r="P144" i="5"/>
  <c r="I144" i="5" s="1"/>
  <c r="H144" i="5"/>
  <c r="H161" i="12"/>
  <c r="P161" i="12"/>
  <c r="I161" i="12" s="1"/>
  <c r="R175" i="4"/>
  <c r="K175" i="4" s="1"/>
  <c r="J175" i="4"/>
  <c r="R143" i="5"/>
  <c r="K143" i="5" s="1"/>
  <c r="J143" i="5"/>
  <c r="P5" i="5"/>
  <c r="I5" i="5" s="1"/>
  <c r="H5" i="5"/>
  <c r="R44" i="4"/>
  <c r="K44" i="4" s="1"/>
  <c r="J44" i="4"/>
  <c r="R60" i="3"/>
  <c r="K60" i="3" s="1"/>
  <c r="J60" i="3"/>
  <c r="Q132" i="12"/>
  <c r="G132" i="12"/>
  <c r="Q159" i="10"/>
  <c r="G159" i="10"/>
  <c r="M81" i="6"/>
  <c r="O80" i="6"/>
  <c r="B80" i="6"/>
  <c r="N80" i="6"/>
  <c r="R10" i="3"/>
  <c r="K10" i="3" s="1"/>
  <c r="J10" i="3"/>
  <c r="M68" i="4"/>
  <c r="N67" i="4"/>
  <c r="O67" i="4"/>
  <c r="B67" i="4"/>
  <c r="R178" i="4"/>
  <c r="K178" i="4" s="1"/>
  <c r="J178" i="4"/>
  <c r="N133" i="12"/>
  <c r="B133" i="12"/>
  <c r="O133" i="12"/>
  <c r="M134" i="12"/>
  <c r="H192" i="4"/>
  <c r="P192" i="4"/>
  <c r="I192" i="4" s="1"/>
  <c r="M194" i="4"/>
  <c r="N193" i="4"/>
  <c r="O193" i="4"/>
  <c r="B193" i="4"/>
  <c r="R180" i="4"/>
  <c r="K180" i="4" s="1"/>
  <c r="J180" i="4"/>
  <c r="R52" i="5"/>
  <c r="K52" i="5" s="1"/>
  <c r="J52" i="5"/>
  <c r="R4" i="6"/>
  <c r="K4" i="6" s="1"/>
  <c r="J4" i="6"/>
  <c r="R76" i="3"/>
  <c r="K76" i="3" s="1"/>
  <c r="J76" i="3"/>
  <c r="H153" i="11"/>
  <c r="P153" i="11"/>
  <c r="I153" i="11" s="1"/>
  <c r="P163" i="6"/>
  <c r="I163" i="6" s="1"/>
  <c r="H163" i="6"/>
  <c r="R144" i="8"/>
  <c r="K144" i="8" s="1"/>
  <c r="J144" i="8"/>
  <c r="P140" i="6"/>
  <c r="I140" i="6" s="1"/>
  <c r="H140" i="6"/>
  <c r="R4" i="5"/>
  <c r="K4" i="5" s="1"/>
  <c r="J4" i="5"/>
  <c r="M46" i="6"/>
  <c r="B45" i="6"/>
  <c r="O45" i="6"/>
  <c r="N45" i="6"/>
  <c r="B157" i="13"/>
  <c r="N157" i="13"/>
  <c r="O157" i="13"/>
  <c r="P118" i="6"/>
  <c r="I118" i="6" s="1"/>
  <c r="H118" i="6"/>
  <c r="P53" i="5"/>
  <c r="I53" i="5" s="1"/>
  <c r="H53" i="5"/>
  <c r="P21" i="3"/>
  <c r="I21" i="3" s="1"/>
  <c r="H21" i="3"/>
  <c r="R6" i="3"/>
  <c r="K6" i="3" s="1"/>
  <c r="J6" i="3"/>
  <c r="R15" i="3"/>
  <c r="K15" i="3" s="1"/>
  <c r="J15" i="3"/>
  <c r="R56" i="4"/>
  <c r="K56" i="4" s="1"/>
  <c r="J56" i="4"/>
  <c r="R187" i="4"/>
  <c r="K187" i="4" s="1"/>
  <c r="J187" i="4"/>
  <c r="R177" i="4"/>
  <c r="K177" i="4" s="1"/>
  <c r="J177" i="4"/>
  <c r="R24" i="4"/>
  <c r="K24" i="4" s="1"/>
  <c r="J24" i="4"/>
  <c r="Q144" i="5"/>
  <c r="G144" i="5"/>
  <c r="Q5" i="5"/>
  <c r="G5" i="5"/>
  <c r="G181" i="11"/>
  <c r="Q181" i="11"/>
  <c r="P44" i="7"/>
  <c r="I44" i="7" s="1"/>
  <c r="H44" i="7"/>
  <c r="R155" i="13"/>
  <c r="K155" i="13" s="1"/>
  <c r="J155" i="13"/>
  <c r="H105" i="12"/>
  <c r="P105" i="12"/>
  <c r="I105" i="12" s="1"/>
  <c r="H18" i="3"/>
  <c r="P18" i="3"/>
  <c r="I18" i="3" s="1"/>
  <c r="R185" i="4"/>
  <c r="K185" i="4" s="1"/>
  <c r="J185" i="4"/>
  <c r="J23" i="4"/>
  <c r="R23" i="4"/>
  <c r="K23" i="4" s="1"/>
  <c r="R81" i="3"/>
  <c r="K81" i="3" s="1"/>
  <c r="J81" i="3"/>
  <c r="M129" i="3"/>
  <c r="B128" i="3"/>
  <c r="N128" i="3"/>
  <c r="O128" i="3"/>
  <c r="R59" i="4"/>
  <c r="K59" i="4" s="1"/>
  <c r="J59" i="4"/>
  <c r="Q23" i="5"/>
  <c r="G23" i="5"/>
  <c r="R78" i="6"/>
  <c r="K78" i="6" s="1"/>
  <c r="J78" i="6"/>
  <c r="R13" i="3"/>
  <c r="K13" i="3" s="1"/>
  <c r="J13" i="3"/>
  <c r="M204" i="4"/>
  <c r="B203" i="4"/>
  <c r="N203" i="4"/>
  <c r="O203" i="4"/>
  <c r="R50" i="4"/>
  <c r="K50" i="4" s="1"/>
  <c r="J50" i="4"/>
  <c r="Q153" i="11"/>
  <c r="G153" i="11"/>
  <c r="Q163" i="6"/>
  <c r="G163" i="6"/>
  <c r="G140" i="6"/>
  <c r="Q140" i="6"/>
  <c r="R35" i="4"/>
  <c r="K35" i="4" s="1"/>
  <c r="J35" i="4"/>
  <c r="P156" i="13"/>
  <c r="I156" i="13" s="1"/>
  <c r="H156" i="13"/>
  <c r="M120" i="6"/>
  <c r="B119" i="6"/>
  <c r="N119" i="6"/>
  <c r="O119" i="6"/>
  <c r="R183" i="4"/>
  <c r="K183" i="4" s="1"/>
  <c r="J183" i="4"/>
  <c r="R179" i="4"/>
  <c r="K179" i="4" s="1"/>
  <c r="J179" i="4"/>
  <c r="Q21" i="3"/>
  <c r="G21" i="3"/>
  <c r="R90" i="3"/>
  <c r="K90" i="3" s="1"/>
  <c r="J90" i="3"/>
  <c r="P148" i="4"/>
  <c r="I148" i="4" s="1"/>
  <c r="H148" i="4"/>
  <c r="P67" i="7"/>
  <c r="I67" i="7" s="1"/>
  <c r="H67" i="7"/>
  <c r="R27" i="4"/>
  <c r="K27" i="4" s="1"/>
  <c r="J27" i="4"/>
  <c r="R14" i="3"/>
  <c r="K14" i="3" s="1"/>
  <c r="J14" i="3"/>
  <c r="Q161" i="12"/>
  <c r="G161" i="12"/>
  <c r="M7" i="5"/>
  <c r="N6" i="5"/>
  <c r="B6" i="5"/>
  <c r="O6" i="5"/>
  <c r="M161" i="10"/>
  <c r="B160" i="10"/>
  <c r="N160" i="10"/>
  <c r="O160" i="10"/>
  <c r="R188" i="4"/>
  <c r="K188" i="4" s="1"/>
  <c r="J188" i="4"/>
  <c r="J152" i="11"/>
  <c r="R152" i="11"/>
  <c r="K152" i="11" s="1"/>
  <c r="R209" i="10"/>
  <c r="K209" i="10" s="1"/>
  <c r="J209" i="10"/>
  <c r="Q18" i="3"/>
  <c r="G18" i="3"/>
  <c r="R61" i="3"/>
  <c r="K61" i="3" s="1"/>
  <c r="J61" i="3"/>
  <c r="R39" i="4"/>
  <c r="K39" i="4" s="1"/>
  <c r="J39" i="4"/>
  <c r="M93" i="4"/>
  <c r="N92" i="4"/>
  <c r="O92" i="4"/>
  <c r="B92" i="4"/>
  <c r="R97" i="3"/>
  <c r="K97" i="3" s="1"/>
  <c r="J97" i="3"/>
  <c r="Q44" i="7"/>
  <c r="G44" i="7"/>
  <c r="R180" i="11"/>
  <c r="K180" i="11" s="1"/>
  <c r="J180" i="11"/>
  <c r="P23" i="5"/>
  <c r="I23" i="5" s="1"/>
  <c r="H23" i="5"/>
  <c r="R191" i="4"/>
  <c r="K191" i="4" s="1"/>
  <c r="J191" i="4"/>
  <c r="R63" i="3"/>
  <c r="K63" i="3" s="1"/>
  <c r="J63" i="3"/>
  <c r="R95" i="3"/>
  <c r="K95" i="3" s="1"/>
  <c r="J95" i="3"/>
  <c r="Q91" i="4"/>
  <c r="G91" i="4"/>
  <c r="P91" i="4"/>
  <c r="I91" i="4" s="1"/>
  <c r="M165" i="6"/>
  <c r="B164" i="6"/>
  <c r="N164" i="6"/>
  <c r="O164" i="6"/>
  <c r="M142" i="6"/>
  <c r="B141" i="6"/>
  <c r="N141" i="6"/>
  <c r="O141" i="6"/>
  <c r="R16" i="3"/>
  <c r="K16" i="3" s="1"/>
  <c r="J16" i="3"/>
  <c r="R70" i="3"/>
  <c r="K70" i="3" s="1"/>
  <c r="J70" i="3"/>
  <c r="Q53" i="5"/>
  <c r="G53" i="5"/>
  <c r="R52" i="4"/>
  <c r="K52" i="4" s="1"/>
  <c r="J52" i="4"/>
  <c r="M23" i="3"/>
  <c r="B22" i="3"/>
  <c r="N22" i="3"/>
  <c r="O22" i="3"/>
  <c r="R68" i="3"/>
  <c r="K68" i="3" s="1"/>
  <c r="J68" i="3"/>
  <c r="Q148" i="4"/>
  <c r="G148" i="4"/>
  <c r="J131" i="12"/>
  <c r="R131" i="12"/>
  <c r="K131" i="12" s="1"/>
  <c r="R89" i="8"/>
  <c r="K89" i="8" s="1"/>
  <c r="J89" i="8"/>
  <c r="M69" i="7"/>
  <c r="N68" i="7"/>
  <c r="O68" i="7"/>
  <c r="B68" i="7"/>
  <c r="R62" i="3"/>
  <c r="K62" i="3" s="1"/>
  <c r="J62" i="3"/>
  <c r="M146" i="5"/>
  <c r="N145" i="5"/>
  <c r="O145" i="5"/>
  <c r="B145" i="5"/>
  <c r="R117" i="6"/>
  <c r="K117" i="6" s="1"/>
  <c r="J117" i="6"/>
  <c r="P118" i="4"/>
  <c r="I118" i="4" s="1"/>
  <c r="H118" i="4"/>
  <c r="R48" i="4"/>
  <c r="K48" i="4" s="1"/>
  <c r="J48" i="4"/>
  <c r="R9" i="3"/>
  <c r="K9" i="3" s="1"/>
  <c r="J9" i="3"/>
  <c r="J104" i="12"/>
  <c r="R104" i="12"/>
  <c r="K104" i="12" s="1"/>
  <c r="R87" i="3"/>
  <c r="K87" i="3" s="1"/>
  <c r="J87" i="3"/>
  <c r="R184" i="4"/>
  <c r="K184" i="4" s="1"/>
  <c r="J184" i="4"/>
  <c r="R69" i="3"/>
  <c r="K69" i="3" s="1"/>
  <c r="J69" i="3"/>
  <c r="R12" i="3"/>
  <c r="K12" i="3" s="1"/>
  <c r="J12" i="3"/>
  <c r="N190" i="12"/>
  <c r="O190" i="12"/>
  <c r="B190" i="12"/>
  <c r="R176" i="4"/>
  <c r="K176" i="4" s="1"/>
  <c r="J176" i="4"/>
  <c r="R8" i="3"/>
  <c r="K8" i="3" s="1"/>
  <c r="J8" i="3"/>
  <c r="R117" i="4"/>
  <c r="K117" i="4" s="1"/>
  <c r="J117" i="4"/>
  <c r="M25" i="5"/>
  <c r="B24" i="5"/>
  <c r="N24" i="5"/>
  <c r="O24" i="5"/>
  <c r="P61" i="6"/>
  <c r="I61" i="6" s="1"/>
  <c r="H61" i="6"/>
  <c r="R101" i="3"/>
  <c r="K101" i="3" s="1"/>
  <c r="J101" i="3"/>
  <c r="G66" i="4"/>
  <c r="Q66" i="4"/>
  <c r="P66" i="4"/>
  <c r="I66" i="4" s="1"/>
  <c r="R34" i="4"/>
  <c r="K34" i="4" s="1"/>
  <c r="J34" i="4"/>
  <c r="R45" i="4"/>
  <c r="K45" i="4" s="1"/>
  <c r="J45" i="4"/>
  <c r="H189" i="12"/>
  <c r="P189" i="12"/>
  <c r="I189" i="12" s="1"/>
  <c r="Q116" i="8"/>
  <c r="G116" i="8"/>
  <c r="P5" i="6"/>
  <c r="I5" i="6" s="1"/>
  <c r="H5" i="6"/>
  <c r="R11" i="3"/>
  <c r="K11" i="3" s="1"/>
  <c r="J11" i="3"/>
  <c r="R51" i="4"/>
  <c r="K51" i="4" s="1"/>
  <c r="J51" i="4"/>
  <c r="R22" i="5"/>
  <c r="K22" i="5" s="1"/>
  <c r="J22" i="5"/>
  <c r="M55" i="5"/>
  <c r="N54" i="5"/>
  <c r="O54" i="5"/>
  <c r="B54" i="5"/>
  <c r="R139" i="6"/>
  <c r="K139" i="6" s="1"/>
  <c r="J139" i="6"/>
  <c r="R26" i="4"/>
  <c r="K26" i="4" s="1"/>
  <c r="J26" i="4"/>
  <c r="R60" i="6"/>
  <c r="K60" i="6" s="1"/>
  <c r="J60" i="6"/>
  <c r="R28" i="4"/>
  <c r="K28" i="4" s="1"/>
  <c r="J28" i="4"/>
  <c r="Q118" i="4"/>
  <c r="G118" i="4"/>
  <c r="R82" i="3"/>
  <c r="K82" i="3" s="1"/>
  <c r="J82" i="3"/>
  <c r="J66" i="7"/>
  <c r="R66" i="7"/>
  <c r="K66" i="7" s="1"/>
  <c r="P142" i="2"/>
  <c r="I142" i="2" s="1"/>
  <c r="H142" i="2"/>
  <c r="M144" i="2"/>
  <c r="O143" i="2"/>
  <c r="B143" i="2"/>
  <c r="N143" i="2"/>
  <c r="R158" i="2"/>
  <c r="K158" i="2" s="1"/>
  <c r="J158" i="2"/>
  <c r="Q109" i="2"/>
  <c r="G109" i="2"/>
  <c r="P109" i="2"/>
  <c r="I109" i="2" s="1"/>
  <c r="M55" i="2"/>
  <c r="B54" i="2"/>
  <c r="O54" i="2"/>
  <c r="N54" i="2"/>
  <c r="P88" i="2"/>
  <c r="I88" i="2" s="1"/>
  <c r="H88" i="2"/>
  <c r="Q88" i="2"/>
  <c r="G88" i="2"/>
  <c r="J108" i="2"/>
  <c r="R108" i="2"/>
  <c r="K108" i="2" s="1"/>
  <c r="R67" i="2"/>
  <c r="K67" i="2" s="1"/>
  <c r="J67" i="2"/>
  <c r="Q120" i="15"/>
  <c r="G120" i="15"/>
  <c r="R87" i="2"/>
  <c r="K87" i="2" s="1"/>
  <c r="J87" i="2"/>
  <c r="Q142" i="2"/>
  <c r="G142" i="2"/>
  <c r="G159" i="2"/>
  <c r="Q159" i="2"/>
  <c r="P159" i="2"/>
  <c r="I159" i="2" s="1"/>
  <c r="M161" i="2"/>
  <c r="N160" i="2"/>
  <c r="O160" i="2"/>
  <c r="B160" i="2"/>
  <c r="M111" i="2"/>
  <c r="B110" i="2"/>
  <c r="O110" i="2"/>
  <c r="N110" i="2"/>
  <c r="Q53" i="2"/>
  <c r="G53" i="2"/>
  <c r="P53" i="2"/>
  <c r="I53" i="2" s="1"/>
  <c r="Q68" i="2"/>
  <c r="G68" i="2"/>
  <c r="P68" i="2"/>
  <c r="I68" i="2" s="1"/>
  <c r="M70" i="2"/>
  <c r="N69" i="2"/>
  <c r="B69" i="2"/>
  <c r="M90" i="2"/>
  <c r="B89" i="2"/>
  <c r="O89" i="2"/>
  <c r="N89" i="2"/>
  <c r="R141" i="2"/>
  <c r="K141" i="2" s="1"/>
  <c r="J141" i="2"/>
  <c r="Q124" i="2"/>
  <c r="G124" i="2"/>
  <c r="P124" i="2"/>
  <c r="I124" i="2" s="1"/>
  <c r="M126" i="2"/>
  <c r="N125" i="2"/>
  <c r="B125" i="2"/>
  <c r="H120" i="15"/>
  <c r="P120" i="15"/>
  <c r="I120" i="15" s="1"/>
  <c r="J119" i="15"/>
  <c r="R119" i="15"/>
  <c r="K119" i="15" s="1"/>
  <c r="G128" i="10"/>
  <c r="Q128" i="10"/>
  <c r="P128" i="10"/>
  <c r="I128" i="10" s="1"/>
  <c r="H128" i="10"/>
  <c r="M130" i="10"/>
  <c r="B129" i="10"/>
  <c r="N129" i="10"/>
  <c r="O129" i="10"/>
  <c r="R127" i="10"/>
  <c r="K127" i="10" s="1"/>
  <c r="J127" i="10"/>
  <c r="J3" i="5"/>
  <c r="R3" i="5"/>
  <c r="K3" i="5" s="1"/>
  <c r="J200" i="4"/>
  <c r="R200" i="4"/>
  <c r="K200" i="4" s="1"/>
  <c r="J173" i="4"/>
  <c r="R173" i="4"/>
  <c r="K173" i="4" s="1"/>
  <c r="J22" i="4"/>
  <c r="R22" i="4"/>
  <c r="K22" i="4" s="1"/>
  <c r="G5" i="4"/>
  <c r="M7" i="4"/>
  <c r="O6" i="4"/>
  <c r="B6" i="4"/>
  <c r="N6" i="4"/>
  <c r="Q6" i="4" s="1"/>
  <c r="J4" i="4"/>
  <c r="R4" i="4"/>
  <c r="K4" i="4" s="1"/>
  <c r="H5" i="4"/>
  <c r="P5" i="4"/>
  <c r="I5" i="4" s="1"/>
  <c r="J125" i="3"/>
  <c r="R125" i="3"/>
  <c r="K125" i="3" s="1"/>
  <c r="J100" i="3"/>
  <c r="R100" i="3"/>
  <c r="K100" i="3" s="1"/>
  <c r="G41" i="3"/>
  <c r="Q41" i="3"/>
  <c r="P41" i="3"/>
  <c r="I41" i="3" s="1"/>
  <c r="H41" i="3"/>
  <c r="M43" i="3"/>
  <c r="B42" i="3"/>
  <c r="N42" i="3"/>
  <c r="O42" i="3"/>
  <c r="R40" i="3"/>
  <c r="K40" i="3" s="1"/>
  <c r="J40" i="3"/>
  <c r="J157" i="2"/>
  <c r="R157" i="2"/>
  <c r="K157" i="2" s="1"/>
  <c r="J140" i="2"/>
  <c r="R140" i="2"/>
  <c r="K140" i="2" s="1"/>
  <c r="J107" i="2"/>
  <c r="R107" i="2"/>
  <c r="K107" i="2" s="1"/>
  <c r="J86" i="2"/>
  <c r="K86" i="2"/>
  <c r="H4" i="2"/>
  <c r="I4" i="2" s="1"/>
  <c r="P4" i="2"/>
  <c r="Q4" i="2"/>
  <c r="G4" i="2"/>
  <c r="G26" i="2"/>
  <c r="Q26" i="2"/>
  <c r="M6" i="2"/>
  <c r="N5" i="2"/>
  <c r="B5" i="2"/>
  <c r="O5" i="2"/>
  <c r="H26" i="2"/>
  <c r="P26" i="2"/>
  <c r="I26" i="2" s="1"/>
  <c r="M28" i="2"/>
  <c r="O27" i="2"/>
  <c r="B27" i="2"/>
  <c r="N27" i="2"/>
  <c r="J24" i="2"/>
  <c r="K24" i="2"/>
  <c r="R118" i="4" l="1"/>
  <c r="K118" i="4" s="1"/>
  <c r="J118" i="4"/>
  <c r="H190" i="12"/>
  <c r="P190" i="12"/>
  <c r="I190" i="12" s="1"/>
  <c r="Q22" i="3"/>
  <c r="G22" i="3"/>
  <c r="G100" i="6"/>
  <c r="Q100" i="6"/>
  <c r="Q190" i="12"/>
  <c r="G190" i="12"/>
  <c r="J44" i="7"/>
  <c r="R44" i="7"/>
  <c r="K44" i="7" s="1"/>
  <c r="R21" i="3"/>
  <c r="K21" i="3" s="1"/>
  <c r="J21" i="3"/>
  <c r="M121" i="6"/>
  <c r="O120" i="6"/>
  <c r="B120" i="6"/>
  <c r="N120" i="6"/>
  <c r="R163" i="6"/>
  <c r="K163" i="6" s="1"/>
  <c r="J163" i="6"/>
  <c r="M205" i="4"/>
  <c r="N204" i="4"/>
  <c r="O204" i="4"/>
  <c r="B204" i="4"/>
  <c r="R144" i="5"/>
  <c r="K144" i="5" s="1"/>
  <c r="J144" i="5"/>
  <c r="M102" i="6"/>
  <c r="B101" i="6"/>
  <c r="N101" i="6"/>
  <c r="O101" i="6"/>
  <c r="M105" i="3"/>
  <c r="O104" i="3"/>
  <c r="B104" i="3"/>
  <c r="N104" i="3"/>
  <c r="M121" i="4"/>
  <c r="O120" i="4"/>
  <c r="B120" i="4"/>
  <c r="N120" i="4"/>
  <c r="P149" i="4"/>
  <c r="I149" i="4" s="1"/>
  <c r="H149" i="4"/>
  <c r="R156" i="13"/>
  <c r="K156" i="13" s="1"/>
  <c r="J156" i="13"/>
  <c r="M8" i="6"/>
  <c r="N7" i="6"/>
  <c r="O7" i="6"/>
  <c r="B7" i="6"/>
  <c r="R99" i="6"/>
  <c r="K99" i="6" s="1"/>
  <c r="J99" i="6"/>
  <c r="Q119" i="4"/>
  <c r="G119" i="4"/>
  <c r="R5" i="6"/>
  <c r="K5" i="6" s="1"/>
  <c r="J5" i="6"/>
  <c r="R102" i="3"/>
  <c r="K102" i="3" s="1"/>
  <c r="J102" i="3"/>
  <c r="P54" i="5"/>
  <c r="I54" i="5" s="1"/>
  <c r="H54" i="5"/>
  <c r="M24" i="3"/>
  <c r="N23" i="3"/>
  <c r="O23" i="3"/>
  <c r="B23" i="3"/>
  <c r="M166" i="6"/>
  <c r="B165" i="6"/>
  <c r="N165" i="6"/>
  <c r="O165" i="6"/>
  <c r="Q6" i="5"/>
  <c r="G6" i="5"/>
  <c r="P128" i="3"/>
  <c r="I128" i="3" s="1"/>
  <c r="H128" i="3"/>
  <c r="M47" i="6"/>
  <c r="N46" i="6"/>
  <c r="B46" i="6"/>
  <c r="O46" i="6"/>
  <c r="P80" i="6"/>
  <c r="I80" i="6" s="1"/>
  <c r="H80" i="6"/>
  <c r="P110" i="5"/>
  <c r="I110" i="5" s="1"/>
  <c r="H110" i="5"/>
  <c r="P45" i="7"/>
  <c r="I45" i="7" s="1"/>
  <c r="H45" i="7"/>
  <c r="R44" i="6"/>
  <c r="K44" i="6" s="1"/>
  <c r="J44" i="6"/>
  <c r="Q149" i="4"/>
  <c r="G149" i="4"/>
  <c r="H106" i="12"/>
  <c r="P106" i="12"/>
  <c r="I106" i="12" s="1"/>
  <c r="R118" i="6"/>
  <c r="K118" i="6" s="1"/>
  <c r="J118" i="6"/>
  <c r="Q164" i="6"/>
  <c r="G164" i="6"/>
  <c r="H45" i="6"/>
  <c r="P45" i="6"/>
  <c r="I45" i="6" s="1"/>
  <c r="Q103" i="3"/>
  <c r="G103" i="3"/>
  <c r="Q54" i="5"/>
  <c r="G54" i="5"/>
  <c r="P141" i="6"/>
  <c r="I141" i="6" s="1"/>
  <c r="H141" i="6"/>
  <c r="M8" i="5"/>
  <c r="B7" i="5"/>
  <c r="N7" i="5"/>
  <c r="O7" i="5"/>
  <c r="J153" i="11"/>
  <c r="R153" i="11"/>
  <c r="K153" i="11" s="1"/>
  <c r="Q128" i="3"/>
  <c r="G128" i="3"/>
  <c r="P67" i="4"/>
  <c r="I67" i="4" s="1"/>
  <c r="H67" i="4"/>
  <c r="M82" i="6"/>
  <c r="B81" i="6"/>
  <c r="N81" i="6"/>
  <c r="O81" i="6"/>
  <c r="Q45" i="7"/>
  <c r="J45" i="7" s="1"/>
  <c r="G45" i="7"/>
  <c r="N155" i="11"/>
  <c r="O155" i="11"/>
  <c r="B155" i="11"/>
  <c r="M151" i="4"/>
  <c r="B150" i="4"/>
  <c r="O150" i="4"/>
  <c r="N150" i="4"/>
  <c r="Q106" i="12"/>
  <c r="G106" i="12"/>
  <c r="H117" i="8"/>
  <c r="P117" i="8"/>
  <c r="I117" i="8" s="1"/>
  <c r="R79" i="6"/>
  <c r="K79" i="6" s="1"/>
  <c r="J79" i="6"/>
  <c r="R61" i="6"/>
  <c r="K61" i="6" s="1"/>
  <c r="J61" i="6"/>
  <c r="M195" i="4"/>
  <c r="N194" i="4"/>
  <c r="B194" i="4"/>
  <c r="O194" i="4"/>
  <c r="M56" i="5"/>
  <c r="N55" i="5"/>
  <c r="O55" i="5"/>
  <c r="B55" i="5"/>
  <c r="P24" i="5"/>
  <c r="I24" i="5" s="1"/>
  <c r="H24" i="5"/>
  <c r="P68" i="7"/>
  <c r="I68" i="7" s="1"/>
  <c r="H68" i="7"/>
  <c r="R148" i="4"/>
  <c r="K148" i="4" s="1"/>
  <c r="J148" i="4"/>
  <c r="Q141" i="6"/>
  <c r="G141" i="6"/>
  <c r="P160" i="10"/>
  <c r="I160" i="10" s="1"/>
  <c r="H160" i="10"/>
  <c r="R181" i="11"/>
  <c r="K181" i="11" s="1"/>
  <c r="J181" i="11"/>
  <c r="H157" i="13"/>
  <c r="P157" i="13"/>
  <c r="I157" i="13" s="1"/>
  <c r="N134" i="12"/>
  <c r="M135" i="12"/>
  <c r="B134" i="12"/>
  <c r="O134" i="12"/>
  <c r="Q67" i="4"/>
  <c r="G67" i="4"/>
  <c r="G110" i="5"/>
  <c r="Q110" i="5"/>
  <c r="M47" i="7"/>
  <c r="N46" i="7"/>
  <c r="O46" i="7"/>
  <c r="B46" i="7"/>
  <c r="H154" i="11"/>
  <c r="P154" i="11"/>
  <c r="I154" i="11" s="1"/>
  <c r="R127" i="3"/>
  <c r="K127" i="3" s="1"/>
  <c r="J127" i="3"/>
  <c r="Q117" i="8"/>
  <c r="G117" i="8"/>
  <c r="Q24" i="5"/>
  <c r="G24" i="5"/>
  <c r="H145" i="5"/>
  <c r="P145" i="5"/>
  <c r="I145" i="5" s="1"/>
  <c r="Q68" i="7"/>
  <c r="G68" i="7"/>
  <c r="R91" i="4"/>
  <c r="K91" i="4" s="1"/>
  <c r="J91" i="4"/>
  <c r="P92" i="4"/>
  <c r="I92" i="4" s="1"/>
  <c r="H92" i="4"/>
  <c r="R18" i="3"/>
  <c r="K18" i="3" s="1"/>
  <c r="J18" i="3"/>
  <c r="G160" i="10"/>
  <c r="Q160" i="10"/>
  <c r="J161" i="12"/>
  <c r="R161" i="12"/>
  <c r="K161" i="12" s="1"/>
  <c r="M130" i="3"/>
  <c r="N129" i="3"/>
  <c r="O129" i="3"/>
  <c r="B129" i="3"/>
  <c r="Q157" i="13"/>
  <c r="G157" i="13"/>
  <c r="P133" i="12"/>
  <c r="I133" i="12" s="1"/>
  <c r="H133" i="12"/>
  <c r="M69" i="4"/>
  <c r="O68" i="4"/>
  <c r="B68" i="4"/>
  <c r="N68" i="4"/>
  <c r="R159" i="10"/>
  <c r="K159" i="10" s="1"/>
  <c r="J159" i="10"/>
  <c r="M112" i="5"/>
  <c r="B111" i="5"/>
  <c r="N111" i="5"/>
  <c r="O111" i="5"/>
  <c r="Q154" i="11"/>
  <c r="G154" i="11"/>
  <c r="B118" i="8"/>
  <c r="N118" i="8"/>
  <c r="O118" i="8"/>
  <c r="Q62" i="6"/>
  <c r="G62" i="6"/>
  <c r="R192" i="4"/>
  <c r="K192" i="4" s="1"/>
  <c r="J192" i="4"/>
  <c r="H6" i="5"/>
  <c r="P6" i="5"/>
  <c r="I6" i="5" s="1"/>
  <c r="R116" i="8"/>
  <c r="K116" i="8" s="1"/>
  <c r="J116" i="8"/>
  <c r="R66" i="4"/>
  <c r="K66" i="4" s="1"/>
  <c r="J66" i="4"/>
  <c r="Q145" i="5"/>
  <c r="G145" i="5"/>
  <c r="M70" i="7"/>
  <c r="B69" i="7"/>
  <c r="N69" i="7"/>
  <c r="O69" i="7"/>
  <c r="R53" i="5"/>
  <c r="K53" i="5" s="1"/>
  <c r="J53" i="5"/>
  <c r="M143" i="6"/>
  <c r="O142" i="6"/>
  <c r="N142" i="6"/>
  <c r="B142" i="6"/>
  <c r="G92" i="4"/>
  <c r="Q92" i="4"/>
  <c r="P119" i="6"/>
  <c r="I119" i="6" s="1"/>
  <c r="H119" i="6"/>
  <c r="R140" i="6"/>
  <c r="K140" i="6" s="1"/>
  <c r="J140" i="6"/>
  <c r="P203" i="4"/>
  <c r="I203" i="4" s="1"/>
  <c r="H203" i="4"/>
  <c r="P193" i="4"/>
  <c r="I193" i="4" s="1"/>
  <c r="H193" i="4"/>
  <c r="J202" i="4"/>
  <c r="R202" i="4"/>
  <c r="K202" i="4" s="1"/>
  <c r="P100" i="6"/>
  <c r="I100" i="6" s="1"/>
  <c r="H100" i="6"/>
  <c r="H162" i="12"/>
  <c r="P162" i="12"/>
  <c r="I162" i="12" s="1"/>
  <c r="Q6" i="6"/>
  <c r="G6" i="6"/>
  <c r="H62" i="6"/>
  <c r="P62" i="6"/>
  <c r="I62" i="6" s="1"/>
  <c r="G80" i="6"/>
  <c r="Q80" i="6"/>
  <c r="P6" i="6"/>
  <c r="I6" i="6" s="1"/>
  <c r="H6" i="6"/>
  <c r="M26" i="5"/>
  <c r="B25" i="5"/>
  <c r="N25" i="5"/>
  <c r="O25" i="5"/>
  <c r="M147" i="5"/>
  <c r="O146" i="5"/>
  <c r="B146" i="5"/>
  <c r="N146" i="5"/>
  <c r="P22" i="3"/>
  <c r="I22" i="3" s="1"/>
  <c r="H22" i="3"/>
  <c r="P164" i="6"/>
  <c r="I164" i="6" s="1"/>
  <c r="H164" i="6"/>
  <c r="M94" i="4"/>
  <c r="B93" i="4"/>
  <c r="O93" i="4"/>
  <c r="N93" i="4"/>
  <c r="B161" i="10"/>
  <c r="N161" i="10"/>
  <c r="O161" i="10"/>
  <c r="Q119" i="6"/>
  <c r="G119" i="6"/>
  <c r="G203" i="4"/>
  <c r="Q203" i="4"/>
  <c r="R23" i="5"/>
  <c r="K23" i="5" s="1"/>
  <c r="J23" i="5"/>
  <c r="R5" i="5"/>
  <c r="K5" i="5" s="1"/>
  <c r="J5" i="5"/>
  <c r="Q45" i="6"/>
  <c r="G45" i="6"/>
  <c r="G193" i="4"/>
  <c r="Q193" i="4"/>
  <c r="Q133" i="12"/>
  <c r="G133" i="12"/>
  <c r="J132" i="12"/>
  <c r="R132" i="12"/>
  <c r="K132" i="12" s="1"/>
  <c r="J105" i="12"/>
  <c r="R105" i="12"/>
  <c r="K105" i="12" s="1"/>
  <c r="H103" i="3"/>
  <c r="P103" i="3"/>
  <c r="I103" i="3" s="1"/>
  <c r="P119" i="4"/>
  <c r="I119" i="4" s="1"/>
  <c r="H119" i="4"/>
  <c r="Q162" i="12"/>
  <c r="G162" i="12"/>
  <c r="R109" i="5"/>
  <c r="K109" i="5" s="1"/>
  <c r="J109" i="5"/>
  <c r="J189" i="12"/>
  <c r="R189" i="12"/>
  <c r="K189" i="12" s="1"/>
  <c r="M64" i="6"/>
  <c r="B63" i="6"/>
  <c r="N63" i="6"/>
  <c r="O63" i="6"/>
  <c r="Q125" i="2"/>
  <c r="G125" i="2"/>
  <c r="P125" i="2"/>
  <c r="I125" i="2" s="1"/>
  <c r="R124" i="2"/>
  <c r="K124" i="2" s="1"/>
  <c r="J124" i="2"/>
  <c r="P89" i="2"/>
  <c r="I89" i="2" s="1"/>
  <c r="H89" i="2"/>
  <c r="M91" i="2"/>
  <c r="N90" i="2"/>
  <c r="B90" i="2"/>
  <c r="O90" i="2"/>
  <c r="Q69" i="2"/>
  <c r="G69" i="2"/>
  <c r="P69" i="2"/>
  <c r="I69" i="2" s="1"/>
  <c r="R68" i="2"/>
  <c r="K68" i="2" s="1"/>
  <c r="J68" i="2"/>
  <c r="G110" i="2"/>
  <c r="Q110" i="2"/>
  <c r="Q160" i="2"/>
  <c r="G160" i="2"/>
  <c r="R142" i="2"/>
  <c r="K142" i="2" s="1"/>
  <c r="J142" i="2"/>
  <c r="J120" i="15"/>
  <c r="R120" i="15"/>
  <c r="K120" i="15" s="1"/>
  <c r="R88" i="2"/>
  <c r="K88" i="2" s="1"/>
  <c r="J88" i="2"/>
  <c r="P54" i="2"/>
  <c r="I54" i="2" s="1"/>
  <c r="H54" i="2"/>
  <c r="M56" i="2"/>
  <c r="N55" i="2"/>
  <c r="B55" i="2"/>
  <c r="O55" i="2"/>
  <c r="Q143" i="2"/>
  <c r="G143" i="2"/>
  <c r="H143" i="2"/>
  <c r="P143" i="2"/>
  <c r="I143" i="2" s="1"/>
  <c r="M127" i="2"/>
  <c r="B126" i="2"/>
  <c r="N126" i="2"/>
  <c r="G89" i="2"/>
  <c r="Q89" i="2"/>
  <c r="M71" i="2"/>
  <c r="O70" i="2"/>
  <c r="B70" i="2"/>
  <c r="N70" i="2"/>
  <c r="R53" i="2"/>
  <c r="K53" i="2" s="1"/>
  <c r="J53" i="2"/>
  <c r="P110" i="2"/>
  <c r="I110" i="2" s="1"/>
  <c r="H110" i="2"/>
  <c r="M112" i="2"/>
  <c r="N111" i="2"/>
  <c r="B111" i="2"/>
  <c r="O111" i="2"/>
  <c r="H160" i="2"/>
  <c r="P160" i="2"/>
  <c r="I160" i="2" s="1"/>
  <c r="M162" i="2"/>
  <c r="O161" i="2"/>
  <c r="B161" i="2"/>
  <c r="N161" i="2"/>
  <c r="R159" i="2"/>
  <c r="K159" i="2" s="1"/>
  <c r="J159" i="2"/>
  <c r="G54" i="2"/>
  <c r="Q54" i="2"/>
  <c r="R109" i="2"/>
  <c r="K109" i="2" s="1"/>
  <c r="J109" i="2"/>
  <c r="M145" i="2"/>
  <c r="N144" i="2"/>
  <c r="O144" i="2"/>
  <c r="B144" i="2"/>
  <c r="H129" i="10"/>
  <c r="P129" i="10"/>
  <c r="I129" i="10" s="1"/>
  <c r="R128" i="10"/>
  <c r="K128" i="10" s="1"/>
  <c r="J128" i="10"/>
  <c r="Q129" i="10"/>
  <c r="G129" i="10"/>
  <c r="M131" i="10"/>
  <c r="B130" i="10"/>
  <c r="O130" i="10"/>
  <c r="N130" i="10"/>
  <c r="H6" i="4"/>
  <c r="P6" i="4"/>
  <c r="I6" i="4" s="1"/>
  <c r="G6" i="4"/>
  <c r="M8" i="4"/>
  <c r="O7" i="4"/>
  <c r="B7" i="4"/>
  <c r="N7" i="4"/>
  <c r="Q7" i="4" s="1"/>
  <c r="J5" i="4"/>
  <c r="R5" i="4"/>
  <c r="K5" i="4" s="1"/>
  <c r="Q42" i="3"/>
  <c r="G42" i="3"/>
  <c r="M44" i="3"/>
  <c r="O43" i="3"/>
  <c r="B43" i="3"/>
  <c r="N43" i="3"/>
  <c r="H42" i="3"/>
  <c r="P42" i="3"/>
  <c r="I42" i="3" s="1"/>
  <c r="R41" i="3"/>
  <c r="K41" i="3" s="1"/>
  <c r="J41" i="3"/>
  <c r="H27" i="2"/>
  <c r="P27" i="2"/>
  <c r="I27" i="2" s="1"/>
  <c r="M7" i="2"/>
  <c r="N6" i="2"/>
  <c r="O6" i="2"/>
  <c r="B6" i="2"/>
  <c r="R4" i="2"/>
  <c r="K4" i="2" s="1"/>
  <c r="J4" i="2"/>
  <c r="G27" i="2"/>
  <c r="Q27" i="2"/>
  <c r="M29" i="2"/>
  <c r="B28" i="2"/>
  <c r="O28" i="2"/>
  <c r="N28" i="2"/>
  <c r="H5" i="2"/>
  <c r="P5" i="2"/>
  <c r="Q5" i="2"/>
  <c r="G5" i="2"/>
  <c r="R26" i="2"/>
  <c r="K26" i="2" s="1"/>
  <c r="J26" i="2"/>
  <c r="G146" i="5" l="1"/>
  <c r="Q146" i="5"/>
  <c r="R157" i="13"/>
  <c r="K157" i="13" s="1"/>
  <c r="J157" i="13"/>
  <c r="R110" i="5"/>
  <c r="K110" i="5" s="1"/>
  <c r="J110" i="5"/>
  <c r="H165" i="6"/>
  <c r="P165" i="6"/>
  <c r="I165" i="6" s="1"/>
  <c r="P104" i="3"/>
  <c r="I104" i="3" s="1"/>
  <c r="H104" i="3"/>
  <c r="R193" i="4"/>
  <c r="K193" i="4" s="1"/>
  <c r="J193" i="4"/>
  <c r="R203" i="4"/>
  <c r="K203" i="4" s="1"/>
  <c r="J203" i="4"/>
  <c r="H93" i="4"/>
  <c r="P93" i="4"/>
  <c r="I93" i="4" s="1"/>
  <c r="Q142" i="6"/>
  <c r="G142" i="6"/>
  <c r="M71" i="7"/>
  <c r="N70" i="7"/>
  <c r="O70" i="7"/>
  <c r="B70" i="7"/>
  <c r="G68" i="4"/>
  <c r="Q68" i="4"/>
  <c r="G55" i="5"/>
  <c r="Q55" i="5"/>
  <c r="R45" i="7"/>
  <c r="K45" i="7" s="1"/>
  <c r="R128" i="3"/>
  <c r="K128" i="3" s="1"/>
  <c r="J128" i="3"/>
  <c r="R164" i="6"/>
  <c r="K164" i="6" s="1"/>
  <c r="J164" i="6"/>
  <c r="Q165" i="6"/>
  <c r="G165" i="6"/>
  <c r="M106" i="3"/>
  <c r="B105" i="3"/>
  <c r="N105" i="3"/>
  <c r="O105" i="3"/>
  <c r="P204" i="4"/>
  <c r="I204" i="4" s="1"/>
  <c r="H204" i="4"/>
  <c r="M122" i="6"/>
  <c r="N121" i="6"/>
  <c r="O121" i="6"/>
  <c r="B121" i="6"/>
  <c r="Q93" i="4"/>
  <c r="G93" i="4"/>
  <c r="R141" i="6"/>
  <c r="K141" i="6" s="1"/>
  <c r="J141" i="6"/>
  <c r="P146" i="5"/>
  <c r="I146" i="5" s="1"/>
  <c r="H146" i="5"/>
  <c r="R80" i="6"/>
  <c r="K80" i="6" s="1"/>
  <c r="J80" i="6"/>
  <c r="P142" i="6"/>
  <c r="I142" i="6" s="1"/>
  <c r="H142" i="6"/>
  <c r="J154" i="11"/>
  <c r="R154" i="11"/>
  <c r="K154" i="11" s="1"/>
  <c r="P129" i="3"/>
  <c r="I129" i="3" s="1"/>
  <c r="H129" i="3"/>
  <c r="M57" i="5"/>
  <c r="B56" i="5"/>
  <c r="O56" i="5"/>
  <c r="N56" i="5"/>
  <c r="M152" i="4"/>
  <c r="O151" i="4"/>
  <c r="B151" i="4"/>
  <c r="N151" i="4"/>
  <c r="H81" i="6"/>
  <c r="P81" i="6"/>
  <c r="I81" i="6" s="1"/>
  <c r="G46" i="6"/>
  <c r="Q46" i="6"/>
  <c r="G120" i="4"/>
  <c r="Q120" i="4"/>
  <c r="P101" i="6"/>
  <c r="I101" i="6" s="1"/>
  <c r="H101" i="6"/>
  <c r="Q204" i="4"/>
  <c r="G204" i="4"/>
  <c r="M65" i="6"/>
  <c r="O64" i="6"/>
  <c r="N64" i="6"/>
  <c r="B64" i="6"/>
  <c r="Q134" i="12"/>
  <c r="G134" i="12"/>
  <c r="H150" i="4"/>
  <c r="P150" i="4"/>
  <c r="I150" i="4" s="1"/>
  <c r="R100" i="6"/>
  <c r="K100" i="6" s="1"/>
  <c r="J100" i="6"/>
  <c r="M95" i="4"/>
  <c r="O94" i="4"/>
  <c r="B94" i="4"/>
  <c r="N94" i="4"/>
  <c r="M148" i="5"/>
  <c r="O147" i="5"/>
  <c r="B147" i="5"/>
  <c r="N147" i="5"/>
  <c r="M144" i="6"/>
  <c r="B143" i="6"/>
  <c r="N143" i="6"/>
  <c r="O143" i="6"/>
  <c r="R145" i="5"/>
  <c r="K145" i="5" s="1"/>
  <c r="J145" i="5"/>
  <c r="P111" i="5"/>
  <c r="I111" i="5" s="1"/>
  <c r="H111" i="5"/>
  <c r="P68" i="4"/>
  <c r="I68" i="4" s="1"/>
  <c r="H68" i="4"/>
  <c r="G129" i="3"/>
  <c r="Q129" i="3"/>
  <c r="R67" i="4"/>
  <c r="K67" i="4" s="1"/>
  <c r="J67" i="4"/>
  <c r="P194" i="4"/>
  <c r="I194" i="4" s="1"/>
  <c r="H194" i="4"/>
  <c r="Q81" i="6"/>
  <c r="G81" i="6"/>
  <c r="R54" i="5"/>
  <c r="K54" i="5" s="1"/>
  <c r="J54" i="5"/>
  <c r="M48" i="6"/>
  <c r="B47" i="6"/>
  <c r="N47" i="6"/>
  <c r="O47" i="6"/>
  <c r="M167" i="6"/>
  <c r="B166" i="6"/>
  <c r="N166" i="6"/>
  <c r="O166" i="6"/>
  <c r="P7" i="6"/>
  <c r="I7" i="6" s="1"/>
  <c r="H7" i="6"/>
  <c r="Q101" i="6"/>
  <c r="G101" i="6"/>
  <c r="M206" i="4"/>
  <c r="N205" i="4"/>
  <c r="B205" i="4"/>
  <c r="O205" i="4"/>
  <c r="R22" i="3"/>
  <c r="K22" i="3" s="1"/>
  <c r="J22" i="3"/>
  <c r="J133" i="12"/>
  <c r="R133" i="12"/>
  <c r="K133" i="12" s="1"/>
  <c r="P120" i="6"/>
  <c r="I120" i="6" s="1"/>
  <c r="H120" i="6"/>
  <c r="R45" i="6"/>
  <c r="K45" i="6" s="1"/>
  <c r="J45" i="6"/>
  <c r="R119" i="6"/>
  <c r="K119" i="6" s="1"/>
  <c r="J119" i="6"/>
  <c r="P25" i="5"/>
  <c r="I25" i="5" s="1"/>
  <c r="H25" i="5"/>
  <c r="Q111" i="5"/>
  <c r="G111" i="5"/>
  <c r="M70" i="4"/>
  <c r="O69" i="4"/>
  <c r="N69" i="4"/>
  <c r="B69" i="4"/>
  <c r="M131" i="3"/>
  <c r="N130" i="3"/>
  <c r="O130" i="3"/>
  <c r="B130" i="3"/>
  <c r="R24" i="5"/>
  <c r="K24" i="5" s="1"/>
  <c r="J24" i="5"/>
  <c r="P7" i="5"/>
  <c r="I7" i="5" s="1"/>
  <c r="H7" i="5"/>
  <c r="G7" i="6"/>
  <c r="Q7" i="6"/>
  <c r="P120" i="4"/>
  <c r="I120" i="4" s="1"/>
  <c r="H120" i="4"/>
  <c r="P46" i="6"/>
  <c r="I46" i="6" s="1"/>
  <c r="H46" i="6"/>
  <c r="P63" i="6"/>
  <c r="I63" i="6" s="1"/>
  <c r="H63" i="6"/>
  <c r="H161" i="10"/>
  <c r="P161" i="10"/>
  <c r="I161" i="10" s="1"/>
  <c r="G25" i="5"/>
  <c r="Q25" i="5"/>
  <c r="R62" i="6"/>
  <c r="K62" i="6" s="1"/>
  <c r="J62" i="6"/>
  <c r="P46" i="7"/>
  <c r="I46" i="7" s="1"/>
  <c r="H46" i="7"/>
  <c r="P134" i="12"/>
  <c r="I134" i="12" s="1"/>
  <c r="H134" i="12"/>
  <c r="Q194" i="4"/>
  <c r="G194" i="4"/>
  <c r="H155" i="11"/>
  <c r="P155" i="11"/>
  <c r="I155" i="11" s="1"/>
  <c r="M83" i="6"/>
  <c r="O82" i="6"/>
  <c r="B82" i="6"/>
  <c r="N82" i="6"/>
  <c r="Q7" i="5"/>
  <c r="G7" i="5"/>
  <c r="R103" i="3"/>
  <c r="K103" i="3" s="1"/>
  <c r="J103" i="3"/>
  <c r="H23" i="3"/>
  <c r="P23" i="3"/>
  <c r="I23" i="3" s="1"/>
  <c r="M9" i="6"/>
  <c r="B8" i="6"/>
  <c r="O8" i="6"/>
  <c r="N8" i="6"/>
  <c r="M122" i="4"/>
  <c r="O121" i="4"/>
  <c r="B121" i="4"/>
  <c r="N121" i="4"/>
  <c r="M103" i="6"/>
  <c r="B102" i="6"/>
  <c r="N102" i="6"/>
  <c r="O102" i="6"/>
  <c r="J68" i="7"/>
  <c r="R68" i="7"/>
  <c r="K68" i="7" s="1"/>
  <c r="P55" i="5"/>
  <c r="I55" i="5" s="1"/>
  <c r="H55" i="5"/>
  <c r="G63" i="6"/>
  <c r="Q63" i="6"/>
  <c r="J162" i="12"/>
  <c r="R162" i="12"/>
  <c r="K162" i="12" s="1"/>
  <c r="Q161" i="10"/>
  <c r="G161" i="10"/>
  <c r="R92" i="4"/>
  <c r="K92" i="4" s="1"/>
  <c r="J92" i="4"/>
  <c r="H69" i="7"/>
  <c r="P69" i="7"/>
  <c r="I69" i="7" s="1"/>
  <c r="P118" i="8"/>
  <c r="I118" i="8" s="1"/>
  <c r="H118" i="8"/>
  <c r="M113" i="5"/>
  <c r="N112" i="5"/>
  <c r="O112" i="5"/>
  <c r="B112" i="5"/>
  <c r="R117" i="8"/>
  <c r="K117" i="8" s="1"/>
  <c r="J117" i="8"/>
  <c r="Q46" i="7"/>
  <c r="G46" i="7"/>
  <c r="M196" i="4"/>
  <c r="B195" i="4"/>
  <c r="N195" i="4"/>
  <c r="O195" i="4"/>
  <c r="J106" i="12"/>
  <c r="R106" i="12"/>
  <c r="K106" i="12" s="1"/>
  <c r="Q155" i="11"/>
  <c r="G155" i="11"/>
  <c r="Q23" i="3"/>
  <c r="G23" i="3"/>
  <c r="Q104" i="3"/>
  <c r="G104" i="3"/>
  <c r="G120" i="6"/>
  <c r="Q120" i="6"/>
  <c r="M27" i="5"/>
  <c r="O26" i="5"/>
  <c r="B26" i="5"/>
  <c r="N26" i="5"/>
  <c r="R6" i="6"/>
  <c r="K6" i="6" s="1"/>
  <c r="J6" i="6"/>
  <c r="Q69" i="7"/>
  <c r="J69" i="7" s="1"/>
  <c r="G69" i="7"/>
  <c r="G118" i="8"/>
  <c r="Q118" i="8"/>
  <c r="R160" i="10"/>
  <c r="K160" i="10" s="1"/>
  <c r="J160" i="10"/>
  <c r="M48" i="7"/>
  <c r="B47" i="7"/>
  <c r="N47" i="7"/>
  <c r="O47" i="7"/>
  <c r="N135" i="12"/>
  <c r="B135" i="12"/>
  <c r="O135" i="12"/>
  <c r="Q150" i="4"/>
  <c r="G150" i="4"/>
  <c r="M9" i="5"/>
  <c r="B8" i="5"/>
  <c r="N8" i="5"/>
  <c r="O8" i="5"/>
  <c r="R149" i="4"/>
  <c r="K149" i="4" s="1"/>
  <c r="J149" i="4"/>
  <c r="R6" i="5"/>
  <c r="K6" i="5" s="1"/>
  <c r="J6" i="5"/>
  <c r="M25" i="3"/>
  <c r="O24" i="3"/>
  <c r="N24" i="3"/>
  <c r="B24" i="3"/>
  <c r="R119" i="4"/>
  <c r="K119" i="4" s="1"/>
  <c r="J119" i="4"/>
  <c r="J190" i="12"/>
  <c r="R190" i="12"/>
  <c r="K190" i="12" s="1"/>
  <c r="P111" i="2"/>
  <c r="I111" i="2" s="1"/>
  <c r="H111" i="2"/>
  <c r="Q70" i="2"/>
  <c r="G70" i="2"/>
  <c r="Q126" i="2"/>
  <c r="G126" i="2"/>
  <c r="P126" i="2"/>
  <c r="I126" i="2" s="1"/>
  <c r="M57" i="2"/>
  <c r="B56" i="2"/>
  <c r="O56" i="2"/>
  <c r="N56" i="2"/>
  <c r="P144" i="2"/>
  <c r="I144" i="2" s="1"/>
  <c r="H144" i="2"/>
  <c r="M146" i="2"/>
  <c r="O145" i="2"/>
  <c r="B145" i="2"/>
  <c r="N145" i="2"/>
  <c r="M163" i="2"/>
  <c r="N162" i="2"/>
  <c r="O162" i="2"/>
  <c r="B162" i="2"/>
  <c r="M113" i="2"/>
  <c r="B112" i="2"/>
  <c r="O112" i="2"/>
  <c r="N112" i="2"/>
  <c r="M72" i="2"/>
  <c r="N71" i="2"/>
  <c r="O71" i="2"/>
  <c r="B71" i="2"/>
  <c r="P55" i="2"/>
  <c r="I55" i="2" s="1"/>
  <c r="H55" i="2"/>
  <c r="Q55" i="2"/>
  <c r="G55" i="2"/>
  <c r="R110" i="2"/>
  <c r="K110" i="2" s="1"/>
  <c r="J110" i="2"/>
  <c r="R69" i="2"/>
  <c r="K69" i="2" s="1"/>
  <c r="J69" i="2"/>
  <c r="M92" i="2"/>
  <c r="B91" i="2"/>
  <c r="O91" i="2"/>
  <c r="N91" i="2"/>
  <c r="Q144" i="2"/>
  <c r="G144" i="2"/>
  <c r="R54" i="2"/>
  <c r="K54" i="2" s="1"/>
  <c r="J54" i="2"/>
  <c r="G161" i="2"/>
  <c r="Q161" i="2"/>
  <c r="P161" i="2"/>
  <c r="I161" i="2" s="1"/>
  <c r="H161" i="2"/>
  <c r="Q111" i="2"/>
  <c r="G111" i="2"/>
  <c r="H70" i="2"/>
  <c r="P70" i="2"/>
  <c r="I70" i="2" s="1"/>
  <c r="R89" i="2"/>
  <c r="K89" i="2" s="1"/>
  <c r="J89" i="2"/>
  <c r="M128" i="2"/>
  <c r="N127" i="2"/>
  <c r="B127" i="2"/>
  <c r="O127" i="2"/>
  <c r="R143" i="2"/>
  <c r="K143" i="2" s="1"/>
  <c r="J143" i="2"/>
  <c r="R160" i="2"/>
  <c r="K160" i="2" s="1"/>
  <c r="J160" i="2"/>
  <c r="P90" i="2"/>
  <c r="I90" i="2" s="1"/>
  <c r="H90" i="2"/>
  <c r="Q90" i="2"/>
  <c r="G90" i="2"/>
  <c r="R125" i="2"/>
  <c r="K125" i="2" s="1"/>
  <c r="J125" i="2"/>
  <c r="G130" i="10"/>
  <c r="Q130" i="10"/>
  <c r="P130" i="10"/>
  <c r="I130" i="10" s="1"/>
  <c r="H130" i="10"/>
  <c r="B131" i="10"/>
  <c r="N131" i="10"/>
  <c r="O131" i="10"/>
  <c r="R129" i="10"/>
  <c r="K129" i="10" s="1"/>
  <c r="J129" i="10"/>
  <c r="H7" i="4"/>
  <c r="P7" i="4"/>
  <c r="I7" i="4" s="1"/>
  <c r="G7" i="4"/>
  <c r="M9" i="4"/>
  <c r="O8" i="4"/>
  <c r="B8" i="4"/>
  <c r="N8" i="4"/>
  <c r="Q8" i="4" s="1"/>
  <c r="J6" i="4"/>
  <c r="R6" i="4"/>
  <c r="K6" i="4" s="1"/>
  <c r="M45" i="3"/>
  <c r="B44" i="3"/>
  <c r="N44" i="3"/>
  <c r="O44" i="3"/>
  <c r="R42" i="3"/>
  <c r="K42" i="3" s="1"/>
  <c r="J42" i="3"/>
  <c r="G43" i="3"/>
  <c r="Q43" i="3"/>
  <c r="P43" i="3"/>
  <c r="I43" i="3" s="1"/>
  <c r="H43" i="3"/>
  <c r="G28" i="2"/>
  <c r="Q28" i="2"/>
  <c r="J27" i="2"/>
  <c r="R27" i="2"/>
  <c r="K27" i="2" s="1"/>
  <c r="H6" i="2"/>
  <c r="P6" i="2"/>
  <c r="M8" i="2"/>
  <c r="N7" i="2"/>
  <c r="B7" i="2"/>
  <c r="O7" i="2"/>
  <c r="J5" i="2"/>
  <c r="R5" i="2"/>
  <c r="K5" i="2" s="1"/>
  <c r="I5" i="2"/>
  <c r="H28" i="2"/>
  <c r="P28" i="2"/>
  <c r="I28" i="2" s="1"/>
  <c r="M30" i="2"/>
  <c r="O29" i="2"/>
  <c r="B29" i="2"/>
  <c r="N29" i="2"/>
  <c r="Q6" i="2"/>
  <c r="G6" i="2"/>
  <c r="G24" i="3" l="1"/>
  <c r="Q24" i="3"/>
  <c r="P94" i="4"/>
  <c r="I94" i="4" s="1"/>
  <c r="H94" i="4"/>
  <c r="R120" i="4"/>
  <c r="K120" i="4" s="1"/>
  <c r="J120" i="4"/>
  <c r="P24" i="3"/>
  <c r="I24" i="3" s="1"/>
  <c r="H24" i="3"/>
  <c r="P47" i="7"/>
  <c r="I47" i="7" s="1"/>
  <c r="H47" i="7"/>
  <c r="M28" i="5"/>
  <c r="B27" i="5"/>
  <c r="O27" i="5"/>
  <c r="N27" i="5"/>
  <c r="J155" i="11"/>
  <c r="R155" i="11"/>
  <c r="K155" i="11" s="1"/>
  <c r="J46" i="7"/>
  <c r="R46" i="7"/>
  <c r="K46" i="7" s="1"/>
  <c r="Q102" i="6"/>
  <c r="G102" i="6"/>
  <c r="H8" i="6"/>
  <c r="P8" i="6"/>
  <c r="I8" i="6" s="1"/>
  <c r="R7" i="5"/>
  <c r="K7" i="5" s="1"/>
  <c r="J7" i="5"/>
  <c r="R194" i="4"/>
  <c r="K194" i="4" s="1"/>
  <c r="J194" i="4"/>
  <c r="H130" i="3"/>
  <c r="P130" i="3"/>
  <c r="I130" i="3" s="1"/>
  <c r="R111" i="5"/>
  <c r="K111" i="5" s="1"/>
  <c r="J111" i="5"/>
  <c r="M207" i="4"/>
  <c r="B206" i="4"/>
  <c r="N206" i="4"/>
  <c r="O206" i="4"/>
  <c r="M168" i="6"/>
  <c r="O167" i="6"/>
  <c r="B167" i="6"/>
  <c r="N167" i="6"/>
  <c r="R81" i="6"/>
  <c r="K81" i="6" s="1"/>
  <c r="J81" i="6"/>
  <c r="M145" i="6"/>
  <c r="O144" i="6"/>
  <c r="N144" i="6"/>
  <c r="B144" i="6"/>
  <c r="M96" i="4"/>
  <c r="B95" i="4"/>
  <c r="N95" i="4"/>
  <c r="O95" i="4"/>
  <c r="Q64" i="6"/>
  <c r="G64" i="6"/>
  <c r="M153" i="4"/>
  <c r="B152" i="4"/>
  <c r="N152" i="4"/>
  <c r="O152" i="4"/>
  <c r="Q8" i="5"/>
  <c r="G8" i="5"/>
  <c r="R25" i="5"/>
  <c r="K25" i="5" s="1"/>
  <c r="J25" i="5"/>
  <c r="M26" i="3"/>
  <c r="B25" i="3"/>
  <c r="O25" i="3"/>
  <c r="N25" i="3"/>
  <c r="M10" i="5"/>
  <c r="B9" i="5"/>
  <c r="N9" i="5"/>
  <c r="O9" i="5"/>
  <c r="Q47" i="7"/>
  <c r="J47" i="7" s="1"/>
  <c r="G47" i="7"/>
  <c r="R120" i="6"/>
  <c r="K120" i="6" s="1"/>
  <c r="J120" i="6"/>
  <c r="R63" i="6"/>
  <c r="K63" i="6" s="1"/>
  <c r="J63" i="6"/>
  <c r="G82" i="6"/>
  <c r="Q82" i="6"/>
  <c r="R7" i="6"/>
  <c r="K7" i="6" s="1"/>
  <c r="J7" i="6"/>
  <c r="Q130" i="3"/>
  <c r="G130" i="3"/>
  <c r="H47" i="6"/>
  <c r="P47" i="6"/>
  <c r="I47" i="6" s="1"/>
  <c r="Q147" i="5"/>
  <c r="G147" i="5"/>
  <c r="H64" i="6"/>
  <c r="P64" i="6"/>
  <c r="I64" i="6" s="1"/>
  <c r="R46" i="6"/>
  <c r="K46" i="6" s="1"/>
  <c r="J46" i="6"/>
  <c r="Q56" i="5"/>
  <c r="G56" i="5"/>
  <c r="P105" i="3"/>
  <c r="I105" i="3" s="1"/>
  <c r="H105" i="3"/>
  <c r="H26" i="5"/>
  <c r="P26" i="5"/>
  <c r="I26" i="5" s="1"/>
  <c r="G205" i="4"/>
  <c r="Q205" i="4"/>
  <c r="R69" i="7"/>
  <c r="K69" i="7" s="1"/>
  <c r="M104" i="6"/>
  <c r="O103" i="6"/>
  <c r="B103" i="6"/>
  <c r="N103" i="6"/>
  <c r="M10" i="6"/>
  <c r="N9" i="6"/>
  <c r="O9" i="6"/>
  <c r="B9" i="6"/>
  <c r="M132" i="3"/>
  <c r="B131" i="3"/>
  <c r="N131" i="3"/>
  <c r="O131" i="3"/>
  <c r="R101" i="6"/>
  <c r="K101" i="6" s="1"/>
  <c r="J101" i="6"/>
  <c r="Q47" i="6"/>
  <c r="G47" i="6"/>
  <c r="M66" i="6"/>
  <c r="N65" i="6"/>
  <c r="B65" i="6"/>
  <c r="O65" i="6"/>
  <c r="P56" i="5"/>
  <c r="I56" i="5" s="1"/>
  <c r="H56" i="5"/>
  <c r="R93" i="4"/>
  <c r="K93" i="4" s="1"/>
  <c r="J93" i="4"/>
  <c r="Q105" i="3"/>
  <c r="G105" i="3"/>
  <c r="P70" i="7"/>
  <c r="I70" i="7" s="1"/>
  <c r="H70" i="7"/>
  <c r="Q8" i="6"/>
  <c r="G8" i="6"/>
  <c r="R150" i="4"/>
  <c r="K150" i="4" s="1"/>
  <c r="J150" i="4"/>
  <c r="M49" i="7"/>
  <c r="N48" i="7"/>
  <c r="O48" i="7"/>
  <c r="B48" i="7"/>
  <c r="P195" i="4"/>
  <c r="I195" i="4" s="1"/>
  <c r="H195" i="4"/>
  <c r="Q121" i="4"/>
  <c r="G121" i="4"/>
  <c r="P82" i="6"/>
  <c r="I82" i="6" s="1"/>
  <c r="H82" i="6"/>
  <c r="P147" i="5"/>
  <c r="I147" i="5" s="1"/>
  <c r="H147" i="5"/>
  <c r="Q70" i="7"/>
  <c r="G70" i="7"/>
  <c r="Q135" i="12"/>
  <c r="G135" i="12"/>
  <c r="R104" i="3"/>
  <c r="K104" i="3" s="1"/>
  <c r="J104" i="3"/>
  <c r="Q195" i="4"/>
  <c r="G195" i="4"/>
  <c r="P112" i="5"/>
  <c r="I112" i="5" s="1"/>
  <c r="H112" i="5"/>
  <c r="M84" i="6"/>
  <c r="N83" i="6"/>
  <c r="B83" i="6"/>
  <c r="O83" i="6"/>
  <c r="Q69" i="4"/>
  <c r="G69" i="4"/>
  <c r="M49" i="6"/>
  <c r="N48" i="6"/>
  <c r="O48" i="6"/>
  <c r="B48" i="6"/>
  <c r="M149" i="5"/>
  <c r="N148" i="5"/>
  <c r="O148" i="5"/>
  <c r="B148" i="5"/>
  <c r="R204" i="4"/>
  <c r="K204" i="4" s="1"/>
  <c r="J204" i="4"/>
  <c r="M58" i="5"/>
  <c r="O57" i="5"/>
  <c r="B57" i="5"/>
  <c r="N57" i="5"/>
  <c r="H121" i="6"/>
  <c r="P121" i="6"/>
  <c r="I121" i="6" s="1"/>
  <c r="M107" i="3"/>
  <c r="B106" i="3"/>
  <c r="N106" i="3"/>
  <c r="O106" i="3"/>
  <c r="R55" i="5"/>
  <c r="K55" i="5" s="1"/>
  <c r="J55" i="5"/>
  <c r="M72" i="7"/>
  <c r="N71" i="7"/>
  <c r="O71" i="7"/>
  <c r="B71" i="7"/>
  <c r="P151" i="4"/>
  <c r="I151" i="4" s="1"/>
  <c r="H151" i="4"/>
  <c r="P135" i="12"/>
  <c r="I135" i="12" s="1"/>
  <c r="H135" i="12"/>
  <c r="Q26" i="5"/>
  <c r="G26" i="5"/>
  <c r="Q112" i="5"/>
  <c r="G112" i="5"/>
  <c r="H121" i="4"/>
  <c r="P121" i="4"/>
  <c r="I121" i="4" s="1"/>
  <c r="H69" i="4"/>
  <c r="P69" i="4"/>
  <c r="I69" i="4" s="1"/>
  <c r="P205" i="4"/>
  <c r="I205" i="4" s="1"/>
  <c r="H205" i="4"/>
  <c r="P166" i="6"/>
  <c r="I166" i="6" s="1"/>
  <c r="H166" i="6"/>
  <c r="R129" i="3"/>
  <c r="K129" i="3" s="1"/>
  <c r="J129" i="3"/>
  <c r="H143" i="6"/>
  <c r="P143" i="6"/>
  <c r="I143" i="6" s="1"/>
  <c r="Q94" i="4"/>
  <c r="G94" i="4"/>
  <c r="Q151" i="4"/>
  <c r="G151" i="4"/>
  <c r="Q121" i="6"/>
  <c r="G121" i="6"/>
  <c r="R146" i="5"/>
  <c r="K146" i="5" s="1"/>
  <c r="J146" i="5"/>
  <c r="P102" i="6"/>
  <c r="I102" i="6" s="1"/>
  <c r="H102" i="6"/>
  <c r="H8" i="5"/>
  <c r="P8" i="5"/>
  <c r="I8" i="5" s="1"/>
  <c r="R118" i="8"/>
  <c r="K118" i="8" s="1"/>
  <c r="J118" i="8"/>
  <c r="R23" i="3"/>
  <c r="K23" i="3" s="1"/>
  <c r="J23" i="3"/>
  <c r="M197" i="4"/>
  <c r="N196" i="4"/>
  <c r="O196" i="4"/>
  <c r="B196" i="4"/>
  <c r="M114" i="5"/>
  <c r="B113" i="5"/>
  <c r="O113" i="5"/>
  <c r="N113" i="5"/>
  <c r="R161" i="10"/>
  <c r="K161" i="10" s="1"/>
  <c r="J161" i="10"/>
  <c r="M123" i="4"/>
  <c r="N122" i="4"/>
  <c r="O122" i="4"/>
  <c r="B122" i="4"/>
  <c r="M71" i="4"/>
  <c r="O70" i="4"/>
  <c r="N70" i="4"/>
  <c r="B70" i="4"/>
  <c r="G166" i="6"/>
  <c r="Q166" i="6"/>
  <c r="Q143" i="6"/>
  <c r="G143" i="6"/>
  <c r="J134" i="12"/>
  <c r="R134" i="12"/>
  <c r="K134" i="12" s="1"/>
  <c r="M123" i="6"/>
  <c r="N122" i="6"/>
  <c r="O122" i="6"/>
  <c r="B122" i="6"/>
  <c r="R165" i="6"/>
  <c r="K165" i="6" s="1"/>
  <c r="J165" i="6"/>
  <c r="R68" i="4"/>
  <c r="K68" i="4" s="1"/>
  <c r="J68" i="4"/>
  <c r="R142" i="6"/>
  <c r="K142" i="6" s="1"/>
  <c r="J142" i="6"/>
  <c r="Q127" i="2"/>
  <c r="G127" i="2"/>
  <c r="R161" i="2"/>
  <c r="K161" i="2" s="1"/>
  <c r="J161" i="2"/>
  <c r="I6" i="2"/>
  <c r="R90" i="2"/>
  <c r="K90" i="2" s="1"/>
  <c r="J90" i="2"/>
  <c r="M129" i="2"/>
  <c r="B128" i="2"/>
  <c r="O128" i="2"/>
  <c r="N128" i="2"/>
  <c r="R111" i="2"/>
  <c r="K111" i="2" s="1"/>
  <c r="J111" i="2"/>
  <c r="R144" i="2"/>
  <c r="K144" i="2" s="1"/>
  <c r="J144" i="2"/>
  <c r="P91" i="2"/>
  <c r="I91" i="2" s="1"/>
  <c r="H91" i="2"/>
  <c r="M93" i="2"/>
  <c r="N92" i="2"/>
  <c r="B92" i="2"/>
  <c r="O92" i="2"/>
  <c r="R55" i="2"/>
  <c r="K55" i="2" s="1"/>
  <c r="J55" i="2"/>
  <c r="P71" i="2"/>
  <c r="I71" i="2" s="1"/>
  <c r="H71" i="2"/>
  <c r="M73" i="2"/>
  <c r="O72" i="2"/>
  <c r="B72" i="2"/>
  <c r="N72" i="2"/>
  <c r="P112" i="2"/>
  <c r="I112" i="2" s="1"/>
  <c r="H112" i="2"/>
  <c r="M114" i="2"/>
  <c r="N113" i="2"/>
  <c r="B113" i="2"/>
  <c r="O113" i="2"/>
  <c r="H162" i="2"/>
  <c r="P162" i="2"/>
  <c r="I162" i="2" s="1"/>
  <c r="M164" i="2"/>
  <c r="O163" i="2"/>
  <c r="B163" i="2"/>
  <c r="N163" i="2"/>
  <c r="M147" i="2"/>
  <c r="N146" i="2"/>
  <c r="O146" i="2"/>
  <c r="B146" i="2"/>
  <c r="P56" i="2"/>
  <c r="I56" i="2" s="1"/>
  <c r="H56" i="2"/>
  <c r="M58" i="2"/>
  <c r="N57" i="2"/>
  <c r="B57" i="2"/>
  <c r="O57" i="2"/>
  <c r="H57" i="2" s="1"/>
  <c r="P127" i="2"/>
  <c r="I127" i="2" s="1"/>
  <c r="H127" i="2"/>
  <c r="G91" i="2"/>
  <c r="Q91" i="2"/>
  <c r="Q71" i="2"/>
  <c r="G71" i="2"/>
  <c r="G112" i="2"/>
  <c r="Q112" i="2"/>
  <c r="Q162" i="2"/>
  <c r="G162" i="2"/>
  <c r="Q145" i="2"/>
  <c r="G145" i="2"/>
  <c r="H145" i="2"/>
  <c r="P145" i="2"/>
  <c r="I145" i="2" s="1"/>
  <c r="G56" i="2"/>
  <c r="Q56" i="2"/>
  <c r="R126" i="2"/>
  <c r="K126" i="2" s="1"/>
  <c r="J126" i="2"/>
  <c r="R70" i="2"/>
  <c r="K70" i="2" s="1"/>
  <c r="J70" i="2"/>
  <c r="H131" i="10"/>
  <c r="P131" i="10"/>
  <c r="I131" i="10" s="1"/>
  <c r="Q131" i="10"/>
  <c r="G131" i="10"/>
  <c r="R130" i="10"/>
  <c r="K130" i="10" s="1"/>
  <c r="J130" i="10"/>
  <c r="G8" i="4"/>
  <c r="M10" i="4"/>
  <c r="O9" i="4"/>
  <c r="B9" i="4"/>
  <c r="N9" i="4"/>
  <c r="Q9" i="4" s="1"/>
  <c r="J7" i="4"/>
  <c r="R7" i="4"/>
  <c r="K7" i="4" s="1"/>
  <c r="H8" i="4"/>
  <c r="P8" i="4"/>
  <c r="I8" i="4" s="1"/>
  <c r="R43" i="3"/>
  <c r="K43" i="3" s="1"/>
  <c r="J43" i="3"/>
  <c r="H44" i="3"/>
  <c r="P44" i="3"/>
  <c r="I44" i="3" s="1"/>
  <c r="Q44" i="3"/>
  <c r="G44" i="3"/>
  <c r="M46" i="3"/>
  <c r="O45" i="3"/>
  <c r="B45" i="3"/>
  <c r="N45" i="3"/>
  <c r="H29" i="2"/>
  <c r="P29" i="2"/>
  <c r="I29" i="2" s="1"/>
  <c r="M31" i="2"/>
  <c r="B30" i="2"/>
  <c r="O30" i="2"/>
  <c r="N30" i="2"/>
  <c r="M9" i="2"/>
  <c r="B8" i="2"/>
  <c r="O8" i="2"/>
  <c r="N8" i="2"/>
  <c r="J6" i="2"/>
  <c r="R6" i="2"/>
  <c r="K6" i="2" s="1"/>
  <c r="H7" i="2"/>
  <c r="P7" i="2"/>
  <c r="I7" i="2" s="1"/>
  <c r="G7" i="2"/>
  <c r="Q7" i="2"/>
  <c r="R28" i="2"/>
  <c r="K28" i="2" s="1"/>
  <c r="J28" i="2"/>
  <c r="G29" i="2"/>
  <c r="Q29" i="2"/>
  <c r="R121" i="6" l="1"/>
  <c r="K121" i="6" s="1"/>
  <c r="J121" i="6"/>
  <c r="R143" i="6"/>
  <c r="K143" i="6" s="1"/>
  <c r="J143" i="6"/>
  <c r="P48" i="6"/>
  <c r="I48" i="6" s="1"/>
  <c r="H48" i="6"/>
  <c r="M85" i="6"/>
  <c r="O84" i="6"/>
  <c r="B84" i="6"/>
  <c r="N84" i="6"/>
  <c r="R121" i="4"/>
  <c r="K121" i="4" s="1"/>
  <c r="J121" i="4"/>
  <c r="R166" i="6"/>
  <c r="K166" i="6" s="1"/>
  <c r="J166" i="6"/>
  <c r="G122" i="4"/>
  <c r="Q122" i="4"/>
  <c r="Q48" i="6"/>
  <c r="G48" i="6"/>
  <c r="R47" i="6"/>
  <c r="K47" i="6" s="1"/>
  <c r="J47" i="6"/>
  <c r="P9" i="6"/>
  <c r="I9" i="6" s="1"/>
  <c r="H9" i="6"/>
  <c r="R205" i="4"/>
  <c r="K205" i="4" s="1"/>
  <c r="J205" i="4"/>
  <c r="M11" i="5"/>
  <c r="B10" i="5"/>
  <c r="N10" i="5"/>
  <c r="O10" i="5"/>
  <c r="R8" i="5"/>
  <c r="K8" i="5" s="1"/>
  <c r="J8" i="5"/>
  <c r="Q95" i="4"/>
  <c r="G95" i="4"/>
  <c r="M208" i="4"/>
  <c r="N207" i="4"/>
  <c r="O207" i="4"/>
  <c r="B207" i="4"/>
  <c r="P122" i="4"/>
  <c r="I122" i="4" s="1"/>
  <c r="H122" i="4"/>
  <c r="M59" i="5"/>
  <c r="O58" i="5"/>
  <c r="B58" i="5"/>
  <c r="N58" i="5"/>
  <c r="R56" i="5"/>
  <c r="K56" i="5" s="1"/>
  <c r="J56" i="5"/>
  <c r="P122" i="6"/>
  <c r="I122" i="6" s="1"/>
  <c r="H122" i="6"/>
  <c r="M124" i="4"/>
  <c r="N123" i="4"/>
  <c r="O123" i="4"/>
  <c r="B123" i="4"/>
  <c r="H196" i="4"/>
  <c r="P196" i="4"/>
  <c r="I196" i="4" s="1"/>
  <c r="R151" i="4"/>
  <c r="K151" i="4" s="1"/>
  <c r="J151" i="4"/>
  <c r="R112" i="5"/>
  <c r="K112" i="5" s="1"/>
  <c r="J112" i="5"/>
  <c r="H71" i="7"/>
  <c r="P71" i="7"/>
  <c r="I71" i="7" s="1"/>
  <c r="M108" i="3"/>
  <c r="O107" i="3"/>
  <c r="B107" i="3"/>
  <c r="N107" i="3"/>
  <c r="M50" i="6"/>
  <c r="B49" i="6"/>
  <c r="N49" i="6"/>
  <c r="O49" i="6"/>
  <c r="J70" i="7"/>
  <c r="R70" i="7"/>
  <c r="K70" i="7" s="1"/>
  <c r="Q9" i="6"/>
  <c r="G9" i="6"/>
  <c r="R130" i="3"/>
  <c r="K130" i="3" s="1"/>
  <c r="J130" i="3"/>
  <c r="Q25" i="3"/>
  <c r="G25" i="3"/>
  <c r="H152" i="4"/>
  <c r="P152" i="4"/>
  <c r="I152" i="4" s="1"/>
  <c r="Q167" i="6"/>
  <c r="G167" i="6"/>
  <c r="G27" i="5"/>
  <c r="Q27" i="5"/>
  <c r="G106" i="3"/>
  <c r="Q106" i="3"/>
  <c r="J135" i="12"/>
  <c r="R135" i="12"/>
  <c r="K135" i="12" s="1"/>
  <c r="H95" i="4"/>
  <c r="P95" i="4"/>
  <c r="I95" i="4" s="1"/>
  <c r="G122" i="6"/>
  <c r="Q122" i="6"/>
  <c r="Q196" i="4"/>
  <c r="G196" i="4"/>
  <c r="Q71" i="7"/>
  <c r="J71" i="7" s="1"/>
  <c r="G71" i="7"/>
  <c r="R8" i="6"/>
  <c r="K8" i="6" s="1"/>
  <c r="J8" i="6"/>
  <c r="M11" i="6"/>
  <c r="B10" i="6"/>
  <c r="N10" i="6"/>
  <c r="O10" i="6"/>
  <c r="P25" i="3"/>
  <c r="I25" i="3" s="1"/>
  <c r="H25" i="3"/>
  <c r="Q152" i="4"/>
  <c r="G152" i="4"/>
  <c r="M97" i="4"/>
  <c r="B96" i="4"/>
  <c r="N96" i="4"/>
  <c r="O96" i="4"/>
  <c r="P27" i="5"/>
  <c r="I27" i="5" s="1"/>
  <c r="H27" i="5"/>
  <c r="M72" i="4"/>
  <c r="N71" i="4"/>
  <c r="B71" i="4"/>
  <c r="O71" i="4"/>
  <c r="M124" i="6"/>
  <c r="B123" i="6"/>
  <c r="N123" i="6"/>
  <c r="O123" i="6"/>
  <c r="G70" i="4"/>
  <c r="Q70" i="4"/>
  <c r="M198" i="4"/>
  <c r="B197" i="4"/>
  <c r="O197" i="4"/>
  <c r="N197" i="4"/>
  <c r="R94" i="4"/>
  <c r="K94" i="4" s="1"/>
  <c r="J94" i="4"/>
  <c r="R26" i="5"/>
  <c r="K26" i="5" s="1"/>
  <c r="J26" i="5"/>
  <c r="M73" i="7"/>
  <c r="B72" i="7"/>
  <c r="N72" i="7"/>
  <c r="O72" i="7"/>
  <c r="P148" i="5"/>
  <c r="I148" i="5" s="1"/>
  <c r="H148" i="5"/>
  <c r="R69" i="4"/>
  <c r="K69" i="4" s="1"/>
  <c r="J69" i="4"/>
  <c r="R195" i="4"/>
  <c r="K195" i="4" s="1"/>
  <c r="J195" i="4"/>
  <c r="P65" i="6"/>
  <c r="I65" i="6" s="1"/>
  <c r="H65" i="6"/>
  <c r="P131" i="3"/>
  <c r="I131" i="3" s="1"/>
  <c r="H131" i="3"/>
  <c r="Q103" i="6"/>
  <c r="G103" i="6"/>
  <c r="P167" i="6"/>
  <c r="I167" i="6" s="1"/>
  <c r="H167" i="6"/>
  <c r="H113" i="5"/>
  <c r="P113" i="5"/>
  <c r="I113" i="5" s="1"/>
  <c r="M115" i="5"/>
  <c r="O114" i="5"/>
  <c r="B114" i="5"/>
  <c r="N114" i="5"/>
  <c r="P70" i="4"/>
  <c r="I70" i="4" s="1"/>
  <c r="H70" i="4"/>
  <c r="Q113" i="5"/>
  <c r="G113" i="5"/>
  <c r="Q57" i="5"/>
  <c r="G57" i="5"/>
  <c r="Q148" i="5"/>
  <c r="G148" i="5"/>
  <c r="H83" i="6"/>
  <c r="P83" i="6"/>
  <c r="I83" i="6" s="1"/>
  <c r="P48" i="7"/>
  <c r="I48" i="7" s="1"/>
  <c r="H48" i="7"/>
  <c r="Q131" i="3"/>
  <c r="G131" i="3"/>
  <c r="R82" i="6"/>
  <c r="K82" i="6" s="1"/>
  <c r="J82" i="6"/>
  <c r="R47" i="7"/>
  <c r="K47" i="7" s="1"/>
  <c r="M27" i="3"/>
  <c r="B26" i="3"/>
  <c r="N26" i="3"/>
  <c r="O26" i="3"/>
  <c r="M154" i="4"/>
  <c r="B153" i="4"/>
  <c r="N153" i="4"/>
  <c r="O153" i="4"/>
  <c r="Q144" i="6"/>
  <c r="G144" i="6"/>
  <c r="M169" i="6"/>
  <c r="N168" i="6"/>
  <c r="O168" i="6"/>
  <c r="B168" i="6"/>
  <c r="R102" i="6"/>
  <c r="K102" i="6" s="1"/>
  <c r="J102" i="6"/>
  <c r="M29" i="5"/>
  <c r="B28" i="5"/>
  <c r="N28" i="5"/>
  <c r="O28" i="5"/>
  <c r="R24" i="3"/>
  <c r="K24" i="3" s="1"/>
  <c r="J24" i="3"/>
  <c r="N149" i="5"/>
  <c r="B149" i="5"/>
  <c r="O149" i="5"/>
  <c r="Q48" i="7"/>
  <c r="G48" i="7"/>
  <c r="G65" i="6"/>
  <c r="Q65" i="6"/>
  <c r="H103" i="6"/>
  <c r="P103" i="6"/>
  <c r="I103" i="6" s="1"/>
  <c r="R147" i="5"/>
  <c r="K147" i="5" s="1"/>
  <c r="J147" i="5"/>
  <c r="P9" i="5"/>
  <c r="I9" i="5" s="1"/>
  <c r="H9" i="5"/>
  <c r="P144" i="6"/>
  <c r="I144" i="6" s="1"/>
  <c r="H144" i="6"/>
  <c r="H206" i="4"/>
  <c r="P206" i="4"/>
  <c r="I206" i="4" s="1"/>
  <c r="P106" i="3"/>
  <c r="I106" i="3" s="1"/>
  <c r="H106" i="3"/>
  <c r="P57" i="5"/>
  <c r="I57" i="5" s="1"/>
  <c r="H57" i="5"/>
  <c r="Q83" i="6"/>
  <c r="G83" i="6"/>
  <c r="M50" i="7"/>
  <c r="B49" i="7"/>
  <c r="N49" i="7"/>
  <c r="O49" i="7"/>
  <c r="R105" i="3"/>
  <c r="K105" i="3" s="1"/>
  <c r="J105" i="3"/>
  <c r="M67" i="6"/>
  <c r="O66" i="6"/>
  <c r="B66" i="6"/>
  <c r="N66" i="6"/>
  <c r="M133" i="3"/>
  <c r="N132" i="3"/>
  <c r="O132" i="3"/>
  <c r="B132" i="3"/>
  <c r="M105" i="6"/>
  <c r="N104" i="6"/>
  <c r="O104" i="6"/>
  <c r="B104" i="6"/>
  <c r="Q9" i="5"/>
  <c r="G9" i="5"/>
  <c r="R64" i="6"/>
  <c r="K64" i="6" s="1"/>
  <c r="J64" i="6"/>
  <c r="M146" i="6"/>
  <c r="B145" i="6"/>
  <c r="N145" i="6"/>
  <c r="O145" i="6"/>
  <c r="Q206" i="4"/>
  <c r="G206" i="4"/>
  <c r="R112" i="2"/>
  <c r="K112" i="2" s="1"/>
  <c r="J112" i="2"/>
  <c r="R91" i="2"/>
  <c r="K91" i="2" s="1"/>
  <c r="J91" i="2"/>
  <c r="P57" i="2"/>
  <c r="I57" i="2" s="1"/>
  <c r="G57" i="2"/>
  <c r="Q57" i="2"/>
  <c r="Q146" i="2"/>
  <c r="G146" i="2"/>
  <c r="Q113" i="2"/>
  <c r="G113" i="2"/>
  <c r="Q72" i="2"/>
  <c r="G72" i="2"/>
  <c r="H72" i="2"/>
  <c r="P72" i="2"/>
  <c r="I72" i="2" s="1"/>
  <c r="Q92" i="2"/>
  <c r="G92" i="2"/>
  <c r="R145" i="2"/>
  <c r="K145" i="2" s="1"/>
  <c r="J145" i="2"/>
  <c r="R162" i="2"/>
  <c r="K162" i="2" s="1"/>
  <c r="J162" i="2"/>
  <c r="R71" i="2"/>
  <c r="K71" i="2" s="1"/>
  <c r="J71" i="2"/>
  <c r="M59" i="2"/>
  <c r="B58" i="2"/>
  <c r="N58" i="2"/>
  <c r="O58" i="2"/>
  <c r="P146" i="2"/>
  <c r="I146" i="2" s="1"/>
  <c r="H146" i="2"/>
  <c r="M148" i="2"/>
  <c r="O147" i="2"/>
  <c r="B147" i="2"/>
  <c r="N147" i="2"/>
  <c r="M165" i="2"/>
  <c r="N164" i="2"/>
  <c r="O164" i="2"/>
  <c r="B164" i="2"/>
  <c r="M115" i="2"/>
  <c r="B114" i="2"/>
  <c r="O114" i="2"/>
  <c r="N114" i="2"/>
  <c r="M74" i="2"/>
  <c r="N73" i="2"/>
  <c r="O73" i="2"/>
  <c r="B73" i="2"/>
  <c r="M94" i="2"/>
  <c r="B93" i="2"/>
  <c r="O93" i="2"/>
  <c r="N93" i="2"/>
  <c r="H128" i="2"/>
  <c r="P128" i="2"/>
  <c r="I128" i="2" s="1"/>
  <c r="M130" i="2"/>
  <c r="N129" i="2"/>
  <c r="B129" i="2"/>
  <c r="O129" i="2"/>
  <c r="R56" i="2"/>
  <c r="K56" i="2" s="1"/>
  <c r="J56" i="2"/>
  <c r="G163" i="2"/>
  <c r="Q163" i="2"/>
  <c r="P163" i="2"/>
  <c r="I163" i="2" s="1"/>
  <c r="H163" i="2"/>
  <c r="P113" i="2"/>
  <c r="I113" i="2" s="1"/>
  <c r="H113" i="2"/>
  <c r="P92" i="2"/>
  <c r="I92" i="2" s="1"/>
  <c r="H92" i="2"/>
  <c r="Q128" i="2"/>
  <c r="G128" i="2"/>
  <c r="R127" i="2"/>
  <c r="K127" i="2" s="1"/>
  <c r="J127" i="2"/>
  <c r="R131" i="10"/>
  <c r="K131" i="10" s="1"/>
  <c r="J131" i="10"/>
  <c r="G9" i="4"/>
  <c r="M11" i="4"/>
  <c r="O10" i="4"/>
  <c r="B10" i="4"/>
  <c r="N10" i="4"/>
  <c r="Q10" i="4" s="1"/>
  <c r="J8" i="4"/>
  <c r="R8" i="4"/>
  <c r="K8" i="4" s="1"/>
  <c r="H9" i="4"/>
  <c r="P9" i="4"/>
  <c r="I9" i="4" s="1"/>
  <c r="G45" i="3"/>
  <c r="Q45" i="3"/>
  <c r="P45" i="3"/>
  <c r="I45" i="3" s="1"/>
  <c r="H45" i="3"/>
  <c r="M47" i="3"/>
  <c r="B46" i="3"/>
  <c r="N46" i="3"/>
  <c r="O46" i="3"/>
  <c r="R44" i="3"/>
  <c r="K44" i="3" s="1"/>
  <c r="J44" i="3"/>
  <c r="J29" i="2"/>
  <c r="R29" i="2"/>
  <c r="K29" i="2" s="1"/>
  <c r="J7" i="2"/>
  <c r="R7" i="2"/>
  <c r="K7" i="2" s="1"/>
  <c r="P8" i="2"/>
  <c r="I8" i="2" s="1"/>
  <c r="H8" i="2"/>
  <c r="H30" i="2"/>
  <c r="P30" i="2"/>
  <c r="I30" i="2" s="1"/>
  <c r="M32" i="2"/>
  <c r="O31" i="2"/>
  <c r="B31" i="2"/>
  <c r="N31" i="2"/>
  <c r="Q8" i="2"/>
  <c r="G8" i="2"/>
  <c r="G30" i="2"/>
  <c r="Q30" i="2"/>
  <c r="M10" i="2"/>
  <c r="N9" i="2"/>
  <c r="B9" i="2"/>
  <c r="O9" i="2"/>
  <c r="P145" i="6" l="1"/>
  <c r="I145" i="6" s="1"/>
  <c r="H145" i="6"/>
  <c r="M98" i="4"/>
  <c r="N97" i="4"/>
  <c r="O97" i="4"/>
  <c r="B97" i="4"/>
  <c r="Q123" i="4"/>
  <c r="G123" i="4"/>
  <c r="H58" i="5"/>
  <c r="P58" i="5"/>
  <c r="I58" i="5" s="1"/>
  <c r="R122" i="4"/>
  <c r="K122" i="4" s="1"/>
  <c r="J122" i="4"/>
  <c r="P84" i="6"/>
  <c r="I84" i="6" s="1"/>
  <c r="H84" i="6"/>
  <c r="Q145" i="6"/>
  <c r="G145" i="6"/>
  <c r="P104" i="6"/>
  <c r="I104" i="6" s="1"/>
  <c r="H104" i="6"/>
  <c r="M51" i="7"/>
  <c r="O50" i="7"/>
  <c r="B50" i="7"/>
  <c r="N50" i="7"/>
  <c r="R148" i="5"/>
  <c r="K148" i="5" s="1"/>
  <c r="J148" i="5"/>
  <c r="R103" i="6"/>
  <c r="K103" i="6" s="1"/>
  <c r="J103" i="6"/>
  <c r="R70" i="4"/>
  <c r="K70" i="4" s="1"/>
  <c r="J70" i="4"/>
  <c r="Q71" i="4"/>
  <c r="G71" i="4"/>
  <c r="M51" i="6"/>
  <c r="O50" i="6"/>
  <c r="B50" i="6"/>
  <c r="N50" i="6"/>
  <c r="M125" i="4"/>
  <c r="B124" i="4"/>
  <c r="N124" i="4"/>
  <c r="O124" i="4"/>
  <c r="M60" i="5"/>
  <c r="B59" i="5"/>
  <c r="N59" i="5"/>
  <c r="O59" i="5"/>
  <c r="R95" i="4"/>
  <c r="K95" i="4" s="1"/>
  <c r="J95" i="4"/>
  <c r="M86" i="6"/>
  <c r="B85" i="6"/>
  <c r="N85" i="6"/>
  <c r="O85" i="6"/>
  <c r="Q107" i="3"/>
  <c r="G107" i="3"/>
  <c r="Q149" i="5"/>
  <c r="G149" i="5"/>
  <c r="G114" i="5"/>
  <c r="Q114" i="5"/>
  <c r="M74" i="7"/>
  <c r="B73" i="7"/>
  <c r="N73" i="7"/>
  <c r="O73" i="7"/>
  <c r="M12" i="6"/>
  <c r="O11" i="6"/>
  <c r="B11" i="6"/>
  <c r="N11" i="6"/>
  <c r="H66" i="6"/>
  <c r="P66" i="6"/>
  <c r="I66" i="6" s="1"/>
  <c r="R65" i="6"/>
  <c r="K65" i="6" s="1"/>
  <c r="J65" i="6"/>
  <c r="M155" i="4"/>
  <c r="N154" i="4"/>
  <c r="O154" i="4"/>
  <c r="B154" i="4"/>
  <c r="P114" i="5"/>
  <c r="I114" i="5" s="1"/>
  <c r="H114" i="5"/>
  <c r="M147" i="6"/>
  <c r="B146" i="6"/>
  <c r="N146" i="6"/>
  <c r="O146" i="6"/>
  <c r="M106" i="6"/>
  <c r="O105" i="6"/>
  <c r="B105" i="6"/>
  <c r="N105" i="6"/>
  <c r="M68" i="6"/>
  <c r="N67" i="6"/>
  <c r="B67" i="6"/>
  <c r="O67" i="6"/>
  <c r="R83" i="6"/>
  <c r="K83" i="6" s="1"/>
  <c r="J83" i="6"/>
  <c r="H28" i="5"/>
  <c r="P28" i="5"/>
  <c r="I28" i="5" s="1"/>
  <c r="Q168" i="6"/>
  <c r="G168" i="6"/>
  <c r="P26" i="3"/>
  <c r="I26" i="3" s="1"/>
  <c r="H26" i="3"/>
  <c r="R131" i="3"/>
  <c r="K131" i="3" s="1"/>
  <c r="J131" i="3"/>
  <c r="R57" i="5"/>
  <c r="K57" i="5" s="1"/>
  <c r="J57" i="5"/>
  <c r="M116" i="5"/>
  <c r="B115" i="5"/>
  <c r="N115" i="5"/>
  <c r="O115" i="5"/>
  <c r="P123" i="6"/>
  <c r="I123" i="6" s="1"/>
  <c r="H123" i="6"/>
  <c r="R167" i="6"/>
  <c r="K167" i="6" s="1"/>
  <c r="J167" i="6"/>
  <c r="R9" i="6"/>
  <c r="K9" i="6" s="1"/>
  <c r="J9" i="6"/>
  <c r="G104" i="6"/>
  <c r="Q104" i="6"/>
  <c r="P168" i="6"/>
  <c r="I168" i="6" s="1"/>
  <c r="H168" i="6"/>
  <c r="Q28" i="5"/>
  <c r="G28" i="5"/>
  <c r="M170" i="6"/>
  <c r="B169" i="6"/>
  <c r="N169" i="6"/>
  <c r="O169" i="6"/>
  <c r="Q26" i="3"/>
  <c r="G26" i="3"/>
  <c r="P72" i="7"/>
  <c r="I72" i="7" s="1"/>
  <c r="H72" i="7"/>
  <c r="Q123" i="6"/>
  <c r="G123" i="6"/>
  <c r="H107" i="3"/>
  <c r="P107" i="3"/>
  <c r="I107" i="3" s="1"/>
  <c r="H10" i="5"/>
  <c r="P10" i="5"/>
  <c r="I10" i="5" s="1"/>
  <c r="Q66" i="6"/>
  <c r="G66" i="6"/>
  <c r="G153" i="4"/>
  <c r="Q153" i="4"/>
  <c r="R152" i="4"/>
  <c r="K152" i="4" s="1"/>
  <c r="J152" i="4"/>
  <c r="H132" i="3"/>
  <c r="P132" i="3"/>
  <c r="I132" i="3" s="1"/>
  <c r="J48" i="7"/>
  <c r="R48" i="7"/>
  <c r="K48" i="7" s="1"/>
  <c r="R113" i="5"/>
  <c r="K113" i="5" s="1"/>
  <c r="J113" i="5"/>
  <c r="Q72" i="7"/>
  <c r="G72" i="7"/>
  <c r="G197" i="4"/>
  <c r="Q197" i="4"/>
  <c r="P96" i="4"/>
  <c r="I96" i="4" s="1"/>
  <c r="H96" i="4"/>
  <c r="H10" i="6"/>
  <c r="P10" i="6"/>
  <c r="I10" i="6" s="1"/>
  <c r="R71" i="7"/>
  <c r="K71" i="7" s="1"/>
  <c r="M109" i="3"/>
  <c r="B108" i="3"/>
  <c r="N108" i="3"/>
  <c r="O108" i="3"/>
  <c r="P207" i="4"/>
  <c r="I207" i="4" s="1"/>
  <c r="H207" i="4"/>
  <c r="Q10" i="5"/>
  <c r="G10" i="5"/>
  <c r="R27" i="5"/>
  <c r="K27" i="5" s="1"/>
  <c r="J27" i="5"/>
  <c r="Q132" i="3"/>
  <c r="G132" i="3"/>
  <c r="H49" i="7"/>
  <c r="P49" i="7"/>
  <c r="I49" i="7" s="1"/>
  <c r="H149" i="5"/>
  <c r="P149" i="5"/>
  <c r="I149" i="5" s="1"/>
  <c r="M30" i="5"/>
  <c r="O29" i="5"/>
  <c r="B29" i="5"/>
  <c r="N29" i="5"/>
  <c r="R144" i="6"/>
  <c r="K144" i="6" s="1"/>
  <c r="J144" i="6"/>
  <c r="M28" i="3"/>
  <c r="B27" i="3"/>
  <c r="N27" i="3"/>
  <c r="O27" i="3"/>
  <c r="P197" i="4"/>
  <c r="I197" i="4" s="1"/>
  <c r="H197" i="4"/>
  <c r="M125" i="6"/>
  <c r="N124" i="6"/>
  <c r="O124" i="6"/>
  <c r="B124" i="6"/>
  <c r="Q96" i="4"/>
  <c r="G96" i="4"/>
  <c r="Q10" i="6"/>
  <c r="G10" i="6"/>
  <c r="R106" i="3"/>
  <c r="K106" i="3" s="1"/>
  <c r="J106" i="3"/>
  <c r="H49" i="6"/>
  <c r="P49" i="6"/>
  <c r="I49" i="6" s="1"/>
  <c r="Q58" i="5"/>
  <c r="G58" i="5"/>
  <c r="Q207" i="4"/>
  <c r="G207" i="4"/>
  <c r="G84" i="6"/>
  <c r="Q84" i="6"/>
  <c r="O198" i="4"/>
  <c r="B198" i="4"/>
  <c r="N198" i="4"/>
  <c r="R122" i="6"/>
  <c r="K122" i="6" s="1"/>
  <c r="J122" i="6"/>
  <c r="M73" i="4"/>
  <c r="N72" i="4"/>
  <c r="O72" i="4"/>
  <c r="B72" i="4"/>
  <c r="R206" i="4"/>
  <c r="K206" i="4" s="1"/>
  <c r="J206" i="4"/>
  <c r="R9" i="5"/>
  <c r="K9" i="5" s="1"/>
  <c r="J9" i="5"/>
  <c r="M134" i="3"/>
  <c r="B133" i="3"/>
  <c r="N133" i="3"/>
  <c r="O133" i="3"/>
  <c r="R49" i="7"/>
  <c r="K49" i="7" s="1"/>
  <c r="Q49" i="7"/>
  <c r="J49" i="7" s="1"/>
  <c r="G49" i="7"/>
  <c r="P153" i="4"/>
  <c r="I153" i="4" s="1"/>
  <c r="H153" i="4"/>
  <c r="H71" i="4"/>
  <c r="P71" i="4"/>
  <c r="I71" i="4" s="1"/>
  <c r="R196" i="4"/>
  <c r="K196" i="4" s="1"/>
  <c r="J196" i="4"/>
  <c r="R25" i="3"/>
  <c r="K25" i="3" s="1"/>
  <c r="J25" i="3"/>
  <c r="Q49" i="6"/>
  <c r="G49" i="6"/>
  <c r="H123" i="4"/>
  <c r="P123" i="4"/>
  <c r="I123" i="4" s="1"/>
  <c r="M209" i="4"/>
  <c r="N208" i="4"/>
  <c r="O208" i="4"/>
  <c r="B208" i="4"/>
  <c r="M12" i="5"/>
  <c r="N11" i="5"/>
  <c r="O11" i="5"/>
  <c r="B11" i="5"/>
  <c r="R48" i="6"/>
  <c r="K48" i="6" s="1"/>
  <c r="J48" i="6"/>
  <c r="R163" i="2"/>
  <c r="K163" i="2" s="1"/>
  <c r="J163" i="2"/>
  <c r="P129" i="2"/>
  <c r="I129" i="2" s="1"/>
  <c r="H129" i="2"/>
  <c r="G114" i="2"/>
  <c r="Q114" i="2"/>
  <c r="Q164" i="2"/>
  <c r="G164" i="2"/>
  <c r="H147" i="2"/>
  <c r="P147" i="2"/>
  <c r="I147" i="2" s="1"/>
  <c r="P58" i="2"/>
  <c r="I58" i="2" s="1"/>
  <c r="H58" i="2"/>
  <c r="R128" i="2"/>
  <c r="K128" i="2" s="1"/>
  <c r="J128" i="2"/>
  <c r="M131" i="2"/>
  <c r="B130" i="2"/>
  <c r="O130" i="2"/>
  <c r="N130" i="2"/>
  <c r="P93" i="2"/>
  <c r="I93" i="2" s="1"/>
  <c r="H93" i="2"/>
  <c r="M95" i="2"/>
  <c r="N94" i="2"/>
  <c r="B94" i="2"/>
  <c r="O94" i="2"/>
  <c r="P73" i="2"/>
  <c r="I73" i="2" s="1"/>
  <c r="H73" i="2"/>
  <c r="M75" i="2"/>
  <c r="O74" i="2"/>
  <c r="B74" i="2"/>
  <c r="N74" i="2"/>
  <c r="P114" i="2"/>
  <c r="I114" i="2" s="1"/>
  <c r="H114" i="2"/>
  <c r="M116" i="2"/>
  <c r="N115" i="2"/>
  <c r="B115" i="2"/>
  <c r="O115" i="2"/>
  <c r="H164" i="2"/>
  <c r="P164" i="2"/>
  <c r="I164" i="2" s="1"/>
  <c r="M166" i="2"/>
  <c r="O165" i="2"/>
  <c r="B165" i="2"/>
  <c r="N165" i="2"/>
  <c r="M149" i="2"/>
  <c r="N148" i="2"/>
  <c r="O148" i="2"/>
  <c r="B148" i="2"/>
  <c r="Q58" i="2"/>
  <c r="G58" i="2"/>
  <c r="M60" i="2"/>
  <c r="O59" i="2"/>
  <c r="H59" i="2" s="1"/>
  <c r="B59" i="2"/>
  <c r="N59" i="2"/>
  <c r="R92" i="2"/>
  <c r="K92" i="2" s="1"/>
  <c r="J92" i="2"/>
  <c r="R72" i="2"/>
  <c r="K72" i="2" s="1"/>
  <c r="J72" i="2"/>
  <c r="R113" i="2"/>
  <c r="K113" i="2" s="1"/>
  <c r="J113" i="2"/>
  <c r="R146" i="2"/>
  <c r="K146" i="2" s="1"/>
  <c r="J146" i="2"/>
  <c r="Q129" i="2"/>
  <c r="G129" i="2"/>
  <c r="G93" i="2"/>
  <c r="Q93" i="2"/>
  <c r="Q73" i="2"/>
  <c r="G73" i="2"/>
  <c r="Q147" i="2"/>
  <c r="G147" i="2"/>
  <c r="R57" i="2"/>
  <c r="K57" i="2" s="1"/>
  <c r="J57" i="2"/>
  <c r="H10" i="4"/>
  <c r="P10" i="4"/>
  <c r="I10" i="4" s="1"/>
  <c r="G10" i="4"/>
  <c r="M12" i="4"/>
  <c r="O11" i="4"/>
  <c r="B11" i="4"/>
  <c r="N11" i="4"/>
  <c r="Q11" i="4" s="1"/>
  <c r="J9" i="4"/>
  <c r="R9" i="4"/>
  <c r="K9" i="4" s="1"/>
  <c r="H46" i="3"/>
  <c r="P46" i="3"/>
  <c r="I46" i="3" s="1"/>
  <c r="R45" i="3"/>
  <c r="K45" i="3" s="1"/>
  <c r="J45" i="3"/>
  <c r="Q46" i="3"/>
  <c r="G46" i="3"/>
  <c r="M48" i="3"/>
  <c r="O47" i="3"/>
  <c r="B47" i="3"/>
  <c r="N47" i="3"/>
  <c r="M11" i="2"/>
  <c r="N10" i="2"/>
  <c r="O10" i="2"/>
  <c r="B10" i="2"/>
  <c r="J8" i="2"/>
  <c r="R8" i="2"/>
  <c r="K8" i="2" s="1"/>
  <c r="H31" i="2"/>
  <c r="P31" i="2"/>
  <c r="I31" i="2" s="1"/>
  <c r="H9" i="2"/>
  <c r="P9" i="2"/>
  <c r="I9" i="2" s="1"/>
  <c r="Q9" i="2"/>
  <c r="G9" i="2"/>
  <c r="R30" i="2"/>
  <c r="K30" i="2" s="1"/>
  <c r="J30" i="2"/>
  <c r="G31" i="2"/>
  <c r="Q31" i="2"/>
  <c r="M33" i="2"/>
  <c r="B32" i="2"/>
  <c r="N32" i="2"/>
  <c r="O32" i="2"/>
  <c r="G11" i="5" l="1"/>
  <c r="Q11" i="5"/>
  <c r="M74" i="4"/>
  <c r="N73" i="4"/>
  <c r="B73" i="4"/>
  <c r="O73" i="4"/>
  <c r="P108" i="3"/>
  <c r="I108" i="3" s="1"/>
  <c r="H108" i="3"/>
  <c r="R66" i="6"/>
  <c r="K66" i="6" s="1"/>
  <c r="J66" i="6"/>
  <c r="R28" i="5"/>
  <c r="K28" i="5" s="1"/>
  <c r="J28" i="5"/>
  <c r="Q85" i="6"/>
  <c r="G85" i="6"/>
  <c r="M61" i="5"/>
  <c r="N60" i="5"/>
  <c r="O60" i="5"/>
  <c r="B60" i="5"/>
  <c r="M52" i="6"/>
  <c r="B51" i="6"/>
  <c r="N51" i="6"/>
  <c r="O51" i="6"/>
  <c r="H51" i="6" s="1"/>
  <c r="M13" i="5"/>
  <c r="B12" i="5"/>
  <c r="N12" i="5"/>
  <c r="O12" i="5"/>
  <c r="R49" i="6"/>
  <c r="K49" i="6" s="1"/>
  <c r="J49" i="6"/>
  <c r="R207" i="4"/>
  <c r="K207" i="4" s="1"/>
  <c r="J207" i="4"/>
  <c r="R10" i="6"/>
  <c r="K10" i="6" s="1"/>
  <c r="J10" i="6"/>
  <c r="R132" i="3"/>
  <c r="K132" i="3" s="1"/>
  <c r="J132" i="3"/>
  <c r="Q108" i="3"/>
  <c r="G108" i="3"/>
  <c r="R197" i="4"/>
  <c r="K197" i="4" s="1"/>
  <c r="J197" i="4"/>
  <c r="H105" i="6"/>
  <c r="P105" i="6"/>
  <c r="I105" i="6" s="1"/>
  <c r="Q11" i="6"/>
  <c r="G11" i="6"/>
  <c r="R114" i="5"/>
  <c r="K114" i="5" s="1"/>
  <c r="J114" i="5"/>
  <c r="P124" i="4"/>
  <c r="I124" i="4" s="1"/>
  <c r="H124" i="4"/>
  <c r="Q50" i="7"/>
  <c r="G50" i="7"/>
  <c r="R145" i="6"/>
  <c r="K145" i="6" s="1"/>
  <c r="J145" i="6"/>
  <c r="R123" i="4"/>
  <c r="K123" i="4" s="1"/>
  <c r="J123" i="4"/>
  <c r="R26" i="3"/>
  <c r="K26" i="3" s="1"/>
  <c r="J26" i="3"/>
  <c r="M107" i="6"/>
  <c r="B106" i="6"/>
  <c r="N106" i="6"/>
  <c r="O106" i="6"/>
  <c r="P154" i="4"/>
  <c r="I154" i="4" s="1"/>
  <c r="H154" i="4"/>
  <c r="M87" i="6"/>
  <c r="N86" i="6"/>
  <c r="B86" i="6"/>
  <c r="O86" i="6"/>
  <c r="Q124" i="4"/>
  <c r="G124" i="4"/>
  <c r="R71" i="4"/>
  <c r="K71" i="4" s="1"/>
  <c r="J71" i="4"/>
  <c r="H27" i="3"/>
  <c r="P27" i="3"/>
  <c r="I27" i="3" s="1"/>
  <c r="P29" i="5"/>
  <c r="I29" i="5" s="1"/>
  <c r="H29" i="5"/>
  <c r="H208" i="4"/>
  <c r="P208" i="4"/>
  <c r="I208" i="4" s="1"/>
  <c r="Q198" i="4"/>
  <c r="G198" i="4"/>
  <c r="R58" i="5"/>
  <c r="K58" i="5" s="1"/>
  <c r="J58" i="5"/>
  <c r="R96" i="4"/>
  <c r="K96" i="4" s="1"/>
  <c r="J96" i="4"/>
  <c r="Q27" i="3"/>
  <c r="G27" i="3"/>
  <c r="M31" i="5"/>
  <c r="B30" i="5"/>
  <c r="O30" i="5"/>
  <c r="H30" i="5" s="1"/>
  <c r="N30" i="5"/>
  <c r="M110" i="3"/>
  <c r="B109" i="3"/>
  <c r="N109" i="3"/>
  <c r="O109" i="3"/>
  <c r="H169" i="6"/>
  <c r="P169" i="6"/>
  <c r="I169" i="6" s="1"/>
  <c r="R104" i="6"/>
  <c r="K104" i="6" s="1"/>
  <c r="J104" i="6"/>
  <c r="P115" i="5"/>
  <c r="I115" i="5" s="1"/>
  <c r="H115" i="5"/>
  <c r="P67" i="6"/>
  <c r="I67" i="6" s="1"/>
  <c r="H67" i="6"/>
  <c r="P146" i="6"/>
  <c r="I146" i="6" s="1"/>
  <c r="H146" i="6"/>
  <c r="Q154" i="4"/>
  <c r="G154" i="4"/>
  <c r="P11" i="6"/>
  <c r="I11" i="6" s="1"/>
  <c r="H11" i="6"/>
  <c r="P97" i="4"/>
  <c r="I97" i="4" s="1"/>
  <c r="H97" i="4"/>
  <c r="B74" i="7"/>
  <c r="N74" i="7"/>
  <c r="O74" i="7"/>
  <c r="Q208" i="4"/>
  <c r="G208" i="4"/>
  <c r="J72" i="7"/>
  <c r="R72" i="7"/>
  <c r="K72" i="7" s="1"/>
  <c r="Q169" i="6"/>
  <c r="G169" i="6"/>
  <c r="Q115" i="5"/>
  <c r="G115" i="5"/>
  <c r="G146" i="6"/>
  <c r="Q146" i="6"/>
  <c r="M156" i="4"/>
  <c r="N155" i="4"/>
  <c r="B155" i="4"/>
  <c r="O155" i="4"/>
  <c r="M13" i="6"/>
  <c r="N12" i="6"/>
  <c r="B12" i="6"/>
  <c r="O12" i="6"/>
  <c r="R149" i="5"/>
  <c r="K149" i="5" s="1"/>
  <c r="J149" i="5"/>
  <c r="M126" i="4"/>
  <c r="B125" i="4"/>
  <c r="N125" i="4"/>
  <c r="O125" i="4"/>
  <c r="P50" i="7"/>
  <c r="I50" i="7" s="1"/>
  <c r="H50" i="7"/>
  <c r="Q97" i="4"/>
  <c r="G97" i="4"/>
  <c r="M210" i="4"/>
  <c r="B209" i="4"/>
  <c r="O209" i="4"/>
  <c r="N209" i="4"/>
  <c r="P133" i="3"/>
  <c r="I133" i="3" s="1"/>
  <c r="H133" i="3"/>
  <c r="P198" i="4"/>
  <c r="I198" i="4" s="1"/>
  <c r="H198" i="4"/>
  <c r="P124" i="6"/>
  <c r="I124" i="6" s="1"/>
  <c r="H124" i="6"/>
  <c r="M29" i="3"/>
  <c r="O28" i="3"/>
  <c r="B28" i="3"/>
  <c r="N28" i="3"/>
  <c r="R10" i="5"/>
  <c r="K10" i="5" s="1"/>
  <c r="J10" i="5"/>
  <c r="R153" i="4"/>
  <c r="K153" i="4" s="1"/>
  <c r="J153" i="4"/>
  <c r="G67" i="6"/>
  <c r="Q67" i="6"/>
  <c r="P73" i="7"/>
  <c r="I73" i="7" s="1"/>
  <c r="H73" i="7"/>
  <c r="P59" i="5"/>
  <c r="I59" i="5" s="1"/>
  <c r="H59" i="5"/>
  <c r="Q50" i="6"/>
  <c r="G50" i="6"/>
  <c r="M52" i="7"/>
  <c r="B51" i="7"/>
  <c r="N51" i="7"/>
  <c r="O51" i="7"/>
  <c r="M99" i="4"/>
  <c r="N98" i="4"/>
  <c r="B98" i="4"/>
  <c r="O98" i="4"/>
  <c r="M135" i="3"/>
  <c r="O134" i="3"/>
  <c r="B134" i="3"/>
  <c r="N134" i="3"/>
  <c r="G29" i="5"/>
  <c r="Q29" i="5"/>
  <c r="G133" i="3"/>
  <c r="Q133" i="3"/>
  <c r="P72" i="4"/>
  <c r="I72" i="4" s="1"/>
  <c r="H72" i="4"/>
  <c r="R84" i="6"/>
  <c r="K84" i="6" s="1"/>
  <c r="J84" i="6"/>
  <c r="Q124" i="6"/>
  <c r="G124" i="6"/>
  <c r="R123" i="6"/>
  <c r="K123" i="6" s="1"/>
  <c r="J123" i="6"/>
  <c r="M171" i="6"/>
  <c r="N170" i="6"/>
  <c r="O170" i="6"/>
  <c r="B170" i="6"/>
  <c r="M117" i="5"/>
  <c r="B116" i="5"/>
  <c r="N116" i="5"/>
  <c r="O116" i="5"/>
  <c r="R168" i="6"/>
  <c r="K168" i="6" s="1"/>
  <c r="J168" i="6"/>
  <c r="M69" i="6"/>
  <c r="O68" i="6"/>
  <c r="B68" i="6"/>
  <c r="N68" i="6"/>
  <c r="M148" i="6"/>
  <c r="N147" i="6"/>
  <c r="B147" i="6"/>
  <c r="O147" i="6"/>
  <c r="Q73" i="7"/>
  <c r="J73" i="7" s="1"/>
  <c r="G73" i="7"/>
  <c r="R107" i="3"/>
  <c r="K107" i="3" s="1"/>
  <c r="J107" i="3"/>
  <c r="G59" i="5"/>
  <c r="Q59" i="5"/>
  <c r="P11" i="5"/>
  <c r="I11" i="5" s="1"/>
  <c r="H11" i="5"/>
  <c r="G72" i="4"/>
  <c r="Q72" i="4"/>
  <c r="M126" i="6"/>
  <c r="B125" i="6"/>
  <c r="N125" i="6"/>
  <c r="O125" i="6"/>
  <c r="Q105" i="6"/>
  <c r="G105" i="6"/>
  <c r="H85" i="6"/>
  <c r="P85" i="6"/>
  <c r="I85" i="6" s="1"/>
  <c r="P50" i="6"/>
  <c r="I50" i="6" s="1"/>
  <c r="H50" i="6"/>
  <c r="R93" i="2"/>
  <c r="K93" i="2" s="1"/>
  <c r="J93" i="2"/>
  <c r="P59" i="2"/>
  <c r="I59" i="2" s="1"/>
  <c r="G59" i="2"/>
  <c r="Q59" i="2"/>
  <c r="Q148" i="2"/>
  <c r="G148" i="2"/>
  <c r="G165" i="2"/>
  <c r="Q165" i="2"/>
  <c r="P165" i="2"/>
  <c r="I165" i="2" s="1"/>
  <c r="H165" i="2"/>
  <c r="P115" i="2"/>
  <c r="I115" i="2" s="1"/>
  <c r="H115" i="2"/>
  <c r="Q115" i="2"/>
  <c r="G115" i="2"/>
  <c r="Q74" i="2"/>
  <c r="G74" i="2"/>
  <c r="H74" i="2"/>
  <c r="P74" i="2"/>
  <c r="I74" i="2" s="1"/>
  <c r="P94" i="2"/>
  <c r="I94" i="2" s="1"/>
  <c r="H94" i="2"/>
  <c r="Q94" i="2"/>
  <c r="G94" i="2"/>
  <c r="Q130" i="2"/>
  <c r="G130" i="2"/>
  <c r="R114" i="2"/>
  <c r="K114" i="2" s="1"/>
  <c r="J114" i="2"/>
  <c r="R147" i="2"/>
  <c r="K147" i="2" s="1"/>
  <c r="J147" i="2"/>
  <c r="R73" i="2"/>
  <c r="K73" i="2" s="1"/>
  <c r="J73" i="2"/>
  <c r="R129" i="2"/>
  <c r="K129" i="2" s="1"/>
  <c r="J129" i="2"/>
  <c r="M61" i="2"/>
  <c r="B60" i="2"/>
  <c r="O60" i="2"/>
  <c r="N60" i="2"/>
  <c r="R58" i="2"/>
  <c r="K58" i="2" s="1"/>
  <c r="J58" i="2"/>
  <c r="P148" i="2"/>
  <c r="I148" i="2" s="1"/>
  <c r="H148" i="2"/>
  <c r="M150" i="2"/>
  <c r="O149" i="2"/>
  <c r="B149" i="2"/>
  <c r="N149" i="2"/>
  <c r="M167" i="2"/>
  <c r="N166" i="2"/>
  <c r="O166" i="2"/>
  <c r="B166" i="2"/>
  <c r="M117" i="2"/>
  <c r="O116" i="2"/>
  <c r="B116" i="2"/>
  <c r="N116" i="2"/>
  <c r="M76" i="2"/>
  <c r="N75" i="2"/>
  <c r="O75" i="2"/>
  <c r="B75" i="2"/>
  <c r="M96" i="2"/>
  <c r="B95" i="2"/>
  <c r="O95" i="2"/>
  <c r="N95" i="2"/>
  <c r="H130" i="2"/>
  <c r="P130" i="2"/>
  <c r="I130" i="2" s="1"/>
  <c r="M132" i="2"/>
  <c r="N131" i="2"/>
  <c r="B131" i="2"/>
  <c r="O131" i="2"/>
  <c r="R164" i="2"/>
  <c r="K164" i="2" s="1"/>
  <c r="J164" i="2"/>
  <c r="H11" i="4"/>
  <c r="P11" i="4"/>
  <c r="I11" i="4" s="1"/>
  <c r="G11" i="4"/>
  <c r="M13" i="4"/>
  <c r="O12" i="4"/>
  <c r="B12" i="4"/>
  <c r="N12" i="4"/>
  <c r="Q12" i="4" s="1"/>
  <c r="J10" i="4"/>
  <c r="R10" i="4"/>
  <c r="K10" i="4" s="1"/>
  <c r="G47" i="3"/>
  <c r="Q47" i="3"/>
  <c r="P47" i="3"/>
  <c r="I47" i="3" s="1"/>
  <c r="H47" i="3"/>
  <c r="M49" i="3"/>
  <c r="B48" i="3"/>
  <c r="N48" i="3"/>
  <c r="O48" i="3"/>
  <c r="R46" i="3"/>
  <c r="K46" i="3" s="1"/>
  <c r="J46" i="3"/>
  <c r="H32" i="2"/>
  <c r="P32" i="2"/>
  <c r="I32" i="2" s="1"/>
  <c r="J31" i="2"/>
  <c r="R31" i="2"/>
  <c r="K31" i="2" s="1"/>
  <c r="M12" i="2"/>
  <c r="O11" i="2"/>
  <c r="N11" i="2"/>
  <c r="B11" i="2"/>
  <c r="G32" i="2"/>
  <c r="Q32" i="2"/>
  <c r="M34" i="2"/>
  <c r="O33" i="2"/>
  <c r="B33" i="2"/>
  <c r="N33" i="2"/>
  <c r="J9" i="2"/>
  <c r="R9" i="2"/>
  <c r="K9" i="2" s="1"/>
  <c r="Q10" i="2"/>
  <c r="G10" i="2"/>
  <c r="P10" i="2"/>
  <c r="H10" i="2"/>
  <c r="R73" i="7" l="1"/>
  <c r="K73" i="7" s="1"/>
  <c r="M70" i="6"/>
  <c r="B69" i="6"/>
  <c r="N69" i="6"/>
  <c r="O69" i="6"/>
  <c r="P170" i="6"/>
  <c r="I170" i="6" s="1"/>
  <c r="H170" i="6"/>
  <c r="R51" i="7"/>
  <c r="K51" i="7" s="1"/>
  <c r="Q51" i="7"/>
  <c r="J51" i="7" s="1"/>
  <c r="G51" i="7"/>
  <c r="R208" i="4"/>
  <c r="K208" i="4" s="1"/>
  <c r="J208" i="4"/>
  <c r="M111" i="3"/>
  <c r="N110" i="3"/>
  <c r="O110" i="3"/>
  <c r="B110" i="3"/>
  <c r="M108" i="6"/>
  <c r="N107" i="6"/>
  <c r="O107" i="6"/>
  <c r="B107" i="6"/>
  <c r="J50" i="7"/>
  <c r="R50" i="7"/>
  <c r="K50" i="7" s="1"/>
  <c r="M14" i="5"/>
  <c r="B13" i="5"/>
  <c r="N13" i="5"/>
  <c r="O13" i="5"/>
  <c r="M62" i="5"/>
  <c r="N61" i="5"/>
  <c r="B61" i="5"/>
  <c r="O61" i="5"/>
  <c r="H68" i="6"/>
  <c r="P68" i="6"/>
  <c r="I68" i="6" s="1"/>
  <c r="R146" i="6"/>
  <c r="K146" i="6" s="1"/>
  <c r="J146" i="6"/>
  <c r="P86" i="6"/>
  <c r="I86" i="6" s="1"/>
  <c r="H86" i="6"/>
  <c r="R105" i="6"/>
  <c r="K105" i="6" s="1"/>
  <c r="J105" i="6"/>
  <c r="P147" i="6"/>
  <c r="I147" i="6" s="1"/>
  <c r="H147" i="6"/>
  <c r="G170" i="6"/>
  <c r="Q170" i="6"/>
  <c r="P134" i="3"/>
  <c r="I134" i="3" s="1"/>
  <c r="H134" i="3"/>
  <c r="R67" i="6"/>
  <c r="K67" i="6" s="1"/>
  <c r="J67" i="6"/>
  <c r="P28" i="3"/>
  <c r="I28" i="3" s="1"/>
  <c r="H28" i="3"/>
  <c r="Q209" i="4"/>
  <c r="G209" i="4"/>
  <c r="H125" i="4"/>
  <c r="P125" i="4"/>
  <c r="I125" i="4" s="1"/>
  <c r="Q12" i="6"/>
  <c r="G12" i="6"/>
  <c r="P30" i="5"/>
  <c r="I30" i="5" s="1"/>
  <c r="G30" i="5"/>
  <c r="Q30" i="5"/>
  <c r="G86" i="6"/>
  <c r="Q86" i="6"/>
  <c r="P73" i="4"/>
  <c r="I73" i="4" s="1"/>
  <c r="H73" i="4"/>
  <c r="G28" i="3"/>
  <c r="Q28" i="3"/>
  <c r="P125" i="6"/>
  <c r="I125" i="6" s="1"/>
  <c r="H125" i="6"/>
  <c r="R59" i="5"/>
  <c r="K59" i="5" s="1"/>
  <c r="J59" i="5"/>
  <c r="M172" i="6"/>
  <c r="N171" i="6"/>
  <c r="O171" i="6"/>
  <c r="B171" i="6"/>
  <c r="M136" i="3"/>
  <c r="B135" i="3"/>
  <c r="N135" i="3"/>
  <c r="O135" i="3"/>
  <c r="M53" i="7"/>
  <c r="B52" i="7"/>
  <c r="N52" i="7"/>
  <c r="O52" i="7"/>
  <c r="M30" i="3"/>
  <c r="B29" i="3"/>
  <c r="N29" i="3"/>
  <c r="O29" i="3"/>
  <c r="P209" i="4"/>
  <c r="I209" i="4" s="1"/>
  <c r="H209" i="4"/>
  <c r="Q125" i="4"/>
  <c r="G125" i="4"/>
  <c r="M14" i="6"/>
  <c r="B13" i="6"/>
  <c r="N13" i="6"/>
  <c r="O13" i="6"/>
  <c r="R115" i="5"/>
  <c r="K115" i="5" s="1"/>
  <c r="J115" i="5"/>
  <c r="P74" i="7"/>
  <c r="I74" i="7" s="1"/>
  <c r="H74" i="7"/>
  <c r="R154" i="4"/>
  <c r="K154" i="4" s="1"/>
  <c r="J154" i="4"/>
  <c r="M88" i="6"/>
  <c r="B87" i="6"/>
  <c r="O87" i="6"/>
  <c r="N87" i="6"/>
  <c r="P51" i="6"/>
  <c r="I51" i="6" s="1"/>
  <c r="G51" i="6"/>
  <c r="Q51" i="6"/>
  <c r="R85" i="6"/>
  <c r="K85" i="6" s="1"/>
  <c r="J85" i="6"/>
  <c r="Q134" i="3"/>
  <c r="G134" i="3"/>
  <c r="H12" i="6"/>
  <c r="P12" i="6"/>
  <c r="I12" i="6" s="1"/>
  <c r="Q125" i="6"/>
  <c r="G125" i="6"/>
  <c r="Q147" i="6"/>
  <c r="G147" i="6"/>
  <c r="P116" i="5"/>
  <c r="I116" i="5" s="1"/>
  <c r="H116" i="5"/>
  <c r="R133" i="3"/>
  <c r="K133" i="3" s="1"/>
  <c r="J133" i="3"/>
  <c r="P98" i="4"/>
  <c r="I98" i="4" s="1"/>
  <c r="H98" i="4"/>
  <c r="P155" i="4"/>
  <c r="I155" i="4" s="1"/>
  <c r="H155" i="4"/>
  <c r="Q74" i="7"/>
  <c r="G74" i="7"/>
  <c r="Q73" i="4"/>
  <c r="G73" i="4"/>
  <c r="M149" i="6"/>
  <c r="N148" i="6"/>
  <c r="O148" i="6"/>
  <c r="B148" i="6"/>
  <c r="G116" i="5"/>
  <c r="Q116" i="5"/>
  <c r="R50" i="6"/>
  <c r="K50" i="6" s="1"/>
  <c r="J50" i="6"/>
  <c r="M211" i="4"/>
  <c r="B210" i="4"/>
  <c r="N210" i="4"/>
  <c r="O210" i="4"/>
  <c r="M127" i="4"/>
  <c r="B126" i="4"/>
  <c r="N126" i="4"/>
  <c r="O126" i="4"/>
  <c r="R169" i="6"/>
  <c r="K169" i="6" s="1"/>
  <c r="J169" i="6"/>
  <c r="M32" i="5"/>
  <c r="O31" i="5"/>
  <c r="B31" i="5"/>
  <c r="N31" i="5"/>
  <c r="R198" i="4"/>
  <c r="K198" i="4" s="1"/>
  <c r="J198" i="4"/>
  <c r="R108" i="3"/>
  <c r="K108" i="3" s="1"/>
  <c r="J108" i="3"/>
  <c r="M53" i="6"/>
  <c r="N52" i="6"/>
  <c r="O52" i="6"/>
  <c r="B52" i="6"/>
  <c r="M75" i="4"/>
  <c r="O74" i="4"/>
  <c r="B74" i="4"/>
  <c r="N74" i="4"/>
  <c r="M127" i="6"/>
  <c r="O126" i="6"/>
  <c r="B126" i="6"/>
  <c r="N126" i="6"/>
  <c r="Q68" i="6"/>
  <c r="G68" i="6"/>
  <c r="R29" i="5"/>
  <c r="K29" i="5" s="1"/>
  <c r="J29" i="5"/>
  <c r="G98" i="4"/>
  <c r="Q98" i="4"/>
  <c r="G155" i="4"/>
  <c r="Q155" i="4"/>
  <c r="P109" i="3"/>
  <c r="I109" i="3" s="1"/>
  <c r="H109" i="3"/>
  <c r="P106" i="6"/>
  <c r="I106" i="6" s="1"/>
  <c r="H106" i="6"/>
  <c r="H12" i="5"/>
  <c r="P12" i="5"/>
  <c r="I12" i="5" s="1"/>
  <c r="R11" i="5"/>
  <c r="K11" i="5" s="1"/>
  <c r="J11" i="5"/>
  <c r="P51" i="7"/>
  <c r="I51" i="7" s="1"/>
  <c r="H51" i="7"/>
  <c r="Q60" i="5"/>
  <c r="G60" i="5"/>
  <c r="R72" i="4"/>
  <c r="K72" i="4" s="1"/>
  <c r="J72" i="4"/>
  <c r="M118" i="5"/>
  <c r="N117" i="5"/>
  <c r="O117" i="5"/>
  <c r="B117" i="5"/>
  <c r="R124" i="6"/>
  <c r="K124" i="6" s="1"/>
  <c r="J124" i="6"/>
  <c r="M100" i="4"/>
  <c r="B99" i="4"/>
  <c r="N99" i="4"/>
  <c r="O99" i="4"/>
  <c r="R97" i="4"/>
  <c r="K97" i="4" s="1"/>
  <c r="J97" i="4"/>
  <c r="M157" i="4"/>
  <c r="B156" i="4"/>
  <c r="N156" i="4"/>
  <c r="O156" i="4"/>
  <c r="Q109" i="3"/>
  <c r="G109" i="3"/>
  <c r="R27" i="3"/>
  <c r="K27" i="3" s="1"/>
  <c r="J27" i="3"/>
  <c r="R124" i="4"/>
  <c r="K124" i="4" s="1"/>
  <c r="J124" i="4"/>
  <c r="Q106" i="6"/>
  <c r="G106" i="6"/>
  <c r="R11" i="6"/>
  <c r="K11" i="6" s="1"/>
  <c r="J11" i="6"/>
  <c r="Q12" i="5"/>
  <c r="G12" i="5"/>
  <c r="H60" i="5"/>
  <c r="P60" i="5"/>
  <c r="I60" i="5" s="1"/>
  <c r="M133" i="2"/>
  <c r="B132" i="2"/>
  <c r="O132" i="2"/>
  <c r="N132" i="2"/>
  <c r="P95" i="2"/>
  <c r="I95" i="2" s="1"/>
  <c r="H95" i="2"/>
  <c r="M97" i="2"/>
  <c r="N96" i="2"/>
  <c r="B96" i="2"/>
  <c r="O96" i="2"/>
  <c r="P75" i="2"/>
  <c r="I75" i="2" s="1"/>
  <c r="H75" i="2"/>
  <c r="M77" i="2"/>
  <c r="O76" i="2"/>
  <c r="B76" i="2"/>
  <c r="N76" i="2"/>
  <c r="M118" i="2"/>
  <c r="B117" i="2"/>
  <c r="N117" i="2"/>
  <c r="O117" i="2"/>
  <c r="H166" i="2"/>
  <c r="P166" i="2"/>
  <c r="I166" i="2" s="1"/>
  <c r="M168" i="2"/>
  <c r="O167" i="2"/>
  <c r="B167" i="2"/>
  <c r="N167" i="2"/>
  <c r="M151" i="2"/>
  <c r="N150" i="2"/>
  <c r="O150" i="2"/>
  <c r="B150" i="2"/>
  <c r="P60" i="2"/>
  <c r="I60" i="2" s="1"/>
  <c r="H60" i="2"/>
  <c r="M62" i="2"/>
  <c r="N61" i="2"/>
  <c r="B61" i="2"/>
  <c r="O61" i="2"/>
  <c r="H61" i="2" s="1"/>
  <c r="R130" i="2"/>
  <c r="K130" i="2" s="1"/>
  <c r="J130" i="2"/>
  <c r="R94" i="2"/>
  <c r="K94" i="2" s="1"/>
  <c r="J94" i="2"/>
  <c r="R74" i="2"/>
  <c r="K74" i="2" s="1"/>
  <c r="J74" i="2"/>
  <c r="R115" i="2"/>
  <c r="K115" i="2" s="1"/>
  <c r="J115" i="2"/>
  <c r="R148" i="2"/>
  <c r="K148" i="2" s="1"/>
  <c r="J148" i="2"/>
  <c r="P131" i="2"/>
  <c r="I131" i="2" s="1"/>
  <c r="H131" i="2"/>
  <c r="Q131" i="2"/>
  <c r="G131" i="2"/>
  <c r="G95" i="2"/>
  <c r="Q95" i="2"/>
  <c r="Q75" i="2"/>
  <c r="G75" i="2"/>
  <c r="G116" i="2"/>
  <c r="Q116" i="2"/>
  <c r="P116" i="2"/>
  <c r="I116" i="2" s="1"/>
  <c r="H116" i="2"/>
  <c r="Q166" i="2"/>
  <c r="G166" i="2"/>
  <c r="Q149" i="2"/>
  <c r="G149" i="2"/>
  <c r="H149" i="2"/>
  <c r="P149" i="2"/>
  <c r="I149" i="2" s="1"/>
  <c r="G60" i="2"/>
  <c r="Q60" i="2"/>
  <c r="R165" i="2"/>
  <c r="K165" i="2" s="1"/>
  <c r="J165" i="2"/>
  <c r="R59" i="2"/>
  <c r="K59" i="2" s="1"/>
  <c r="J59" i="2"/>
  <c r="G12" i="4"/>
  <c r="M14" i="4"/>
  <c r="O13" i="4"/>
  <c r="B13" i="4"/>
  <c r="N13" i="4"/>
  <c r="Q13" i="4" s="1"/>
  <c r="J11" i="4"/>
  <c r="R11" i="4"/>
  <c r="K11" i="4" s="1"/>
  <c r="H12" i="4"/>
  <c r="P12" i="4"/>
  <c r="I12" i="4" s="1"/>
  <c r="H48" i="3"/>
  <c r="P48" i="3"/>
  <c r="I48" i="3" s="1"/>
  <c r="R47" i="3"/>
  <c r="K47" i="3" s="1"/>
  <c r="J47" i="3"/>
  <c r="Q48" i="3"/>
  <c r="G48" i="3"/>
  <c r="M50" i="3"/>
  <c r="O49" i="3"/>
  <c r="B49" i="3"/>
  <c r="N49" i="3"/>
  <c r="I10" i="2"/>
  <c r="G33" i="2"/>
  <c r="Q33" i="2"/>
  <c r="H33" i="2"/>
  <c r="P33" i="2"/>
  <c r="I33" i="2" s="1"/>
  <c r="M35" i="2"/>
  <c r="B34" i="2"/>
  <c r="O34" i="2"/>
  <c r="N34" i="2"/>
  <c r="H11" i="2"/>
  <c r="P11" i="2"/>
  <c r="I11" i="2" s="1"/>
  <c r="J10" i="2"/>
  <c r="R10" i="2"/>
  <c r="K10" i="2" s="1"/>
  <c r="R32" i="2"/>
  <c r="K32" i="2" s="1"/>
  <c r="J32" i="2"/>
  <c r="Q11" i="2"/>
  <c r="G11" i="2"/>
  <c r="M13" i="2"/>
  <c r="O12" i="2"/>
  <c r="N12" i="2"/>
  <c r="B12" i="2"/>
  <c r="R125" i="6" l="1"/>
  <c r="K125" i="6" s="1"/>
  <c r="J125" i="6"/>
  <c r="P74" i="4"/>
  <c r="I74" i="4" s="1"/>
  <c r="H74" i="4"/>
  <c r="P126" i="4"/>
  <c r="I126" i="4" s="1"/>
  <c r="H126" i="4"/>
  <c r="R125" i="4"/>
  <c r="K125" i="4" s="1"/>
  <c r="J125" i="4"/>
  <c r="P52" i="7"/>
  <c r="I52" i="7" s="1"/>
  <c r="H52" i="7"/>
  <c r="R28" i="3"/>
  <c r="K28" i="3" s="1"/>
  <c r="J28" i="3"/>
  <c r="M15" i="5"/>
  <c r="N14" i="5"/>
  <c r="O14" i="5"/>
  <c r="H14" i="5" s="1"/>
  <c r="B14" i="5"/>
  <c r="P110" i="3"/>
  <c r="I110" i="3" s="1"/>
  <c r="H110" i="3"/>
  <c r="R12" i="5"/>
  <c r="K12" i="5" s="1"/>
  <c r="J12" i="5"/>
  <c r="H117" i="5"/>
  <c r="P117" i="5"/>
  <c r="I117" i="5" s="1"/>
  <c r="R68" i="6"/>
  <c r="K68" i="6" s="1"/>
  <c r="J68" i="6"/>
  <c r="M76" i="4"/>
  <c r="N75" i="4"/>
  <c r="O75" i="4"/>
  <c r="B75" i="4"/>
  <c r="Q126" i="4"/>
  <c r="G126" i="4"/>
  <c r="R73" i="4"/>
  <c r="K73" i="4" s="1"/>
  <c r="J73" i="4"/>
  <c r="Q87" i="6"/>
  <c r="G87" i="6"/>
  <c r="Q52" i="7"/>
  <c r="G52" i="7"/>
  <c r="P171" i="6"/>
  <c r="I171" i="6" s="1"/>
  <c r="H171" i="6"/>
  <c r="P61" i="5"/>
  <c r="I61" i="5" s="1"/>
  <c r="H61" i="5"/>
  <c r="Q110" i="3"/>
  <c r="G110" i="3"/>
  <c r="M158" i="4"/>
  <c r="N157" i="4"/>
  <c r="O157" i="4"/>
  <c r="B157" i="4"/>
  <c r="M212" i="4"/>
  <c r="B211" i="4"/>
  <c r="N211" i="4"/>
  <c r="O211" i="4"/>
  <c r="P99" i="4"/>
  <c r="I99" i="4" s="1"/>
  <c r="H99" i="4"/>
  <c r="Q117" i="5"/>
  <c r="G117" i="5"/>
  <c r="R155" i="4"/>
  <c r="K155" i="4" s="1"/>
  <c r="J155" i="4"/>
  <c r="G126" i="6"/>
  <c r="Q126" i="6"/>
  <c r="Q31" i="5"/>
  <c r="G31" i="5"/>
  <c r="R116" i="5"/>
  <c r="K116" i="5" s="1"/>
  <c r="J116" i="5"/>
  <c r="H87" i="6"/>
  <c r="P87" i="6"/>
  <c r="I87" i="6" s="1"/>
  <c r="Q171" i="6"/>
  <c r="G171" i="6"/>
  <c r="R12" i="6"/>
  <c r="K12" i="6" s="1"/>
  <c r="J12" i="6"/>
  <c r="M112" i="3"/>
  <c r="N111" i="3"/>
  <c r="O111" i="3"/>
  <c r="B111" i="3"/>
  <c r="P69" i="6"/>
  <c r="I69" i="6" s="1"/>
  <c r="H69" i="6"/>
  <c r="R60" i="5"/>
  <c r="K60" i="5" s="1"/>
  <c r="J60" i="5"/>
  <c r="M150" i="6"/>
  <c r="B149" i="6"/>
  <c r="N149" i="6"/>
  <c r="O149" i="6"/>
  <c r="M137" i="3"/>
  <c r="B136" i="3"/>
  <c r="N136" i="3"/>
  <c r="O136" i="3"/>
  <c r="Q99" i="4"/>
  <c r="G99" i="4"/>
  <c r="M119" i="5"/>
  <c r="N118" i="5"/>
  <c r="B118" i="5"/>
  <c r="O118" i="5"/>
  <c r="M128" i="4"/>
  <c r="N127" i="4"/>
  <c r="O127" i="4"/>
  <c r="B127" i="4"/>
  <c r="J74" i="7"/>
  <c r="R74" i="7"/>
  <c r="K74" i="7" s="1"/>
  <c r="R134" i="3"/>
  <c r="K134" i="3" s="1"/>
  <c r="J134" i="3"/>
  <c r="P13" i="6"/>
  <c r="I13" i="6" s="1"/>
  <c r="H13" i="6"/>
  <c r="P29" i="3"/>
  <c r="I29" i="3" s="1"/>
  <c r="H29" i="3"/>
  <c r="M54" i="7"/>
  <c r="N53" i="7"/>
  <c r="O53" i="7"/>
  <c r="B53" i="7"/>
  <c r="M173" i="6"/>
  <c r="B172" i="6"/>
  <c r="N172" i="6"/>
  <c r="O172" i="6"/>
  <c r="G61" i="5"/>
  <c r="Q61" i="5"/>
  <c r="Q69" i="6"/>
  <c r="G69" i="6"/>
  <c r="R109" i="3"/>
  <c r="K109" i="3" s="1"/>
  <c r="J109" i="3"/>
  <c r="P52" i="6"/>
  <c r="I52" i="6" s="1"/>
  <c r="H52" i="6"/>
  <c r="P156" i="4"/>
  <c r="I156" i="4" s="1"/>
  <c r="H156" i="4"/>
  <c r="R98" i="4"/>
  <c r="K98" i="4" s="1"/>
  <c r="J98" i="4"/>
  <c r="P126" i="6"/>
  <c r="I126" i="6" s="1"/>
  <c r="H126" i="6"/>
  <c r="Q52" i="6"/>
  <c r="G52" i="6"/>
  <c r="P31" i="5"/>
  <c r="I31" i="5" s="1"/>
  <c r="H31" i="5"/>
  <c r="H210" i="4"/>
  <c r="P210" i="4"/>
  <c r="I210" i="4" s="1"/>
  <c r="M89" i="6"/>
  <c r="O88" i="6"/>
  <c r="B88" i="6"/>
  <c r="N88" i="6"/>
  <c r="G13" i="6"/>
  <c r="Q13" i="6"/>
  <c r="Q29" i="3"/>
  <c r="G29" i="3"/>
  <c r="P135" i="3"/>
  <c r="I135" i="3" s="1"/>
  <c r="H135" i="3"/>
  <c r="R86" i="6"/>
  <c r="K86" i="6" s="1"/>
  <c r="J86" i="6"/>
  <c r="M63" i="5"/>
  <c r="B62" i="5"/>
  <c r="O62" i="5"/>
  <c r="N62" i="5"/>
  <c r="H107" i="6"/>
  <c r="P107" i="6"/>
  <c r="I107" i="6" s="1"/>
  <c r="R106" i="6"/>
  <c r="K106" i="6" s="1"/>
  <c r="J106" i="6"/>
  <c r="Q156" i="4"/>
  <c r="G156" i="4"/>
  <c r="M101" i="4"/>
  <c r="N100" i="4"/>
  <c r="O100" i="4"/>
  <c r="B100" i="4"/>
  <c r="M128" i="6"/>
  <c r="B127" i="6"/>
  <c r="N127" i="6"/>
  <c r="O127" i="6"/>
  <c r="M54" i="6"/>
  <c r="B53" i="6"/>
  <c r="O53" i="6"/>
  <c r="N53" i="6"/>
  <c r="M33" i="5"/>
  <c r="O32" i="5"/>
  <c r="H32" i="5" s="1"/>
  <c r="N32" i="5"/>
  <c r="B32" i="5"/>
  <c r="G210" i="4"/>
  <c r="Q210" i="4"/>
  <c r="P148" i="6"/>
  <c r="I148" i="6" s="1"/>
  <c r="H148" i="6"/>
  <c r="R147" i="6"/>
  <c r="K147" i="6" s="1"/>
  <c r="J147" i="6"/>
  <c r="G135" i="3"/>
  <c r="Q135" i="3"/>
  <c r="R170" i="6"/>
  <c r="K170" i="6" s="1"/>
  <c r="J170" i="6"/>
  <c r="P13" i="5"/>
  <c r="I13" i="5" s="1"/>
  <c r="H13" i="5"/>
  <c r="Q107" i="6"/>
  <c r="G107" i="6"/>
  <c r="M71" i="6"/>
  <c r="O70" i="6"/>
  <c r="B70" i="6"/>
  <c r="N70" i="6"/>
  <c r="G74" i="4"/>
  <c r="Q74" i="4"/>
  <c r="G148" i="6"/>
  <c r="Q148" i="6"/>
  <c r="R51" i="6"/>
  <c r="K51" i="6" s="1"/>
  <c r="J51" i="6"/>
  <c r="M15" i="6"/>
  <c r="N14" i="6"/>
  <c r="O14" i="6"/>
  <c r="H14" i="6" s="1"/>
  <c r="B14" i="6"/>
  <c r="M31" i="3"/>
  <c r="B30" i="3"/>
  <c r="N30" i="3"/>
  <c r="O30" i="3"/>
  <c r="R30" i="5"/>
  <c r="K30" i="5" s="1"/>
  <c r="J30" i="5"/>
  <c r="R209" i="4"/>
  <c r="K209" i="4" s="1"/>
  <c r="J209" i="4"/>
  <c r="Q13" i="5"/>
  <c r="G13" i="5"/>
  <c r="M109" i="6"/>
  <c r="N108" i="6"/>
  <c r="B108" i="6"/>
  <c r="O108" i="6"/>
  <c r="R60" i="2"/>
  <c r="K60" i="2" s="1"/>
  <c r="J60" i="2"/>
  <c r="R116" i="2"/>
  <c r="K116" i="2" s="1"/>
  <c r="J116" i="2"/>
  <c r="R95" i="2"/>
  <c r="K95" i="2" s="1"/>
  <c r="J95" i="2"/>
  <c r="P61" i="2"/>
  <c r="I61" i="2" s="1"/>
  <c r="G61" i="2"/>
  <c r="Q61" i="2"/>
  <c r="Q150" i="2"/>
  <c r="G150" i="2"/>
  <c r="G167" i="2"/>
  <c r="Q167" i="2"/>
  <c r="P167" i="2"/>
  <c r="I167" i="2" s="1"/>
  <c r="H167" i="2"/>
  <c r="P117" i="2"/>
  <c r="I117" i="2" s="1"/>
  <c r="H117" i="2"/>
  <c r="Q76" i="2"/>
  <c r="G76" i="2"/>
  <c r="H76" i="2"/>
  <c r="P76" i="2"/>
  <c r="I76" i="2" s="1"/>
  <c r="P96" i="2"/>
  <c r="I96" i="2" s="1"/>
  <c r="H96" i="2"/>
  <c r="Q96" i="2"/>
  <c r="G96" i="2"/>
  <c r="Q132" i="2"/>
  <c r="G132" i="2"/>
  <c r="R149" i="2"/>
  <c r="K149" i="2" s="1"/>
  <c r="J149" i="2"/>
  <c r="R166" i="2"/>
  <c r="K166" i="2" s="1"/>
  <c r="J166" i="2"/>
  <c r="R75" i="2"/>
  <c r="K75" i="2" s="1"/>
  <c r="J75" i="2"/>
  <c r="R131" i="2"/>
  <c r="K131" i="2" s="1"/>
  <c r="J131" i="2"/>
  <c r="M63" i="2"/>
  <c r="B62" i="2"/>
  <c r="N62" i="2"/>
  <c r="O62" i="2"/>
  <c r="P150" i="2"/>
  <c r="I150" i="2" s="1"/>
  <c r="H150" i="2"/>
  <c r="M152" i="2"/>
  <c r="O151" i="2"/>
  <c r="B151" i="2"/>
  <c r="N151" i="2"/>
  <c r="M169" i="2"/>
  <c r="N168" i="2"/>
  <c r="O168" i="2"/>
  <c r="B168" i="2"/>
  <c r="Q117" i="2"/>
  <c r="G117" i="2"/>
  <c r="M119" i="2"/>
  <c r="O118" i="2"/>
  <c r="B118" i="2"/>
  <c r="N118" i="2"/>
  <c r="M78" i="2"/>
  <c r="N77" i="2"/>
  <c r="O77" i="2"/>
  <c r="B77" i="2"/>
  <c r="M98" i="2"/>
  <c r="B97" i="2"/>
  <c r="O97" i="2"/>
  <c r="N97" i="2"/>
  <c r="H132" i="2"/>
  <c r="P132" i="2"/>
  <c r="I132" i="2" s="1"/>
  <c r="M134" i="2"/>
  <c r="N133" i="2"/>
  <c r="B133" i="2"/>
  <c r="O133" i="2"/>
  <c r="H13" i="4"/>
  <c r="P13" i="4"/>
  <c r="I13" i="4" s="1"/>
  <c r="G13" i="4"/>
  <c r="M15" i="4"/>
  <c r="O14" i="4"/>
  <c r="B14" i="4"/>
  <c r="N14" i="4"/>
  <c r="Q14" i="4" s="1"/>
  <c r="J12" i="4"/>
  <c r="R12" i="4"/>
  <c r="K12" i="4" s="1"/>
  <c r="M51" i="3"/>
  <c r="B50" i="3"/>
  <c r="N50" i="3"/>
  <c r="O50" i="3"/>
  <c r="R48" i="3"/>
  <c r="K48" i="3" s="1"/>
  <c r="J48" i="3"/>
  <c r="G49" i="3"/>
  <c r="Q49" i="3"/>
  <c r="P49" i="3"/>
  <c r="I49" i="3" s="1"/>
  <c r="H49" i="3"/>
  <c r="P12" i="2"/>
  <c r="I12" i="2" s="1"/>
  <c r="H12" i="2"/>
  <c r="G34" i="2"/>
  <c r="Q34" i="2"/>
  <c r="J33" i="2"/>
  <c r="R33" i="2"/>
  <c r="K33" i="2" s="1"/>
  <c r="Q12" i="2"/>
  <c r="G12" i="2"/>
  <c r="M14" i="2"/>
  <c r="N13" i="2"/>
  <c r="B13" i="2"/>
  <c r="O13" i="2"/>
  <c r="J11" i="2"/>
  <c r="R11" i="2"/>
  <c r="K11" i="2" s="1"/>
  <c r="H34" i="2"/>
  <c r="P34" i="2"/>
  <c r="I34" i="2" s="1"/>
  <c r="M36" i="2"/>
  <c r="B35" i="2"/>
  <c r="O35" i="2"/>
  <c r="N35" i="2"/>
  <c r="R156" i="4" l="1"/>
  <c r="K156" i="4" s="1"/>
  <c r="J156" i="4"/>
  <c r="H111" i="3"/>
  <c r="P111" i="3"/>
  <c r="I111" i="3" s="1"/>
  <c r="R148" i="6"/>
  <c r="K148" i="6" s="1"/>
  <c r="J148" i="6"/>
  <c r="G88" i="6"/>
  <c r="Q88" i="6"/>
  <c r="P172" i="6"/>
  <c r="I172" i="6" s="1"/>
  <c r="H172" i="6"/>
  <c r="Q111" i="3"/>
  <c r="G111" i="3"/>
  <c r="M213" i="4"/>
  <c r="B212" i="4"/>
  <c r="N212" i="4"/>
  <c r="O212" i="4"/>
  <c r="R13" i="5"/>
  <c r="K13" i="5" s="1"/>
  <c r="J13" i="5"/>
  <c r="M32" i="3"/>
  <c r="N31" i="3"/>
  <c r="O31" i="3"/>
  <c r="B31" i="3"/>
  <c r="R107" i="6"/>
  <c r="K107" i="6" s="1"/>
  <c r="J107" i="6"/>
  <c r="N33" i="5"/>
  <c r="O33" i="5"/>
  <c r="B33" i="5"/>
  <c r="M129" i="6"/>
  <c r="O128" i="6"/>
  <c r="B128" i="6"/>
  <c r="N128" i="6"/>
  <c r="R52" i="6"/>
  <c r="K52" i="6" s="1"/>
  <c r="J52" i="6"/>
  <c r="Q172" i="6"/>
  <c r="G172" i="6"/>
  <c r="P127" i="4"/>
  <c r="I127" i="4" s="1"/>
  <c r="H127" i="4"/>
  <c r="R99" i="4"/>
  <c r="K99" i="4" s="1"/>
  <c r="J99" i="4"/>
  <c r="M151" i="6"/>
  <c r="O150" i="6"/>
  <c r="B150" i="6"/>
  <c r="N150" i="6"/>
  <c r="M113" i="3"/>
  <c r="B112" i="3"/>
  <c r="N112" i="3"/>
  <c r="O112" i="3"/>
  <c r="R117" i="5"/>
  <c r="K117" i="5" s="1"/>
  <c r="J117" i="5"/>
  <c r="P14" i="5"/>
  <c r="I14" i="5" s="1"/>
  <c r="G14" i="5"/>
  <c r="Q14" i="5"/>
  <c r="R74" i="4"/>
  <c r="K74" i="4" s="1"/>
  <c r="J74" i="4"/>
  <c r="Q53" i="6"/>
  <c r="G53" i="6"/>
  <c r="P88" i="6"/>
  <c r="I88" i="6" s="1"/>
  <c r="H88" i="6"/>
  <c r="Q127" i="4"/>
  <c r="G127" i="4"/>
  <c r="P136" i="3"/>
  <c r="I136" i="3" s="1"/>
  <c r="H136" i="3"/>
  <c r="P157" i="4"/>
  <c r="I157" i="4" s="1"/>
  <c r="H157" i="4"/>
  <c r="R126" i="4"/>
  <c r="K126" i="4" s="1"/>
  <c r="J126" i="4"/>
  <c r="M16" i="5"/>
  <c r="B15" i="5"/>
  <c r="N15" i="5"/>
  <c r="O15" i="5"/>
  <c r="G30" i="3"/>
  <c r="Q30" i="3"/>
  <c r="Q127" i="6"/>
  <c r="G127" i="6"/>
  <c r="M64" i="5"/>
  <c r="N63" i="5"/>
  <c r="O63" i="5"/>
  <c r="B63" i="5"/>
  <c r="H53" i="6"/>
  <c r="P53" i="6"/>
  <c r="I53" i="6" s="1"/>
  <c r="P100" i="4"/>
  <c r="I100" i="4" s="1"/>
  <c r="H100" i="4"/>
  <c r="M90" i="6"/>
  <c r="N89" i="6"/>
  <c r="B89" i="6"/>
  <c r="O89" i="6"/>
  <c r="M174" i="6"/>
  <c r="B173" i="6"/>
  <c r="N173" i="6"/>
  <c r="O173" i="6"/>
  <c r="M129" i="4"/>
  <c r="O128" i="4"/>
  <c r="N128" i="4"/>
  <c r="B128" i="4"/>
  <c r="Q136" i="3"/>
  <c r="G136" i="3"/>
  <c r="R31" i="5"/>
  <c r="K31" i="5" s="1"/>
  <c r="J31" i="5"/>
  <c r="Q157" i="4"/>
  <c r="G157" i="4"/>
  <c r="P32" i="5"/>
  <c r="I32" i="5" s="1"/>
  <c r="G32" i="5"/>
  <c r="Q32" i="5"/>
  <c r="M55" i="7"/>
  <c r="N54" i="7"/>
  <c r="O54" i="7"/>
  <c r="B54" i="7"/>
  <c r="M120" i="5"/>
  <c r="O119" i="5"/>
  <c r="B119" i="5"/>
  <c r="N119" i="5"/>
  <c r="P108" i="6"/>
  <c r="I108" i="6" s="1"/>
  <c r="H108" i="6"/>
  <c r="P14" i="6"/>
  <c r="I14" i="6" s="1"/>
  <c r="G14" i="6"/>
  <c r="Q14" i="6"/>
  <c r="Q70" i="6"/>
  <c r="G70" i="6"/>
  <c r="R210" i="4"/>
  <c r="K210" i="4" s="1"/>
  <c r="J210" i="4"/>
  <c r="G100" i="4"/>
  <c r="Q100" i="4"/>
  <c r="Q62" i="5"/>
  <c r="G62" i="5"/>
  <c r="P118" i="5"/>
  <c r="I118" i="5" s="1"/>
  <c r="H118" i="5"/>
  <c r="R126" i="6"/>
  <c r="K126" i="6" s="1"/>
  <c r="J126" i="6"/>
  <c r="P211" i="4"/>
  <c r="I211" i="4" s="1"/>
  <c r="H211" i="4"/>
  <c r="M159" i="4"/>
  <c r="B158" i="4"/>
  <c r="O158" i="4"/>
  <c r="N158" i="4"/>
  <c r="J52" i="7"/>
  <c r="R52" i="7"/>
  <c r="K52" i="7" s="1"/>
  <c r="P75" i="4"/>
  <c r="I75" i="4" s="1"/>
  <c r="H75" i="4"/>
  <c r="M110" i="6"/>
  <c r="B109" i="6"/>
  <c r="N109" i="6"/>
  <c r="O109" i="6"/>
  <c r="M72" i="6"/>
  <c r="B71" i="6"/>
  <c r="N71" i="6"/>
  <c r="O71" i="6"/>
  <c r="Q149" i="6"/>
  <c r="G149" i="6"/>
  <c r="M16" i="6"/>
  <c r="N15" i="6"/>
  <c r="O15" i="6"/>
  <c r="B15" i="6"/>
  <c r="M55" i="6"/>
  <c r="N54" i="6"/>
  <c r="O54" i="6"/>
  <c r="B54" i="6"/>
  <c r="M102" i="4"/>
  <c r="B101" i="4"/>
  <c r="O101" i="4"/>
  <c r="N101" i="4"/>
  <c r="P62" i="5"/>
  <c r="I62" i="5" s="1"/>
  <c r="H62" i="5"/>
  <c r="R29" i="3"/>
  <c r="K29" i="3" s="1"/>
  <c r="J29" i="3"/>
  <c r="R69" i="6"/>
  <c r="K69" i="6" s="1"/>
  <c r="J69" i="6"/>
  <c r="P53" i="7"/>
  <c r="I53" i="7" s="1"/>
  <c r="H53" i="7"/>
  <c r="M138" i="3"/>
  <c r="N137" i="3"/>
  <c r="O137" i="3"/>
  <c r="B137" i="3"/>
  <c r="R171" i="6"/>
  <c r="K171" i="6" s="1"/>
  <c r="J171" i="6"/>
  <c r="G211" i="4"/>
  <c r="Q211" i="4"/>
  <c r="Q75" i="4"/>
  <c r="G75" i="4"/>
  <c r="G108" i="6"/>
  <c r="Q108" i="6"/>
  <c r="P30" i="3"/>
  <c r="I30" i="3" s="1"/>
  <c r="H30" i="3"/>
  <c r="H70" i="6"/>
  <c r="P70" i="6"/>
  <c r="I70" i="6" s="1"/>
  <c r="R135" i="3"/>
  <c r="K135" i="3" s="1"/>
  <c r="J135" i="3"/>
  <c r="P127" i="6"/>
  <c r="I127" i="6" s="1"/>
  <c r="H127" i="6"/>
  <c r="R13" i="6"/>
  <c r="K13" i="6" s="1"/>
  <c r="J13" i="6"/>
  <c r="R61" i="5"/>
  <c r="K61" i="5" s="1"/>
  <c r="J61" i="5"/>
  <c r="R53" i="7"/>
  <c r="K53" i="7" s="1"/>
  <c r="Q53" i="7"/>
  <c r="J53" i="7" s="1"/>
  <c r="G53" i="7"/>
  <c r="G118" i="5"/>
  <c r="Q118" i="5"/>
  <c r="P149" i="6"/>
  <c r="I149" i="6" s="1"/>
  <c r="H149" i="6"/>
  <c r="R110" i="3"/>
  <c r="K110" i="3" s="1"/>
  <c r="J110" i="3"/>
  <c r="R87" i="6"/>
  <c r="K87" i="6" s="1"/>
  <c r="J87" i="6"/>
  <c r="M77" i="4"/>
  <c r="O76" i="4"/>
  <c r="N76" i="4"/>
  <c r="B76" i="4"/>
  <c r="M135" i="2"/>
  <c r="B134" i="2"/>
  <c r="O134" i="2"/>
  <c r="N134" i="2"/>
  <c r="P97" i="2"/>
  <c r="I97" i="2" s="1"/>
  <c r="H97" i="2"/>
  <c r="M99" i="2"/>
  <c r="N98" i="2"/>
  <c r="B98" i="2"/>
  <c r="O98" i="2"/>
  <c r="P77" i="2"/>
  <c r="I77" i="2" s="1"/>
  <c r="H77" i="2"/>
  <c r="M79" i="2"/>
  <c r="O78" i="2"/>
  <c r="B78" i="2"/>
  <c r="N78" i="2"/>
  <c r="M120" i="2"/>
  <c r="B119" i="2"/>
  <c r="N119" i="2"/>
  <c r="O119" i="2"/>
  <c r="R117" i="2"/>
  <c r="K117" i="2" s="1"/>
  <c r="J117" i="2"/>
  <c r="H168" i="2"/>
  <c r="P168" i="2"/>
  <c r="I168" i="2" s="1"/>
  <c r="M170" i="2"/>
  <c r="O169" i="2"/>
  <c r="B169" i="2"/>
  <c r="N169" i="2"/>
  <c r="M153" i="2"/>
  <c r="N152" i="2"/>
  <c r="O152" i="2"/>
  <c r="B152" i="2"/>
  <c r="Q62" i="2"/>
  <c r="G62" i="2"/>
  <c r="M64" i="2"/>
  <c r="O63" i="2"/>
  <c r="B63" i="2"/>
  <c r="N63" i="2"/>
  <c r="R132" i="2"/>
  <c r="K132" i="2" s="1"/>
  <c r="J132" i="2"/>
  <c r="R96" i="2"/>
  <c r="K96" i="2" s="1"/>
  <c r="J96" i="2"/>
  <c r="R76" i="2"/>
  <c r="K76" i="2" s="1"/>
  <c r="J76" i="2"/>
  <c r="R150" i="2"/>
  <c r="K150" i="2" s="1"/>
  <c r="J150" i="2"/>
  <c r="P133" i="2"/>
  <c r="I133" i="2" s="1"/>
  <c r="H133" i="2"/>
  <c r="Q133" i="2"/>
  <c r="G133" i="2"/>
  <c r="G97" i="2"/>
  <c r="Q97" i="2"/>
  <c r="Q77" i="2"/>
  <c r="G77" i="2"/>
  <c r="G118" i="2"/>
  <c r="Q118" i="2"/>
  <c r="P118" i="2"/>
  <c r="I118" i="2" s="1"/>
  <c r="H118" i="2"/>
  <c r="Q168" i="2"/>
  <c r="G168" i="2"/>
  <c r="Q151" i="2"/>
  <c r="G151" i="2"/>
  <c r="H151" i="2"/>
  <c r="P151" i="2"/>
  <c r="I151" i="2" s="1"/>
  <c r="P62" i="2"/>
  <c r="I62" i="2" s="1"/>
  <c r="H62" i="2"/>
  <c r="R167" i="2"/>
  <c r="K167" i="2" s="1"/>
  <c r="J167" i="2"/>
  <c r="R61" i="2"/>
  <c r="K61" i="2" s="1"/>
  <c r="J61" i="2"/>
  <c r="H14" i="4"/>
  <c r="P14" i="4"/>
  <c r="I14" i="4" s="1"/>
  <c r="G14" i="4"/>
  <c r="M16" i="4"/>
  <c r="O15" i="4"/>
  <c r="B15" i="4"/>
  <c r="N15" i="4"/>
  <c r="Q15" i="4" s="1"/>
  <c r="J13" i="4"/>
  <c r="R13" i="4"/>
  <c r="K13" i="4" s="1"/>
  <c r="Q50" i="3"/>
  <c r="G50" i="3"/>
  <c r="M52" i="3"/>
  <c r="O51" i="3"/>
  <c r="B51" i="3"/>
  <c r="N51" i="3"/>
  <c r="R49" i="3"/>
  <c r="K49" i="3" s="1"/>
  <c r="J49" i="3"/>
  <c r="H50" i="3"/>
  <c r="P50" i="3"/>
  <c r="I50" i="3" s="1"/>
  <c r="M15" i="2"/>
  <c r="N14" i="2"/>
  <c r="B14" i="2"/>
  <c r="O14" i="2"/>
  <c r="G35" i="2"/>
  <c r="Q35" i="2"/>
  <c r="H35" i="2"/>
  <c r="P35" i="2"/>
  <c r="I35" i="2" s="1"/>
  <c r="M37" i="2"/>
  <c r="N36" i="2"/>
  <c r="B36" i="2"/>
  <c r="O36" i="2"/>
  <c r="H13" i="2"/>
  <c r="P13" i="2"/>
  <c r="I13" i="2" s="1"/>
  <c r="G13" i="2"/>
  <c r="Q13" i="2"/>
  <c r="R34" i="2"/>
  <c r="K34" i="2" s="1"/>
  <c r="J34" i="2"/>
  <c r="J12" i="2"/>
  <c r="R12" i="2"/>
  <c r="K12" i="2" s="1"/>
  <c r="Q158" i="4" l="1"/>
  <c r="G158" i="4"/>
  <c r="R136" i="3"/>
  <c r="K136" i="3" s="1"/>
  <c r="J136" i="3"/>
  <c r="R88" i="6"/>
  <c r="K88" i="6" s="1"/>
  <c r="J88" i="6"/>
  <c r="P76" i="4"/>
  <c r="I76" i="4" s="1"/>
  <c r="H76" i="4"/>
  <c r="R118" i="5"/>
  <c r="K118" i="5" s="1"/>
  <c r="J118" i="5"/>
  <c r="M103" i="4"/>
  <c r="O102" i="4"/>
  <c r="B102" i="4"/>
  <c r="N102" i="4"/>
  <c r="M17" i="6"/>
  <c r="B16" i="6"/>
  <c r="N16" i="6"/>
  <c r="O16" i="6"/>
  <c r="Q109" i="6"/>
  <c r="G109" i="6"/>
  <c r="H158" i="4"/>
  <c r="P158" i="4"/>
  <c r="I158" i="4" s="1"/>
  <c r="R70" i="6"/>
  <c r="K70" i="6" s="1"/>
  <c r="J70" i="6"/>
  <c r="P119" i="5"/>
  <c r="I119" i="5" s="1"/>
  <c r="H119" i="5"/>
  <c r="H89" i="6"/>
  <c r="P89" i="6"/>
  <c r="I89" i="6" s="1"/>
  <c r="P15" i="5"/>
  <c r="I15" i="5" s="1"/>
  <c r="H15" i="5"/>
  <c r="Q112" i="3"/>
  <c r="G112" i="3"/>
  <c r="G212" i="4"/>
  <c r="Q212" i="4"/>
  <c r="P109" i="6"/>
  <c r="I109" i="6" s="1"/>
  <c r="H109" i="6"/>
  <c r="M78" i="4"/>
  <c r="O77" i="4"/>
  <c r="B77" i="4"/>
  <c r="N77" i="4"/>
  <c r="R14" i="6"/>
  <c r="K14" i="6" s="1"/>
  <c r="J14" i="6"/>
  <c r="M121" i="5"/>
  <c r="N120" i="5"/>
  <c r="O120" i="5"/>
  <c r="B120" i="5"/>
  <c r="G128" i="4"/>
  <c r="Q128" i="4"/>
  <c r="P63" i="5"/>
  <c r="I63" i="5" s="1"/>
  <c r="H63" i="5"/>
  <c r="Q15" i="5"/>
  <c r="G15" i="5"/>
  <c r="P128" i="6"/>
  <c r="I128" i="6" s="1"/>
  <c r="H128" i="6"/>
  <c r="H31" i="3"/>
  <c r="P31" i="3"/>
  <c r="I31" i="3" s="1"/>
  <c r="M175" i="6"/>
  <c r="B174" i="6"/>
  <c r="N174" i="6"/>
  <c r="O174" i="6"/>
  <c r="P212" i="4"/>
  <c r="I212" i="4" s="1"/>
  <c r="H212" i="4"/>
  <c r="P137" i="3"/>
  <c r="I137" i="3" s="1"/>
  <c r="H137" i="3"/>
  <c r="P54" i="6"/>
  <c r="I54" i="6" s="1"/>
  <c r="H54" i="6"/>
  <c r="R149" i="6"/>
  <c r="K149" i="6" s="1"/>
  <c r="J149" i="6"/>
  <c r="M111" i="6"/>
  <c r="B110" i="6"/>
  <c r="N110" i="6"/>
  <c r="O110" i="6"/>
  <c r="M160" i="4"/>
  <c r="O159" i="4"/>
  <c r="B159" i="4"/>
  <c r="N159" i="4"/>
  <c r="R62" i="5"/>
  <c r="K62" i="5" s="1"/>
  <c r="J62" i="5"/>
  <c r="P128" i="4"/>
  <c r="I128" i="4" s="1"/>
  <c r="H128" i="4"/>
  <c r="Q89" i="6"/>
  <c r="G89" i="6"/>
  <c r="G63" i="5"/>
  <c r="Q63" i="5"/>
  <c r="R14" i="5"/>
  <c r="K14" i="5" s="1"/>
  <c r="J14" i="5"/>
  <c r="M114" i="3"/>
  <c r="N113" i="3"/>
  <c r="O113" i="3"/>
  <c r="B113" i="3"/>
  <c r="M130" i="6"/>
  <c r="N129" i="6"/>
  <c r="O129" i="6"/>
  <c r="B129" i="6"/>
  <c r="Q31" i="3"/>
  <c r="G31" i="3"/>
  <c r="M214" i="4"/>
  <c r="N213" i="4"/>
  <c r="O213" i="4"/>
  <c r="B213" i="4"/>
  <c r="G76" i="4"/>
  <c r="Q76" i="4"/>
  <c r="R32" i="5"/>
  <c r="K32" i="5" s="1"/>
  <c r="J32" i="5"/>
  <c r="G128" i="6"/>
  <c r="Q128" i="6"/>
  <c r="R108" i="6"/>
  <c r="K108" i="6" s="1"/>
  <c r="J108" i="6"/>
  <c r="G137" i="3"/>
  <c r="Q137" i="3"/>
  <c r="G54" i="6"/>
  <c r="Q54" i="6"/>
  <c r="P71" i="6"/>
  <c r="I71" i="6" s="1"/>
  <c r="H71" i="6"/>
  <c r="R100" i="4"/>
  <c r="K100" i="4" s="1"/>
  <c r="J100" i="4"/>
  <c r="R157" i="4"/>
  <c r="K157" i="4" s="1"/>
  <c r="J157" i="4"/>
  <c r="M130" i="4"/>
  <c r="O129" i="4"/>
  <c r="B129" i="4"/>
  <c r="N129" i="4"/>
  <c r="M91" i="6"/>
  <c r="N90" i="6"/>
  <c r="B90" i="6"/>
  <c r="O90" i="6"/>
  <c r="M65" i="5"/>
  <c r="B64" i="5"/>
  <c r="N64" i="5"/>
  <c r="O64" i="5"/>
  <c r="M17" i="5"/>
  <c r="N16" i="5"/>
  <c r="B16" i="5"/>
  <c r="O16" i="5"/>
  <c r="H16" i="5" s="1"/>
  <c r="R127" i="4"/>
  <c r="K127" i="4" s="1"/>
  <c r="J127" i="4"/>
  <c r="Q150" i="6"/>
  <c r="G150" i="6"/>
  <c r="M33" i="3"/>
  <c r="O32" i="3"/>
  <c r="N32" i="3"/>
  <c r="B32" i="3"/>
  <c r="R53" i="6"/>
  <c r="K53" i="6" s="1"/>
  <c r="J53" i="6"/>
  <c r="P112" i="3"/>
  <c r="I112" i="3" s="1"/>
  <c r="H112" i="3"/>
  <c r="R75" i="4"/>
  <c r="K75" i="4" s="1"/>
  <c r="J75" i="4"/>
  <c r="M139" i="3"/>
  <c r="N138" i="3"/>
  <c r="O138" i="3"/>
  <c r="B138" i="3"/>
  <c r="B55" i="6"/>
  <c r="N55" i="6"/>
  <c r="O55" i="6"/>
  <c r="H55" i="6" s="1"/>
  <c r="G71" i="6"/>
  <c r="Q71" i="6"/>
  <c r="P54" i="7"/>
  <c r="I54" i="7" s="1"/>
  <c r="H54" i="7"/>
  <c r="H173" i="6"/>
  <c r="P173" i="6"/>
  <c r="I173" i="6" s="1"/>
  <c r="R172" i="6"/>
  <c r="K172" i="6" s="1"/>
  <c r="J172" i="6"/>
  <c r="P33" i="5"/>
  <c r="I33" i="5" s="1"/>
  <c r="H33" i="5"/>
  <c r="R111" i="3"/>
  <c r="K111" i="3" s="1"/>
  <c r="J111" i="3"/>
  <c r="J211" i="4"/>
  <c r="R211" i="4"/>
  <c r="K211" i="4" s="1"/>
  <c r="Q101" i="4"/>
  <c r="G101" i="4"/>
  <c r="Q54" i="7"/>
  <c r="G54" i="7"/>
  <c r="Q173" i="6"/>
  <c r="G173" i="6"/>
  <c r="R127" i="6"/>
  <c r="K127" i="6" s="1"/>
  <c r="J127" i="6"/>
  <c r="P150" i="6"/>
  <c r="I150" i="6" s="1"/>
  <c r="H150" i="6"/>
  <c r="Q33" i="5"/>
  <c r="G33" i="5"/>
  <c r="Q15" i="6"/>
  <c r="G15" i="6"/>
  <c r="H101" i="4"/>
  <c r="P101" i="4"/>
  <c r="I101" i="4" s="1"/>
  <c r="P15" i="6"/>
  <c r="I15" i="6" s="1"/>
  <c r="H15" i="6"/>
  <c r="M73" i="6"/>
  <c r="O72" i="6"/>
  <c r="N72" i="6"/>
  <c r="B72" i="6"/>
  <c r="Q119" i="5"/>
  <c r="G119" i="5"/>
  <c r="M56" i="7"/>
  <c r="B55" i="7"/>
  <c r="N55" i="7"/>
  <c r="O55" i="7"/>
  <c r="R30" i="3"/>
  <c r="K30" i="3" s="1"/>
  <c r="J30" i="3"/>
  <c r="M152" i="6"/>
  <c r="B151" i="6"/>
  <c r="N151" i="6"/>
  <c r="O151" i="6"/>
  <c r="R118" i="2"/>
  <c r="K118" i="2" s="1"/>
  <c r="J118" i="2"/>
  <c r="R97" i="2"/>
  <c r="K97" i="2" s="1"/>
  <c r="J97" i="2"/>
  <c r="Q63" i="2"/>
  <c r="G63" i="2"/>
  <c r="H63" i="2"/>
  <c r="P63" i="2"/>
  <c r="I63" i="2" s="1"/>
  <c r="Q152" i="2"/>
  <c r="G152" i="2"/>
  <c r="G169" i="2"/>
  <c r="Q169" i="2"/>
  <c r="P169" i="2"/>
  <c r="I169" i="2" s="1"/>
  <c r="H169" i="2"/>
  <c r="P119" i="2"/>
  <c r="I119" i="2" s="1"/>
  <c r="H119" i="2"/>
  <c r="Q78" i="2"/>
  <c r="G78" i="2"/>
  <c r="H78" i="2"/>
  <c r="P78" i="2"/>
  <c r="I78" i="2" s="1"/>
  <c r="P98" i="2"/>
  <c r="I98" i="2" s="1"/>
  <c r="H98" i="2"/>
  <c r="Q98" i="2"/>
  <c r="G98" i="2"/>
  <c r="Q134" i="2"/>
  <c r="G134" i="2"/>
  <c r="R151" i="2"/>
  <c r="K151" i="2" s="1"/>
  <c r="J151" i="2"/>
  <c r="R168" i="2"/>
  <c r="K168" i="2" s="1"/>
  <c r="J168" i="2"/>
  <c r="R77" i="2"/>
  <c r="K77" i="2" s="1"/>
  <c r="J77" i="2"/>
  <c r="R133" i="2"/>
  <c r="K133" i="2" s="1"/>
  <c r="J133" i="2"/>
  <c r="M65" i="2"/>
  <c r="B64" i="2"/>
  <c r="O64" i="2"/>
  <c r="N64" i="2"/>
  <c r="R62" i="2"/>
  <c r="K62" i="2" s="1"/>
  <c r="J62" i="2"/>
  <c r="P152" i="2"/>
  <c r="I152" i="2" s="1"/>
  <c r="H152" i="2"/>
  <c r="M154" i="2"/>
  <c r="O153" i="2"/>
  <c r="B153" i="2"/>
  <c r="N153" i="2"/>
  <c r="M171" i="2"/>
  <c r="N170" i="2"/>
  <c r="O170" i="2"/>
  <c r="B170" i="2"/>
  <c r="Q119" i="2"/>
  <c r="G119" i="2"/>
  <c r="M121" i="2"/>
  <c r="O120" i="2"/>
  <c r="B120" i="2"/>
  <c r="N120" i="2"/>
  <c r="M80" i="2"/>
  <c r="N79" i="2"/>
  <c r="O79" i="2"/>
  <c r="B79" i="2"/>
  <c r="M100" i="2"/>
  <c r="B99" i="2"/>
  <c r="O99" i="2"/>
  <c r="N99" i="2"/>
  <c r="H134" i="2"/>
  <c r="P134" i="2"/>
  <c r="I134" i="2" s="1"/>
  <c r="M136" i="2"/>
  <c r="N135" i="2"/>
  <c r="B135" i="2"/>
  <c r="O135" i="2"/>
  <c r="G15" i="4"/>
  <c r="M17" i="4"/>
  <c r="O16" i="4"/>
  <c r="B16" i="4"/>
  <c r="N16" i="4"/>
  <c r="Q16" i="4" s="1"/>
  <c r="J14" i="4"/>
  <c r="R14" i="4"/>
  <c r="K14" i="4" s="1"/>
  <c r="H15" i="4"/>
  <c r="P15" i="4"/>
  <c r="I15" i="4" s="1"/>
  <c r="M53" i="3"/>
  <c r="B52" i="3"/>
  <c r="N52" i="3"/>
  <c r="O52" i="3"/>
  <c r="R50" i="3"/>
  <c r="K50" i="3" s="1"/>
  <c r="J50" i="3"/>
  <c r="G51" i="3"/>
  <c r="Q51" i="3"/>
  <c r="P51" i="3"/>
  <c r="I51" i="3" s="1"/>
  <c r="H51" i="3"/>
  <c r="J13" i="2"/>
  <c r="R13" i="2"/>
  <c r="K13" i="2" s="1"/>
  <c r="H36" i="2"/>
  <c r="P36" i="2"/>
  <c r="I36" i="2" s="1"/>
  <c r="G36" i="2"/>
  <c r="Q36" i="2"/>
  <c r="J35" i="2"/>
  <c r="R35" i="2"/>
  <c r="K35" i="2" s="1"/>
  <c r="M16" i="2"/>
  <c r="O15" i="2"/>
  <c r="N15" i="2"/>
  <c r="B15" i="2"/>
  <c r="M38" i="2"/>
  <c r="B37" i="2"/>
  <c r="O37" i="2"/>
  <c r="N37" i="2"/>
  <c r="H14" i="2"/>
  <c r="P14" i="2"/>
  <c r="Q14" i="2"/>
  <c r="G14" i="2"/>
  <c r="M153" i="6" l="1"/>
  <c r="O152" i="6"/>
  <c r="B152" i="6"/>
  <c r="N152" i="6"/>
  <c r="R119" i="5"/>
  <c r="K119" i="5" s="1"/>
  <c r="J119" i="5"/>
  <c r="H129" i="4"/>
  <c r="P129" i="4"/>
  <c r="I129" i="4" s="1"/>
  <c r="R54" i="6"/>
  <c r="K54" i="6" s="1"/>
  <c r="J54" i="6"/>
  <c r="Q113" i="3"/>
  <c r="G113" i="3"/>
  <c r="P110" i="6"/>
  <c r="I110" i="6" s="1"/>
  <c r="H110" i="6"/>
  <c r="R128" i="4"/>
  <c r="K128" i="4" s="1"/>
  <c r="J128" i="4"/>
  <c r="Q77" i="4"/>
  <c r="G77" i="4"/>
  <c r="P138" i="3"/>
  <c r="I138" i="3" s="1"/>
  <c r="H138" i="3"/>
  <c r="O65" i="5"/>
  <c r="B65" i="5"/>
  <c r="N65" i="5"/>
  <c r="M131" i="4"/>
  <c r="N130" i="4"/>
  <c r="O130" i="4"/>
  <c r="B130" i="4"/>
  <c r="R31" i="3"/>
  <c r="K31" i="3" s="1"/>
  <c r="J31" i="3"/>
  <c r="M115" i="3"/>
  <c r="B114" i="3"/>
  <c r="N114" i="3"/>
  <c r="O114" i="3"/>
  <c r="Q110" i="6"/>
  <c r="G110" i="6"/>
  <c r="R112" i="3"/>
  <c r="K112" i="3" s="1"/>
  <c r="J112" i="3"/>
  <c r="M18" i="6"/>
  <c r="B17" i="6"/>
  <c r="N17" i="6"/>
  <c r="O17" i="6"/>
  <c r="Q72" i="6"/>
  <c r="G72" i="6"/>
  <c r="R15" i="6"/>
  <c r="K15" i="6" s="1"/>
  <c r="J15" i="6"/>
  <c r="R173" i="6"/>
  <c r="K173" i="6" s="1"/>
  <c r="J173" i="6"/>
  <c r="Q138" i="3"/>
  <c r="G138" i="3"/>
  <c r="P90" i="6"/>
  <c r="I90" i="6" s="1"/>
  <c r="H90" i="6"/>
  <c r="R137" i="3"/>
  <c r="K137" i="3" s="1"/>
  <c r="J137" i="3"/>
  <c r="R76" i="4"/>
  <c r="K76" i="4" s="1"/>
  <c r="J76" i="4"/>
  <c r="H77" i="4"/>
  <c r="P77" i="4"/>
  <c r="I77" i="4" s="1"/>
  <c r="Q102" i="4"/>
  <c r="G102" i="4"/>
  <c r="I14" i="2"/>
  <c r="P55" i="7"/>
  <c r="I55" i="7" s="1"/>
  <c r="H55" i="7"/>
  <c r="H72" i="6"/>
  <c r="P72" i="6"/>
  <c r="I72" i="6" s="1"/>
  <c r="R71" i="6"/>
  <c r="K71" i="6" s="1"/>
  <c r="J71" i="6"/>
  <c r="M140" i="3"/>
  <c r="O139" i="3"/>
  <c r="B139" i="3"/>
  <c r="N139" i="3"/>
  <c r="G32" i="3"/>
  <c r="Q32" i="3"/>
  <c r="H129" i="6"/>
  <c r="P129" i="6"/>
  <c r="I129" i="6" s="1"/>
  <c r="M112" i="6"/>
  <c r="O111" i="6"/>
  <c r="B111" i="6"/>
  <c r="N111" i="6"/>
  <c r="P120" i="5"/>
  <c r="I120" i="5" s="1"/>
  <c r="H120" i="5"/>
  <c r="M79" i="4"/>
  <c r="B78" i="4"/>
  <c r="N78" i="4"/>
  <c r="O78" i="4"/>
  <c r="Q55" i="7"/>
  <c r="J55" i="7" s="1"/>
  <c r="G55" i="7"/>
  <c r="O73" i="6"/>
  <c r="B73" i="6"/>
  <c r="N73" i="6"/>
  <c r="R33" i="5"/>
  <c r="K33" i="5" s="1"/>
  <c r="J33" i="5"/>
  <c r="J54" i="7"/>
  <c r="R54" i="7"/>
  <c r="K54" i="7" s="1"/>
  <c r="P32" i="3"/>
  <c r="I32" i="3" s="1"/>
  <c r="H32" i="3"/>
  <c r="P16" i="5"/>
  <c r="I16" i="5" s="1"/>
  <c r="G16" i="5"/>
  <c r="Q16" i="5"/>
  <c r="G90" i="6"/>
  <c r="Q90" i="6"/>
  <c r="Q129" i="6"/>
  <c r="G129" i="6"/>
  <c r="R63" i="5"/>
  <c r="K63" i="5" s="1"/>
  <c r="J63" i="5"/>
  <c r="Q159" i="4"/>
  <c r="G159" i="4"/>
  <c r="P174" i="6"/>
  <c r="I174" i="6" s="1"/>
  <c r="H174" i="6"/>
  <c r="Q120" i="5"/>
  <c r="G120" i="5"/>
  <c r="P102" i="4"/>
  <c r="I102" i="4" s="1"/>
  <c r="H102" i="4"/>
  <c r="H151" i="6"/>
  <c r="P151" i="6"/>
  <c r="I151" i="6" s="1"/>
  <c r="M34" i="3"/>
  <c r="B33" i="3"/>
  <c r="O33" i="3"/>
  <c r="N33" i="3"/>
  <c r="M18" i="5"/>
  <c r="O17" i="5"/>
  <c r="B17" i="5"/>
  <c r="N17" i="5"/>
  <c r="M92" i="6"/>
  <c r="O91" i="6"/>
  <c r="B91" i="6"/>
  <c r="N91" i="6"/>
  <c r="P213" i="4"/>
  <c r="I213" i="4" s="1"/>
  <c r="H213" i="4"/>
  <c r="M131" i="6"/>
  <c r="N130" i="6"/>
  <c r="O130" i="6"/>
  <c r="B130" i="6"/>
  <c r="G174" i="6"/>
  <c r="Q174" i="6"/>
  <c r="R15" i="5"/>
  <c r="K15" i="5" s="1"/>
  <c r="J15" i="5"/>
  <c r="M122" i="5"/>
  <c r="B121" i="5"/>
  <c r="O121" i="5"/>
  <c r="N121" i="5"/>
  <c r="R109" i="6"/>
  <c r="K109" i="6" s="1"/>
  <c r="J109" i="6"/>
  <c r="M104" i="4"/>
  <c r="B103" i="4"/>
  <c r="N103" i="4"/>
  <c r="O103" i="4"/>
  <c r="Q151" i="6"/>
  <c r="G151" i="6"/>
  <c r="R101" i="4"/>
  <c r="K101" i="4" s="1"/>
  <c r="J101" i="4"/>
  <c r="P55" i="6"/>
  <c r="I55" i="6" s="1"/>
  <c r="G55" i="6"/>
  <c r="Q55" i="6"/>
  <c r="H64" i="5"/>
  <c r="P64" i="5"/>
  <c r="I64" i="5" s="1"/>
  <c r="Q129" i="4"/>
  <c r="G129" i="4"/>
  <c r="R128" i="6"/>
  <c r="K128" i="6" s="1"/>
  <c r="J128" i="6"/>
  <c r="G213" i="4"/>
  <c r="Q213" i="4"/>
  <c r="P159" i="4"/>
  <c r="I159" i="4" s="1"/>
  <c r="H159" i="4"/>
  <c r="J212" i="4"/>
  <c r="R212" i="4"/>
  <c r="K212" i="4" s="1"/>
  <c r="H16" i="6"/>
  <c r="P16" i="6"/>
  <c r="I16" i="6" s="1"/>
  <c r="M57" i="7"/>
  <c r="N56" i="7"/>
  <c r="O56" i="7"/>
  <c r="B56" i="7"/>
  <c r="R150" i="6"/>
  <c r="K150" i="6" s="1"/>
  <c r="J150" i="6"/>
  <c r="Q64" i="5"/>
  <c r="G64" i="5"/>
  <c r="M215" i="4"/>
  <c r="N214" i="4"/>
  <c r="O214" i="4"/>
  <c r="B214" i="4"/>
  <c r="H113" i="3"/>
  <c r="P113" i="3"/>
  <c r="I113" i="3" s="1"/>
  <c r="R89" i="6"/>
  <c r="K89" i="6" s="1"/>
  <c r="J89" i="6"/>
  <c r="M161" i="4"/>
  <c r="B160" i="4"/>
  <c r="N160" i="4"/>
  <c r="O160" i="4"/>
  <c r="M176" i="6"/>
  <c r="O175" i="6"/>
  <c r="B175" i="6"/>
  <c r="N175" i="6"/>
  <c r="Q16" i="6"/>
  <c r="G16" i="6"/>
  <c r="R158" i="4"/>
  <c r="K158" i="4" s="1"/>
  <c r="J158" i="4"/>
  <c r="P135" i="2"/>
  <c r="I135" i="2" s="1"/>
  <c r="H135" i="2"/>
  <c r="Q135" i="2"/>
  <c r="G135" i="2"/>
  <c r="G99" i="2"/>
  <c r="Q99" i="2"/>
  <c r="Q79" i="2"/>
  <c r="G79" i="2"/>
  <c r="G120" i="2"/>
  <c r="Q120" i="2"/>
  <c r="P120" i="2"/>
  <c r="I120" i="2" s="1"/>
  <c r="H120" i="2"/>
  <c r="Q170" i="2"/>
  <c r="G170" i="2"/>
  <c r="Q153" i="2"/>
  <c r="G153" i="2"/>
  <c r="H153" i="2"/>
  <c r="P153" i="2"/>
  <c r="I153" i="2" s="1"/>
  <c r="G64" i="2"/>
  <c r="Q64" i="2"/>
  <c r="R169" i="2"/>
  <c r="K169" i="2" s="1"/>
  <c r="J169" i="2"/>
  <c r="M137" i="2"/>
  <c r="B136" i="2"/>
  <c r="O136" i="2"/>
  <c r="N136" i="2"/>
  <c r="P99" i="2"/>
  <c r="I99" i="2" s="1"/>
  <c r="H99" i="2"/>
  <c r="M101" i="2"/>
  <c r="N100" i="2"/>
  <c r="B100" i="2"/>
  <c r="O100" i="2"/>
  <c r="P79" i="2"/>
  <c r="I79" i="2" s="1"/>
  <c r="H79" i="2"/>
  <c r="M81" i="2"/>
  <c r="O80" i="2"/>
  <c r="B80" i="2"/>
  <c r="N80" i="2"/>
  <c r="B121" i="2"/>
  <c r="N121" i="2"/>
  <c r="O121" i="2"/>
  <c r="R119" i="2"/>
  <c r="K119" i="2" s="1"/>
  <c r="J119" i="2"/>
  <c r="H170" i="2"/>
  <c r="P170" i="2"/>
  <c r="I170" i="2" s="1"/>
  <c r="M172" i="2"/>
  <c r="O171" i="2"/>
  <c r="B171" i="2"/>
  <c r="N171" i="2"/>
  <c r="M155" i="2"/>
  <c r="N154" i="2"/>
  <c r="O154" i="2"/>
  <c r="B154" i="2"/>
  <c r="P64" i="2"/>
  <c r="I64" i="2" s="1"/>
  <c r="H64" i="2"/>
  <c r="N65" i="2"/>
  <c r="B65" i="2"/>
  <c r="O65" i="2"/>
  <c r="H65" i="2" s="1"/>
  <c r="R134" i="2"/>
  <c r="K134" i="2" s="1"/>
  <c r="J134" i="2"/>
  <c r="R98" i="2"/>
  <c r="K98" i="2" s="1"/>
  <c r="J98" i="2"/>
  <c r="R78" i="2"/>
  <c r="K78" i="2" s="1"/>
  <c r="J78" i="2"/>
  <c r="R152" i="2"/>
  <c r="K152" i="2" s="1"/>
  <c r="J152" i="2"/>
  <c r="R63" i="2"/>
  <c r="K63" i="2" s="1"/>
  <c r="J63" i="2"/>
  <c r="G16" i="4"/>
  <c r="M18" i="4"/>
  <c r="M19" i="4" s="1"/>
  <c r="O17" i="4"/>
  <c r="B17" i="4"/>
  <c r="N17" i="4"/>
  <c r="Q17" i="4" s="1"/>
  <c r="J15" i="4"/>
  <c r="R15" i="4"/>
  <c r="K15" i="4" s="1"/>
  <c r="H16" i="4"/>
  <c r="P16" i="4"/>
  <c r="I16" i="4" s="1"/>
  <c r="Q52" i="3"/>
  <c r="G52" i="3"/>
  <c r="M54" i="3"/>
  <c r="O53" i="3"/>
  <c r="B53" i="3"/>
  <c r="N53" i="3"/>
  <c r="R51" i="3"/>
  <c r="K51" i="3" s="1"/>
  <c r="J51" i="3"/>
  <c r="H52" i="3"/>
  <c r="P52" i="3"/>
  <c r="I52" i="3" s="1"/>
  <c r="J14" i="2"/>
  <c r="R14" i="2"/>
  <c r="K14" i="2" s="1"/>
  <c r="H37" i="2"/>
  <c r="P37" i="2"/>
  <c r="I37" i="2" s="1"/>
  <c r="Q15" i="2"/>
  <c r="G15" i="2"/>
  <c r="M17" i="2"/>
  <c r="O16" i="2"/>
  <c r="N16" i="2"/>
  <c r="B16" i="2"/>
  <c r="G37" i="2"/>
  <c r="Q37" i="2"/>
  <c r="M39" i="2"/>
  <c r="B38" i="2"/>
  <c r="O38" i="2"/>
  <c r="N38" i="2"/>
  <c r="H15" i="2"/>
  <c r="P15" i="2"/>
  <c r="I15" i="2" s="1"/>
  <c r="R36" i="2"/>
  <c r="K36" i="2" s="1"/>
  <c r="J36" i="2"/>
  <c r="R16" i="6" l="1"/>
  <c r="K16" i="6" s="1"/>
  <c r="J16" i="6"/>
  <c r="P56" i="7"/>
  <c r="I56" i="7" s="1"/>
  <c r="H56" i="7"/>
  <c r="H103" i="4"/>
  <c r="P103" i="4"/>
  <c r="I103" i="4" s="1"/>
  <c r="Q17" i="5"/>
  <c r="G17" i="5"/>
  <c r="H175" i="6"/>
  <c r="P175" i="6"/>
  <c r="I175" i="6" s="1"/>
  <c r="R64" i="5"/>
  <c r="K64" i="5" s="1"/>
  <c r="J64" i="5"/>
  <c r="M105" i="4"/>
  <c r="B104" i="4"/>
  <c r="N104" i="4"/>
  <c r="O104" i="4"/>
  <c r="M19" i="5"/>
  <c r="B18" i="5"/>
  <c r="N18" i="5"/>
  <c r="O18" i="5"/>
  <c r="P73" i="6"/>
  <c r="I73" i="6" s="1"/>
  <c r="H73" i="6"/>
  <c r="R32" i="3"/>
  <c r="K32" i="3" s="1"/>
  <c r="J32" i="3"/>
  <c r="R138" i="3"/>
  <c r="K138" i="3" s="1"/>
  <c r="J138" i="3"/>
  <c r="G17" i="6"/>
  <c r="Q17" i="6"/>
  <c r="G114" i="3"/>
  <c r="Q114" i="3"/>
  <c r="M132" i="4"/>
  <c r="N131" i="4"/>
  <c r="O131" i="4"/>
  <c r="B131" i="4"/>
  <c r="Q91" i="6"/>
  <c r="G91" i="6"/>
  <c r="H160" i="4"/>
  <c r="P160" i="4"/>
  <c r="I160" i="4" s="1"/>
  <c r="P33" i="3"/>
  <c r="I33" i="3" s="1"/>
  <c r="H33" i="3"/>
  <c r="R120" i="5"/>
  <c r="K120" i="5" s="1"/>
  <c r="J120" i="5"/>
  <c r="R129" i="6"/>
  <c r="K129" i="6" s="1"/>
  <c r="J129" i="6"/>
  <c r="Q111" i="6"/>
  <c r="G111" i="6"/>
  <c r="Q139" i="3"/>
  <c r="G139" i="3"/>
  <c r="M19" i="6"/>
  <c r="B18" i="6"/>
  <c r="N18" i="6"/>
  <c r="O18" i="6"/>
  <c r="H18" i="6" s="1"/>
  <c r="M116" i="3"/>
  <c r="O115" i="3"/>
  <c r="N115" i="3"/>
  <c r="B115" i="3"/>
  <c r="M177" i="6"/>
  <c r="N176" i="6"/>
  <c r="O176" i="6"/>
  <c r="B176" i="6"/>
  <c r="R174" i="6"/>
  <c r="K174" i="6" s="1"/>
  <c r="J174" i="6"/>
  <c r="Q33" i="3"/>
  <c r="G33" i="3"/>
  <c r="Q160" i="4"/>
  <c r="G160" i="4"/>
  <c r="R129" i="4"/>
  <c r="K129" i="4" s="1"/>
  <c r="J129" i="4"/>
  <c r="Q121" i="5"/>
  <c r="G121" i="5"/>
  <c r="H91" i="6"/>
  <c r="P91" i="6"/>
  <c r="I91" i="6" s="1"/>
  <c r="R90" i="6"/>
  <c r="K90" i="6" s="1"/>
  <c r="J90" i="6"/>
  <c r="R55" i="7"/>
  <c r="K55" i="7" s="1"/>
  <c r="P65" i="5"/>
  <c r="I65" i="5" s="1"/>
  <c r="H65" i="5"/>
  <c r="Q65" i="5"/>
  <c r="G65" i="5"/>
  <c r="M20" i="4"/>
  <c r="O19" i="4"/>
  <c r="N19" i="4"/>
  <c r="B19" i="4"/>
  <c r="H214" i="4"/>
  <c r="P214" i="4"/>
  <c r="I214" i="4" s="1"/>
  <c r="R151" i="6"/>
  <c r="K151" i="6" s="1"/>
  <c r="J151" i="6"/>
  <c r="H121" i="5"/>
  <c r="P121" i="5"/>
  <c r="I121" i="5" s="1"/>
  <c r="P130" i="6"/>
  <c r="I130" i="6" s="1"/>
  <c r="H130" i="6"/>
  <c r="O92" i="6"/>
  <c r="B92" i="6"/>
  <c r="N92" i="6"/>
  <c r="M35" i="3"/>
  <c r="B34" i="3"/>
  <c r="N34" i="3"/>
  <c r="O34" i="3"/>
  <c r="P78" i="4"/>
  <c r="I78" i="4" s="1"/>
  <c r="H78" i="4"/>
  <c r="H111" i="6"/>
  <c r="P111" i="6"/>
  <c r="I111" i="6" s="1"/>
  <c r="P139" i="3"/>
  <c r="I139" i="3" s="1"/>
  <c r="H139" i="3"/>
  <c r="Q152" i="6"/>
  <c r="G152" i="6"/>
  <c r="Q214" i="4"/>
  <c r="G214" i="4"/>
  <c r="M162" i="4"/>
  <c r="B161" i="4"/>
  <c r="N161" i="4"/>
  <c r="O161" i="4"/>
  <c r="G130" i="6"/>
  <c r="Q130" i="6"/>
  <c r="Q78" i="4"/>
  <c r="G78" i="4"/>
  <c r="M141" i="3"/>
  <c r="N140" i="3"/>
  <c r="O140" i="3"/>
  <c r="B140" i="3"/>
  <c r="Q175" i="6"/>
  <c r="G175" i="6"/>
  <c r="M216" i="4"/>
  <c r="N215" i="4"/>
  <c r="O215" i="4"/>
  <c r="B215" i="4"/>
  <c r="Q56" i="7"/>
  <c r="G56" i="7"/>
  <c r="R213" i="4"/>
  <c r="K213" i="4" s="1"/>
  <c r="J213" i="4"/>
  <c r="R55" i="6"/>
  <c r="K55" i="6" s="1"/>
  <c r="J55" i="6"/>
  <c r="Q103" i="4"/>
  <c r="G103" i="4"/>
  <c r="M123" i="5"/>
  <c r="O122" i="5"/>
  <c r="B122" i="5"/>
  <c r="N122" i="5"/>
  <c r="M132" i="6"/>
  <c r="B131" i="6"/>
  <c r="N131" i="6"/>
  <c r="O131" i="6"/>
  <c r="R159" i="4"/>
  <c r="K159" i="4" s="1"/>
  <c r="J159" i="4"/>
  <c r="G73" i="6"/>
  <c r="Q73" i="6"/>
  <c r="R102" i="4"/>
  <c r="K102" i="4" s="1"/>
  <c r="J102" i="4"/>
  <c r="R72" i="6"/>
  <c r="K72" i="6" s="1"/>
  <c r="J72" i="6"/>
  <c r="R110" i="6"/>
  <c r="K110" i="6" s="1"/>
  <c r="J110" i="6"/>
  <c r="P130" i="4"/>
  <c r="I130" i="4" s="1"/>
  <c r="H130" i="4"/>
  <c r="P152" i="6"/>
  <c r="I152" i="6" s="1"/>
  <c r="H152" i="6"/>
  <c r="R16" i="5"/>
  <c r="K16" i="5" s="1"/>
  <c r="J16" i="5"/>
  <c r="N112" i="6"/>
  <c r="O112" i="6"/>
  <c r="B112" i="6"/>
  <c r="R113" i="3"/>
  <c r="K113" i="3" s="1"/>
  <c r="J113" i="3"/>
  <c r="M58" i="7"/>
  <c r="B57" i="7"/>
  <c r="N57" i="7"/>
  <c r="O57" i="7"/>
  <c r="P17" i="5"/>
  <c r="I17" i="5" s="1"/>
  <c r="H17" i="5"/>
  <c r="M80" i="4"/>
  <c r="N79" i="4"/>
  <c r="O79" i="4"/>
  <c r="B79" i="4"/>
  <c r="P17" i="6"/>
  <c r="I17" i="6" s="1"/>
  <c r="H17" i="6"/>
  <c r="P114" i="3"/>
  <c r="I114" i="3" s="1"/>
  <c r="H114" i="3"/>
  <c r="G130" i="4"/>
  <c r="Q130" i="4"/>
  <c r="R77" i="4"/>
  <c r="K77" i="4" s="1"/>
  <c r="J77" i="4"/>
  <c r="M154" i="6"/>
  <c r="B153" i="6"/>
  <c r="N153" i="6"/>
  <c r="O153" i="6"/>
  <c r="P65" i="2"/>
  <c r="I65" i="2" s="1"/>
  <c r="G65" i="2"/>
  <c r="Q65" i="2"/>
  <c r="P154" i="2"/>
  <c r="I154" i="2" s="1"/>
  <c r="H154" i="2"/>
  <c r="O155" i="2"/>
  <c r="B155" i="2"/>
  <c r="N155" i="2"/>
  <c r="M173" i="2"/>
  <c r="N172" i="2"/>
  <c r="O172" i="2"/>
  <c r="B172" i="2"/>
  <c r="Q121" i="2"/>
  <c r="G121" i="2"/>
  <c r="Q80" i="2"/>
  <c r="G80" i="2"/>
  <c r="H80" i="2"/>
  <c r="P80" i="2"/>
  <c r="I80" i="2" s="1"/>
  <c r="P100" i="2"/>
  <c r="I100" i="2" s="1"/>
  <c r="H100" i="2"/>
  <c r="Q100" i="2"/>
  <c r="G100" i="2"/>
  <c r="Q136" i="2"/>
  <c r="G136" i="2"/>
  <c r="R64" i="2"/>
  <c r="K64" i="2" s="1"/>
  <c r="J64" i="2"/>
  <c r="R120" i="2"/>
  <c r="K120" i="2" s="1"/>
  <c r="J120" i="2"/>
  <c r="R99" i="2"/>
  <c r="K99" i="2" s="1"/>
  <c r="J99" i="2"/>
  <c r="Q154" i="2"/>
  <c r="G154" i="2"/>
  <c r="G171" i="2"/>
  <c r="Q171" i="2"/>
  <c r="P171" i="2"/>
  <c r="I171" i="2" s="1"/>
  <c r="H171" i="2"/>
  <c r="P121" i="2"/>
  <c r="I121" i="2" s="1"/>
  <c r="H121" i="2"/>
  <c r="M82" i="2"/>
  <c r="N81" i="2"/>
  <c r="O81" i="2"/>
  <c r="B81" i="2"/>
  <c r="M102" i="2"/>
  <c r="B101" i="2"/>
  <c r="O101" i="2"/>
  <c r="N101" i="2"/>
  <c r="H136" i="2"/>
  <c r="P136" i="2"/>
  <c r="I136" i="2" s="1"/>
  <c r="M138" i="2"/>
  <c r="N137" i="2"/>
  <c r="B137" i="2"/>
  <c r="O137" i="2"/>
  <c r="R153" i="2"/>
  <c r="K153" i="2" s="1"/>
  <c r="J153" i="2"/>
  <c r="R170" i="2"/>
  <c r="K170" i="2" s="1"/>
  <c r="J170" i="2"/>
  <c r="R79" i="2"/>
  <c r="K79" i="2" s="1"/>
  <c r="J79" i="2"/>
  <c r="R135" i="2"/>
  <c r="K135" i="2" s="1"/>
  <c r="J135" i="2"/>
  <c r="G17" i="4"/>
  <c r="O18" i="4"/>
  <c r="B18" i="4"/>
  <c r="N18" i="4"/>
  <c r="Q18" i="4" s="1"/>
  <c r="J16" i="4"/>
  <c r="R16" i="4"/>
  <c r="K16" i="4" s="1"/>
  <c r="H17" i="4"/>
  <c r="P17" i="4"/>
  <c r="I17" i="4" s="1"/>
  <c r="G53" i="3"/>
  <c r="Q53" i="3"/>
  <c r="P53" i="3"/>
  <c r="I53" i="3" s="1"/>
  <c r="H53" i="3"/>
  <c r="M55" i="3"/>
  <c r="B54" i="3"/>
  <c r="N54" i="3"/>
  <c r="O54" i="3"/>
  <c r="R52" i="3"/>
  <c r="K52" i="3" s="1"/>
  <c r="J52" i="3"/>
  <c r="G38" i="2"/>
  <c r="Q38" i="2"/>
  <c r="J37" i="2"/>
  <c r="R37" i="2"/>
  <c r="K37" i="2" s="1"/>
  <c r="J15" i="2"/>
  <c r="R15" i="2"/>
  <c r="K15" i="2" s="1"/>
  <c r="H38" i="2"/>
  <c r="P38" i="2"/>
  <c r="I38" i="2" s="1"/>
  <c r="M40" i="2"/>
  <c r="B39" i="2"/>
  <c r="O39" i="2"/>
  <c r="N39" i="2"/>
  <c r="P16" i="2"/>
  <c r="I16" i="2" s="1"/>
  <c r="H16" i="2"/>
  <c r="Q16" i="2"/>
  <c r="G16" i="2"/>
  <c r="N17" i="2"/>
  <c r="B17" i="2"/>
  <c r="O17" i="2"/>
  <c r="M18" i="2"/>
  <c r="Q153" i="6" l="1"/>
  <c r="G153" i="6"/>
  <c r="P112" i="6"/>
  <c r="I112" i="6" s="1"/>
  <c r="H112" i="6"/>
  <c r="P122" i="5"/>
  <c r="I122" i="5" s="1"/>
  <c r="H122" i="5"/>
  <c r="P161" i="4"/>
  <c r="I161" i="4" s="1"/>
  <c r="H161" i="4"/>
  <c r="N20" i="4"/>
  <c r="O20" i="4"/>
  <c r="B20" i="4"/>
  <c r="Q131" i="4"/>
  <c r="G131" i="4"/>
  <c r="P104" i="4"/>
  <c r="I104" i="4" s="1"/>
  <c r="H104" i="4"/>
  <c r="H57" i="7"/>
  <c r="P57" i="7"/>
  <c r="I57" i="7" s="1"/>
  <c r="G112" i="6"/>
  <c r="Q112" i="6"/>
  <c r="M124" i="5"/>
  <c r="B123" i="5"/>
  <c r="N123" i="5"/>
  <c r="O123" i="5"/>
  <c r="J56" i="7"/>
  <c r="R56" i="7"/>
  <c r="K56" i="7" s="1"/>
  <c r="H140" i="3"/>
  <c r="P140" i="3"/>
  <c r="I140" i="3" s="1"/>
  <c r="G161" i="4"/>
  <c r="Q161" i="4"/>
  <c r="M36" i="3"/>
  <c r="N35" i="3"/>
  <c r="B35" i="3"/>
  <c r="O35" i="3"/>
  <c r="R33" i="3"/>
  <c r="K33" i="3" s="1"/>
  <c r="J33" i="3"/>
  <c r="Q115" i="3"/>
  <c r="G115" i="3"/>
  <c r="R139" i="3"/>
  <c r="K139" i="3" s="1"/>
  <c r="J139" i="3"/>
  <c r="M133" i="4"/>
  <c r="B132" i="4"/>
  <c r="N132" i="4"/>
  <c r="O132" i="4"/>
  <c r="G104" i="4"/>
  <c r="Q104" i="4"/>
  <c r="R17" i="5"/>
  <c r="K17" i="5" s="1"/>
  <c r="J17" i="5"/>
  <c r="M155" i="6"/>
  <c r="B154" i="6"/>
  <c r="N154" i="6"/>
  <c r="O154" i="6"/>
  <c r="Q57" i="7"/>
  <c r="J57" i="7" s="1"/>
  <c r="G57" i="7"/>
  <c r="P131" i="6"/>
  <c r="I131" i="6" s="1"/>
  <c r="H131" i="6"/>
  <c r="Q140" i="3"/>
  <c r="G140" i="3"/>
  <c r="G92" i="6"/>
  <c r="Q92" i="6"/>
  <c r="R65" i="5"/>
  <c r="K65" i="5" s="1"/>
  <c r="J65" i="5"/>
  <c r="H115" i="3"/>
  <c r="P115" i="3"/>
  <c r="I115" i="3" s="1"/>
  <c r="R114" i="3"/>
  <c r="K114" i="3" s="1"/>
  <c r="J114" i="3"/>
  <c r="Q131" i="6"/>
  <c r="G131" i="6"/>
  <c r="R103" i="4"/>
  <c r="K103" i="4" s="1"/>
  <c r="J103" i="4"/>
  <c r="P215" i="4"/>
  <c r="I215" i="4" s="1"/>
  <c r="H215" i="4"/>
  <c r="M142" i="3"/>
  <c r="B141" i="3"/>
  <c r="N141" i="3"/>
  <c r="O141" i="3"/>
  <c r="M163" i="4"/>
  <c r="N162" i="4"/>
  <c r="O162" i="4"/>
  <c r="B162" i="4"/>
  <c r="R121" i="5"/>
  <c r="K121" i="5" s="1"/>
  <c r="J121" i="5"/>
  <c r="M117" i="3"/>
  <c r="B116" i="3"/>
  <c r="N116" i="3"/>
  <c r="O116" i="3"/>
  <c r="R111" i="6"/>
  <c r="K111" i="6" s="1"/>
  <c r="J111" i="6"/>
  <c r="M106" i="4"/>
  <c r="N105" i="4"/>
  <c r="O105" i="4"/>
  <c r="B105" i="4"/>
  <c r="H79" i="4"/>
  <c r="P79" i="4"/>
  <c r="I79" i="4" s="1"/>
  <c r="M59" i="7"/>
  <c r="O58" i="7"/>
  <c r="B58" i="7"/>
  <c r="N58" i="7"/>
  <c r="Q215" i="4"/>
  <c r="G215" i="4"/>
  <c r="P92" i="6"/>
  <c r="I92" i="6" s="1"/>
  <c r="H92" i="6"/>
  <c r="R17" i="6"/>
  <c r="K17" i="6" s="1"/>
  <c r="J17" i="6"/>
  <c r="H18" i="5"/>
  <c r="P18" i="5"/>
  <c r="I18" i="5" s="1"/>
  <c r="R130" i="4"/>
  <c r="K130" i="4" s="1"/>
  <c r="J130" i="4"/>
  <c r="Q79" i="4"/>
  <c r="G79" i="4"/>
  <c r="M133" i="6"/>
  <c r="N132" i="6"/>
  <c r="O132" i="6"/>
  <c r="B132" i="6"/>
  <c r="M217" i="4"/>
  <c r="N216" i="4"/>
  <c r="O216" i="4"/>
  <c r="B216" i="4"/>
  <c r="R78" i="4"/>
  <c r="K78" i="4" s="1"/>
  <c r="J78" i="4"/>
  <c r="J214" i="4"/>
  <c r="R214" i="4"/>
  <c r="K214" i="4" s="1"/>
  <c r="P176" i="6"/>
  <c r="I176" i="6" s="1"/>
  <c r="H176" i="6"/>
  <c r="P18" i="6"/>
  <c r="I18" i="6" s="1"/>
  <c r="G18" i="6"/>
  <c r="Q18" i="6"/>
  <c r="R91" i="6"/>
  <c r="K91" i="6" s="1"/>
  <c r="J91" i="6"/>
  <c r="Q18" i="5"/>
  <c r="G18" i="5"/>
  <c r="M81" i="4"/>
  <c r="N80" i="4"/>
  <c r="O80" i="4"/>
  <c r="B80" i="4"/>
  <c r="R73" i="6"/>
  <c r="K73" i="6" s="1"/>
  <c r="J73" i="6"/>
  <c r="G122" i="5"/>
  <c r="Q122" i="5"/>
  <c r="R130" i="6"/>
  <c r="K130" i="6" s="1"/>
  <c r="J130" i="6"/>
  <c r="P34" i="3"/>
  <c r="I34" i="3" s="1"/>
  <c r="H34" i="3"/>
  <c r="R19" i="4"/>
  <c r="K19" i="4" s="1"/>
  <c r="G19" i="4"/>
  <c r="Q19" i="4"/>
  <c r="J19" i="4" s="1"/>
  <c r="Q176" i="6"/>
  <c r="G176" i="6"/>
  <c r="P153" i="6"/>
  <c r="I153" i="6" s="1"/>
  <c r="H153" i="6"/>
  <c r="R175" i="6"/>
  <c r="K175" i="6" s="1"/>
  <c r="J175" i="6"/>
  <c r="R152" i="6"/>
  <c r="K152" i="6" s="1"/>
  <c r="J152" i="6"/>
  <c r="Q34" i="3"/>
  <c r="G34" i="3"/>
  <c r="H19" i="4"/>
  <c r="P19" i="4"/>
  <c r="I19" i="4" s="1"/>
  <c r="R160" i="4"/>
  <c r="K160" i="4" s="1"/>
  <c r="J160" i="4"/>
  <c r="M178" i="6"/>
  <c r="B177" i="6"/>
  <c r="N177" i="6"/>
  <c r="O177" i="6"/>
  <c r="O19" i="6"/>
  <c r="B19" i="6"/>
  <c r="N19" i="6"/>
  <c r="H131" i="4"/>
  <c r="P131" i="4"/>
  <c r="I131" i="4" s="1"/>
  <c r="B19" i="5"/>
  <c r="N19" i="5"/>
  <c r="O19" i="5"/>
  <c r="P137" i="2"/>
  <c r="I137" i="2" s="1"/>
  <c r="H137" i="2"/>
  <c r="Q137" i="2"/>
  <c r="G137" i="2"/>
  <c r="G101" i="2"/>
  <c r="Q101" i="2"/>
  <c r="Q81" i="2"/>
  <c r="G81" i="2"/>
  <c r="R171" i="2"/>
  <c r="K171" i="2" s="1"/>
  <c r="J171" i="2"/>
  <c r="Q172" i="2"/>
  <c r="G172" i="2"/>
  <c r="Q155" i="2"/>
  <c r="G155" i="2"/>
  <c r="H155" i="2"/>
  <c r="P155" i="2"/>
  <c r="I155" i="2" s="1"/>
  <c r="B138" i="2"/>
  <c r="O138" i="2"/>
  <c r="N138" i="2"/>
  <c r="P101" i="2"/>
  <c r="I101" i="2" s="1"/>
  <c r="H101" i="2"/>
  <c r="M103" i="2"/>
  <c r="N102" i="2"/>
  <c r="B102" i="2"/>
  <c r="O102" i="2"/>
  <c r="P81" i="2"/>
  <c r="I81" i="2" s="1"/>
  <c r="H81" i="2"/>
  <c r="M83" i="2"/>
  <c r="O82" i="2"/>
  <c r="B82" i="2"/>
  <c r="N82" i="2"/>
  <c r="R154" i="2"/>
  <c r="K154" i="2" s="1"/>
  <c r="J154" i="2"/>
  <c r="R136" i="2"/>
  <c r="K136" i="2" s="1"/>
  <c r="J136" i="2"/>
  <c r="R100" i="2"/>
  <c r="K100" i="2" s="1"/>
  <c r="J100" i="2"/>
  <c r="R80" i="2"/>
  <c r="K80" i="2" s="1"/>
  <c r="J80" i="2"/>
  <c r="R121" i="2"/>
  <c r="K121" i="2" s="1"/>
  <c r="J121" i="2"/>
  <c r="H172" i="2"/>
  <c r="P172" i="2"/>
  <c r="I172" i="2" s="1"/>
  <c r="M174" i="2"/>
  <c r="O173" i="2"/>
  <c r="B173" i="2"/>
  <c r="N173" i="2"/>
  <c r="R65" i="2"/>
  <c r="K65" i="2" s="1"/>
  <c r="J65" i="2"/>
  <c r="H18" i="4"/>
  <c r="P18" i="4"/>
  <c r="I18" i="4" s="1"/>
  <c r="J17" i="4"/>
  <c r="R17" i="4"/>
  <c r="K17" i="4" s="1"/>
  <c r="G18" i="4"/>
  <c r="Q54" i="3"/>
  <c r="G54" i="3"/>
  <c r="M56" i="3"/>
  <c r="O55" i="3"/>
  <c r="B55" i="3"/>
  <c r="N55" i="3"/>
  <c r="H54" i="3"/>
  <c r="P54" i="3"/>
  <c r="I54" i="3" s="1"/>
  <c r="R53" i="3"/>
  <c r="K53" i="3" s="1"/>
  <c r="J53" i="3"/>
  <c r="M19" i="2"/>
  <c r="N18" i="2"/>
  <c r="O18" i="2"/>
  <c r="B18" i="2"/>
  <c r="H39" i="2"/>
  <c r="P39" i="2"/>
  <c r="I39" i="2" s="1"/>
  <c r="M41" i="2"/>
  <c r="B40" i="2"/>
  <c r="O40" i="2"/>
  <c r="N40" i="2"/>
  <c r="H17" i="2"/>
  <c r="P17" i="2"/>
  <c r="I17" i="2" s="1"/>
  <c r="Q17" i="2"/>
  <c r="G17" i="2"/>
  <c r="J16" i="2"/>
  <c r="R16" i="2"/>
  <c r="K16" i="2" s="1"/>
  <c r="R38" i="2"/>
  <c r="K38" i="2" s="1"/>
  <c r="J38" i="2"/>
  <c r="G39" i="2"/>
  <c r="Q39" i="2"/>
  <c r="M107" i="4" l="1"/>
  <c r="N106" i="4"/>
  <c r="B106" i="4"/>
  <c r="O106" i="4"/>
  <c r="P80" i="4"/>
  <c r="I80" i="4" s="1"/>
  <c r="H80" i="4"/>
  <c r="M60" i="7"/>
  <c r="B59" i="7"/>
  <c r="N59" i="7"/>
  <c r="O59" i="7"/>
  <c r="P162" i="4"/>
  <c r="I162" i="4" s="1"/>
  <c r="H162" i="4"/>
  <c r="Q35" i="3"/>
  <c r="G35" i="3"/>
  <c r="H123" i="5"/>
  <c r="P123" i="5"/>
  <c r="I123" i="5" s="1"/>
  <c r="P19" i="6"/>
  <c r="I19" i="6" s="1"/>
  <c r="H19" i="6"/>
  <c r="G80" i="4"/>
  <c r="Q80" i="4"/>
  <c r="H216" i="4"/>
  <c r="P216" i="4"/>
  <c r="I216" i="4" s="1"/>
  <c r="R79" i="4"/>
  <c r="K79" i="4" s="1"/>
  <c r="J79" i="4"/>
  <c r="P116" i="3"/>
  <c r="I116" i="3" s="1"/>
  <c r="H116" i="3"/>
  <c r="Q162" i="4"/>
  <c r="G162" i="4"/>
  <c r="M37" i="3"/>
  <c r="O36" i="3"/>
  <c r="B36" i="3"/>
  <c r="N36" i="3"/>
  <c r="Q123" i="5"/>
  <c r="G123" i="5"/>
  <c r="P19" i="5"/>
  <c r="I19" i="5" s="1"/>
  <c r="H19" i="5"/>
  <c r="H177" i="6"/>
  <c r="P177" i="6"/>
  <c r="I177" i="6" s="1"/>
  <c r="M82" i="4"/>
  <c r="N81" i="4"/>
  <c r="O81" i="4"/>
  <c r="B81" i="4"/>
  <c r="R104" i="4"/>
  <c r="K104" i="4" s="1"/>
  <c r="J104" i="4"/>
  <c r="G19" i="5"/>
  <c r="Q19" i="5"/>
  <c r="Q177" i="6"/>
  <c r="G177" i="6"/>
  <c r="R34" i="3"/>
  <c r="K34" i="3" s="1"/>
  <c r="J34" i="3"/>
  <c r="R176" i="6"/>
  <c r="K176" i="6" s="1"/>
  <c r="J176" i="6"/>
  <c r="R122" i="5"/>
  <c r="K122" i="5" s="1"/>
  <c r="J122" i="5"/>
  <c r="M218" i="4"/>
  <c r="B217" i="4"/>
  <c r="N217" i="4"/>
  <c r="O217" i="4"/>
  <c r="R215" i="4"/>
  <c r="K215" i="4" s="1"/>
  <c r="J215" i="4"/>
  <c r="P141" i="3"/>
  <c r="I141" i="3" s="1"/>
  <c r="H141" i="3"/>
  <c r="R92" i="6"/>
  <c r="K92" i="6" s="1"/>
  <c r="J92" i="6"/>
  <c r="R57" i="7"/>
  <c r="K57" i="7" s="1"/>
  <c r="R115" i="3"/>
  <c r="K115" i="3" s="1"/>
  <c r="J115" i="3"/>
  <c r="M125" i="5"/>
  <c r="B124" i="5"/>
  <c r="N124" i="5"/>
  <c r="O124" i="5"/>
  <c r="R131" i="4"/>
  <c r="K131" i="4" s="1"/>
  <c r="J131" i="4"/>
  <c r="Q216" i="4"/>
  <c r="G216" i="4"/>
  <c r="Q116" i="3"/>
  <c r="G116" i="3"/>
  <c r="R161" i="4"/>
  <c r="K161" i="4" s="1"/>
  <c r="J161" i="4"/>
  <c r="R18" i="5"/>
  <c r="K18" i="5" s="1"/>
  <c r="J18" i="5"/>
  <c r="Q58" i="7"/>
  <c r="G58" i="7"/>
  <c r="P105" i="4"/>
  <c r="I105" i="4" s="1"/>
  <c r="H105" i="4"/>
  <c r="M118" i="3"/>
  <c r="B117" i="3"/>
  <c r="N117" i="3"/>
  <c r="O117" i="3"/>
  <c r="G141" i="3"/>
  <c r="Q141" i="3"/>
  <c r="R131" i="6"/>
  <c r="K131" i="6" s="1"/>
  <c r="J131" i="6"/>
  <c r="P154" i="6"/>
  <c r="I154" i="6" s="1"/>
  <c r="H154" i="6"/>
  <c r="P132" i="4"/>
  <c r="I132" i="4" s="1"/>
  <c r="H132" i="4"/>
  <c r="R112" i="6"/>
  <c r="K112" i="6" s="1"/>
  <c r="J112" i="6"/>
  <c r="M164" i="4"/>
  <c r="N163" i="4"/>
  <c r="B163" i="4"/>
  <c r="O163" i="4"/>
  <c r="M179" i="6"/>
  <c r="N178" i="6"/>
  <c r="B178" i="6"/>
  <c r="O178" i="6"/>
  <c r="P132" i="6"/>
  <c r="I132" i="6" s="1"/>
  <c r="H132" i="6"/>
  <c r="Q105" i="4"/>
  <c r="G105" i="4"/>
  <c r="G154" i="6"/>
  <c r="Q154" i="6"/>
  <c r="Q132" i="4"/>
  <c r="G132" i="4"/>
  <c r="Q132" i="6"/>
  <c r="G132" i="6"/>
  <c r="P20" i="4"/>
  <c r="I20" i="4" s="1"/>
  <c r="H20" i="4"/>
  <c r="O142" i="3"/>
  <c r="B142" i="3"/>
  <c r="N142" i="3"/>
  <c r="R140" i="3"/>
  <c r="K140" i="3" s="1"/>
  <c r="J140" i="3"/>
  <c r="H35" i="3"/>
  <c r="P35" i="3"/>
  <c r="I35" i="3" s="1"/>
  <c r="Q19" i="6"/>
  <c r="G19" i="6"/>
  <c r="R18" i="6"/>
  <c r="K18" i="6" s="1"/>
  <c r="J18" i="6"/>
  <c r="M134" i="6"/>
  <c r="B133" i="6"/>
  <c r="N133" i="6"/>
  <c r="O133" i="6"/>
  <c r="P58" i="7"/>
  <c r="I58" i="7" s="1"/>
  <c r="H58" i="7"/>
  <c r="M156" i="6"/>
  <c r="N155" i="6"/>
  <c r="B155" i="6"/>
  <c r="O155" i="6"/>
  <c r="M134" i="4"/>
  <c r="B133" i="4"/>
  <c r="N133" i="4"/>
  <c r="O133" i="4"/>
  <c r="G20" i="4"/>
  <c r="Q20" i="4"/>
  <c r="R153" i="6"/>
  <c r="K153" i="6" s="1"/>
  <c r="J153" i="6"/>
  <c r="M175" i="2"/>
  <c r="N174" i="2"/>
  <c r="O174" i="2"/>
  <c r="B174" i="2"/>
  <c r="M84" i="2"/>
  <c r="N83" i="2"/>
  <c r="O83" i="2"/>
  <c r="B83" i="2"/>
  <c r="M104" i="2"/>
  <c r="B103" i="2"/>
  <c r="O103" i="2"/>
  <c r="N103" i="2"/>
  <c r="H138" i="2"/>
  <c r="P138" i="2"/>
  <c r="I138" i="2" s="1"/>
  <c r="R101" i="2"/>
  <c r="K101" i="2" s="1"/>
  <c r="J101" i="2"/>
  <c r="G173" i="2"/>
  <c r="Q173" i="2"/>
  <c r="P173" i="2"/>
  <c r="I173" i="2" s="1"/>
  <c r="H173" i="2"/>
  <c r="Q82" i="2"/>
  <c r="G82" i="2"/>
  <c r="H82" i="2"/>
  <c r="P82" i="2"/>
  <c r="I82" i="2" s="1"/>
  <c r="P102" i="2"/>
  <c r="I102" i="2" s="1"/>
  <c r="H102" i="2"/>
  <c r="Q102" i="2"/>
  <c r="G102" i="2"/>
  <c r="Q138" i="2"/>
  <c r="G138" i="2"/>
  <c r="R155" i="2"/>
  <c r="K155" i="2" s="1"/>
  <c r="J155" i="2"/>
  <c r="R172" i="2"/>
  <c r="K172" i="2" s="1"/>
  <c r="J172" i="2"/>
  <c r="R81" i="2"/>
  <c r="K81" i="2" s="1"/>
  <c r="J81" i="2"/>
  <c r="R137" i="2"/>
  <c r="K137" i="2" s="1"/>
  <c r="J137" i="2"/>
  <c r="J18" i="4"/>
  <c r="R18" i="4"/>
  <c r="K18" i="4" s="1"/>
  <c r="B56" i="3"/>
  <c r="N56" i="3"/>
  <c r="O56" i="3"/>
  <c r="R54" i="3"/>
  <c r="K54" i="3" s="1"/>
  <c r="J54" i="3"/>
  <c r="G55" i="3"/>
  <c r="Q55" i="3"/>
  <c r="P55" i="3"/>
  <c r="I55" i="3" s="1"/>
  <c r="H55" i="3"/>
  <c r="J39" i="2"/>
  <c r="R39" i="2"/>
  <c r="K39" i="2" s="1"/>
  <c r="G40" i="2"/>
  <c r="Q40" i="2"/>
  <c r="P18" i="2"/>
  <c r="H18" i="2"/>
  <c r="M20" i="2"/>
  <c r="N19" i="2"/>
  <c r="B19" i="2"/>
  <c r="O19" i="2"/>
  <c r="J17" i="2"/>
  <c r="R17" i="2"/>
  <c r="K17" i="2" s="1"/>
  <c r="H40" i="2"/>
  <c r="P40" i="2"/>
  <c r="I40" i="2" s="1"/>
  <c r="M42" i="2"/>
  <c r="B41" i="2"/>
  <c r="O41" i="2"/>
  <c r="N41" i="2"/>
  <c r="Q18" i="2"/>
  <c r="G18" i="2"/>
  <c r="H133" i="4" l="1"/>
  <c r="P133" i="4"/>
  <c r="I133" i="4" s="1"/>
  <c r="P142" i="3"/>
  <c r="I142" i="3" s="1"/>
  <c r="H142" i="3"/>
  <c r="M180" i="6"/>
  <c r="N179" i="6"/>
  <c r="O179" i="6"/>
  <c r="B179" i="6"/>
  <c r="Q117" i="3"/>
  <c r="G117" i="3"/>
  <c r="Q81" i="4"/>
  <c r="G81" i="4"/>
  <c r="G36" i="3"/>
  <c r="Q36" i="3"/>
  <c r="Q133" i="4"/>
  <c r="G133" i="4"/>
  <c r="R19" i="6"/>
  <c r="K19" i="6" s="1"/>
  <c r="J19" i="6"/>
  <c r="P163" i="4"/>
  <c r="I163" i="4" s="1"/>
  <c r="H163" i="4"/>
  <c r="P124" i="5"/>
  <c r="I124" i="5" s="1"/>
  <c r="H124" i="5"/>
  <c r="M219" i="4"/>
  <c r="B218" i="4"/>
  <c r="N218" i="4"/>
  <c r="O218" i="4"/>
  <c r="R177" i="6"/>
  <c r="K177" i="6" s="1"/>
  <c r="J177" i="6"/>
  <c r="M83" i="4"/>
  <c r="N82" i="4"/>
  <c r="B82" i="4"/>
  <c r="O82" i="4"/>
  <c r="B60" i="7"/>
  <c r="N60" i="7"/>
  <c r="O60" i="7"/>
  <c r="P133" i="6"/>
  <c r="I133" i="6" s="1"/>
  <c r="H133" i="6"/>
  <c r="R105" i="4"/>
  <c r="K105" i="4" s="1"/>
  <c r="J105" i="4"/>
  <c r="M119" i="3"/>
  <c r="N118" i="3"/>
  <c r="O118" i="3"/>
  <c r="B118" i="3"/>
  <c r="G124" i="5"/>
  <c r="Q124" i="5"/>
  <c r="R19" i="5"/>
  <c r="K19" i="5" s="1"/>
  <c r="J19" i="5"/>
  <c r="P36" i="3"/>
  <c r="I36" i="3" s="1"/>
  <c r="H36" i="3"/>
  <c r="M135" i="4"/>
  <c r="B134" i="4"/>
  <c r="N134" i="4"/>
  <c r="O134" i="4"/>
  <c r="Q133" i="6"/>
  <c r="G133" i="6"/>
  <c r="G163" i="4"/>
  <c r="Q163" i="4"/>
  <c r="B37" i="3"/>
  <c r="N37" i="3"/>
  <c r="O37" i="3"/>
  <c r="R35" i="3"/>
  <c r="K35" i="3" s="1"/>
  <c r="J35" i="3"/>
  <c r="P155" i="6"/>
  <c r="I155" i="6" s="1"/>
  <c r="H155" i="6"/>
  <c r="R132" i="6"/>
  <c r="K132" i="6" s="1"/>
  <c r="J132" i="6"/>
  <c r="M165" i="4"/>
  <c r="B164" i="4"/>
  <c r="N164" i="4"/>
  <c r="O164" i="4"/>
  <c r="R116" i="3"/>
  <c r="K116" i="3" s="1"/>
  <c r="J116" i="3"/>
  <c r="M126" i="5"/>
  <c r="N125" i="5"/>
  <c r="O125" i="5"/>
  <c r="B125" i="5"/>
  <c r="R80" i="4"/>
  <c r="K80" i="4" s="1"/>
  <c r="J80" i="4"/>
  <c r="P106" i="4"/>
  <c r="I106" i="4" s="1"/>
  <c r="H106" i="4"/>
  <c r="O134" i="6"/>
  <c r="B134" i="6"/>
  <c r="N134" i="6"/>
  <c r="P178" i="6"/>
  <c r="I178" i="6" s="1"/>
  <c r="H178" i="6"/>
  <c r="R141" i="3"/>
  <c r="K141" i="3" s="1"/>
  <c r="J141" i="3"/>
  <c r="R162" i="4"/>
  <c r="K162" i="4" s="1"/>
  <c r="J162" i="4"/>
  <c r="J20" i="4"/>
  <c r="R20" i="4"/>
  <c r="K20" i="4" s="1"/>
  <c r="Q155" i="6"/>
  <c r="G155" i="6"/>
  <c r="Q142" i="3"/>
  <c r="G142" i="3"/>
  <c r="R132" i="4"/>
  <c r="K132" i="4" s="1"/>
  <c r="J132" i="4"/>
  <c r="J58" i="7"/>
  <c r="R58" i="7"/>
  <c r="K58" i="7" s="1"/>
  <c r="R216" i="4"/>
  <c r="K216" i="4" s="1"/>
  <c r="J216" i="4"/>
  <c r="P217" i="4"/>
  <c r="I217" i="4" s="1"/>
  <c r="H217" i="4"/>
  <c r="P59" i="7"/>
  <c r="I59" i="7" s="1"/>
  <c r="H59" i="7"/>
  <c r="G106" i="4"/>
  <c r="Q106" i="4"/>
  <c r="N156" i="6"/>
  <c r="O156" i="6"/>
  <c r="B156" i="6"/>
  <c r="R154" i="6"/>
  <c r="K154" i="6" s="1"/>
  <c r="J154" i="6"/>
  <c r="G178" i="6"/>
  <c r="Q178" i="6"/>
  <c r="H117" i="3"/>
  <c r="P117" i="3"/>
  <c r="I117" i="3" s="1"/>
  <c r="Q217" i="4"/>
  <c r="G217" i="4"/>
  <c r="P81" i="4"/>
  <c r="I81" i="4" s="1"/>
  <c r="H81" i="4"/>
  <c r="R123" i="5"/>
  <c r="K123" i="5" s="1"/>
  <c r="J123" i="5"/>
  <c r="R59" i="7"/>
  <c r="K59" i="7" s="1"/>
  <c r="Q59" i="7"/>
  <c r="J59" i="7" s="1"/>
  <c r="G59" i="7"/>
  <c r="M108" i="4"/>
  <c r="B107" i="4"/>
  <c r="N107" i="4"/>
  <c r="O107" i="4"/>
  <c r="R173" i="2"/>
  <c r="K173" i="2" s="1"/>
  <c r="J173" i="2"/>
  <c r="G103" i="2"/>
  <c r="Q103" i="2"/>
  <c r="Q83" i="2"/>
  <c r="G83" i="2"/>
  <c r="Q174" i="2"/>
  <c r="G174" i="2"/>
  <c r="R138" i="2"/>
  <c r="K138" i="2" s="1"/>
  <c r="J138" i="2"/>
  <c r="R102" i="2"/>
  <c r="K102" i="2" s="1"/>
  <c r="J102" i="2"/>
  <c r="R82" i="2"/>
  <c r="K82" i="2" s="1"/>
  <c r="J82" i="2"/>
  <c r="P103" i="2"/>
  <c r="I103" i="2" s="1"/>
  <c r="H103" i="2"/>
  <c r="N104" i="2"/>
  <c r="M105" i="2"/>
  <c r="B104" i="2"/>
  <c r="O104" i="2"/>
  <c r="P83" i="2"/>
  <c r="I83" i="2" s="1"/>
  <c r="H83" i="2"/>
  <c r="O84" i="2"/>
  <c r="B84" i="2"/>
  <c r="N84" i="2"/>
  <c r="H174" i="2"/>
  <c r="P174" i="2"/>
  <c r="I174" i="2" s="1"/>
  <c r="M176" i="2"/>
  <c r="O175" i="2"/>
  <c r="B175" i="2"/>
  <c r="N175" i="2"/>
  <c r="R55" i="3"/>
  <c r="K55" i="3" s="1"/>
  <c r="J55" i="3"/>
  <c r="Q56" i="3"/>
  <c r="G56" i="3"/>
  <c r="H56" i="3"/>
  <c r="P56" i="3"/>
  <c r="I56" i="3" s="1"/>
  <c r="H41" i="2"/>
  <c r="P41" i="2"/>
  <c r="I41" i="2" s="1"/>
  <c r="M21" i="2"/>
  <c r="O20" i="2"/>
  <c r="N20" i="2"/>
  <c r="B20" i="2"/>
  <c r="G41" i="2"/>
  <c r="Q41" i="2"/>
  <c r="M43" i="2"/>
  <c r="B42" i="2"/>
  <c r="O42" i="2"/>
  <c r="N42" i="2"/>
  <c r="H19" i="2"/>
  <c r="P19" i="2"/>
  <c r="G19" i="2"/>
  <c r="Q19" i="2"/>
  <c r="I18" i="2"/>
  <c r="R40" i="2"/>
  <c r="K40" i="2" s="1"/>
  <c r="J40" i="2"/>
  <c r="J18" i="2"/>
  <c r="R18" i="2"/>
  <c r="K18" i="2" s="1"/>
  <c r="P82" i="4" l="1"/>
  <c r="I82" i="4" s="1"/>
  <c r="H82" i="4"/>
  <c r="M109" i="4"/>
  <c r="N108" i="4"/>
  <c r="O108" i="4"/>
  <c r="B108" i="4"/>
  <c r="R142" i="3"/>
  <c r="K142" i="3" s="1"/>
  <c r="J142" i="3"/>
  <c r="P164" i="4"/>
  <c r="I164" i="4" s="1"/>
  <c r="H164" i="4"/>
  <c r="R133" i="6"/>
  <c r="K133" i="6" s="1"/>
  <c r="J133" i="6"/>
  <c r="M220" i="4"/>
  <c r="B219" i="4"/>
  <c r="N219" i="4"/>
  <c r="O219" i="4"/>
  <c r="R133" i="4"/>
  <c r="K133" i="4" s="1"/>
  <c r="J133" i="4"/>
  <c r="P179" i="6"/>
  <c r="I179" i="6" s="1"/>
  <c r="H179" i="6"/>
  <c r="R217" i="4"/>
  <c r="K217" i="4" s="1"/>
  <c r="J217" i="4"/>
  <c r="P156" i="6"/>
  <c r="I156" i="6" s="1"/>
  <c r="H156" i="6"/>
  <c r="Q164" i="4"/>
  <c r="G164" i="4"/>
  <c r="P134" i="4"/>
  <c r="I134" i="4" s="1"/>
  <c r="H134" i="4"/>
  <c r="R124" i="5"/>
  <c r="K124" i="5" s="1"/>
  <c r="J124" i="5"/>
  <c r="G82" i="4"/>
  <c r="Q82" i="4"/>
  <c r="R36" i="3"/>
  <c r="K36" i="3" s="1"/>
  <c r="J36" i="3"/>
  <c r="Q179" i="6"/>
  <c r="G179" i="6"/>
  <c r="G156" i="6"/>
  <c r="Q156" i="6"/>
  <c r="R155" i="6"/>
  <c r="K155" i="6" s="1"/>
  <c r="J155" i="6"/>
  <c r="P37" i="3"/>
  <c r="I37" i="3" s="1"/>
  <c r="H37" i="3"/>
  <c r="Q134" i="4"/>
  <c r="G134" i="4"/>
  <c r="M84" i="4"/>
  <c r="N83" i="4"/>
  <c r="O83" i="4"/>
  <c r="B83" i="4"/>
  <c r="B180" i="6"/>
  <c r="N180" i="6"/>
  <c r="O180" i="6"/>
  <c r="R106" i="4"/>
  <c r="K106" i="4" s="1"/>
  <c r="J106" i="4"/>
  <c r="G134" i="6"/>
  <c r="Q134" i="6"/>
  <c r="H125" i="5"/>
  <c r="P125" i="5"/>
  <c r="I125" i="5" s="1"/>
  <c r="M166" i="4"/>
  <c r="N165" i="4"/>
  <c r="O165" i="4"/>
  <c r="B165" i="4"/>
  <c r="Q37" i="3"/>
  <c r="G37" i="3"/>
  <c r="R178" i="6"/>
  <c r="K178" i="6" s="1"/>
  <c r="J178" i="6"/>
  <c r="Q125" i="5"/>
  <c r="G125" i="5"/>
  <c r="M136" i="4"/>
  <c r="N135" i="4"/>
  <c r="O135" i="4"/>
  <c r="B135" i="4"/>
  <c r="P118" i="3"/>
  <c r="I118" i="3" s="1"/>
  <c r="H118" i="3"/>
  <c r="P60" i="7"/>
  <c r="I60" i="7" s="1"/>
  <c r="H60" i="7"/>
  <c r="R81" i="4"/>
  <c r="K81" i="4" s="1"/>
  <c r="J81" i="4"/>
  <c r="P107" i="4"/>
  <c r="I107" i="4" s="1"/>
  <c r="H107" i="4"/>
  <c r="P134" i="6"/>
  <c r="I134" i="6" s="1"/>
  <c r="H134" i="6"/>
  <c r="N126" i="5"/>
  <c r="B126" i="5"/>
  <c r="O126" i="5"/>
  <c r="R163" i="4"/>
  <c r="K163" i="4" s="1"/>
  <c r="J163" i="4"/>
  <c r="Q118" i="3"/>
  <c r="G118" i="3"/>
  <c r="Q60" i="7"/>
  <c r="G60" i="7"/>
  <c r="P218" i="4"/>
  <c r="I218" i="4" s="1"/>
  <c r="H218" i="4"/>
  <c r="Q107" i="4"/>
  <c r="G107" i="4"/>
  <c r="M120" i="3"/>
  <c r="N119" i="3"/>
  <c r="O119" i="3"/>
  <c r="B119" i="3"/>
  <c r="Q218" i="4"/>
  <c r="G218" i="4"/>
  <c r="R117" i="3"/>
  <c r="K117" i="3" s="1"/>
  <c r="J117" i="3"/>
  <c r="M177" i="2"/>
  <c r="N176" i="2"/>
  <c r="O176" i="2"/>
  <c r="B176" i="2"/>
  <c r="P104" i="2"/>
  <c r="I104" i="2" s="1"/>
  <c r="H104" i="2"/>
  <c r="B105" i="2"/>
  <c r="O105" i="2"/>
  <c r="N105" i="2"/>
  <c r="R103" i="2"/>
  <c r="K103" i="2" s="1"/>
  <c r="J103" i="2"/>
  <c r="G175" i="2"/>
  <c r="Q175" i="2"/>
  <c r="P175" i="2"/>
  <c r="I175" i="2" s="1"/>
  <c r="H175" i="2"/>
  <c r="Q84" i="2"/>
  <c r="G84" i="2"/>
  <c r="H84" i="2"/>
  <c r="P84" i="2"/>
  <c r="I84" i="2" s="1"/>
  <c r="Q104" i="2"/>
  <c r="G104" i="2"/>
  <c r="R174" i="2"/>
  <c r="K174" i="2" s="1"/>
  <c r="J174" i="2"/>
  <c r="R83" i="2"/>
  <c r="K83" i="2" s="1"/>
  <c r="J83" i="2"/>
  <c r="R56" i="3"/>
  <c r="K56" i="3" s="1"/>
  <c r="J56" i="3"/>
  <c r="I19" i="2"/>
  <c r="H42" i="2"/>
  <c r="P42" i="2"/>
  <c r="I42" i="2" s="1"/>
  <c r="M44" i="2"/>
  <c r="B43" i="2"/>
  <c r="O43" i="2"/>
  <c r="N43" i="2"/>
  <c r="P20" i="2"/>
  <c r="I20" i="2" s="1"/>
  <c r="H20" i="2"/>
  <c r="J19" i="2"/>
  <c r="R19" i="2"/>
  <c r="K19" i="2" s="1"/>
  <c r="G42" i="2"/>
  <c r="Q42" i="2"/>
  <c r="J41" i="2"/>
  <c r="R41" i="2"/>
  <c r="K41" i="2" s="1"/>
  <c r="Q20" i="2"/>
  <c r="G20" i="2"/>
  <c r="M22" i="2"/>
  <c r="O21" i="2"/>
  <c r="B21" i="2"/>
  <c r="N21" i="2"/>
  <c r="Q119" i="3" l="1"/>
  <c r="G119" i="3"/>
  <c r="R82" i="4"/>
  <c r="K82" i="4" s="1"/>
  <c r="J82" i="4"/>
  <c r="P219" i="4"/>
  <c r="I219" i="4" s="1"/>
  <c r="H219" i="4"/>
  <c r="M121" i="3"/>
  <c r="O120" i="3"/>
  <c r="B120" i="3"/>
  <c r="N120" i="3"/>
  <c r="R118" i="3"/>
  <c r="K118" i="3" s="1"/>
  <c r="J118" i="3"/>
  <c r="R134" i="6"/>
  <c r="K134" i="6" s="1"/>
  <c r="J134" i="6"/>
  <c r="H83" i="4"/>
  <c r="P83" i="4"/>
  <c r="I83" i="4" s="1"/>
  <c r="G219" i="4"/>
  <c r="Q219" i="4"/>
  <c r="P135" i="4"/>
  <c r="I135" i="4" s="1"/>
  <c r="H135" i="4"/>
  <c r="R37" i="3"/>
  <c r="K37" i="3" s="1"/>
  <c r="J37" i="3"/>
  <c r="Q83" i="4"/>
  <c r="G83" i="4"/>
  <c r="R156" i="6"/>
  <c r="K156" i="6" s="1"/>
  <c r="J156" i="6"/>
  <c r="R107" i="4"/>
  <c r="K107" i="4" s="1"/>
  <c r="J107" i="4"/>
  <c r="Q135" i="4"/>
  <c r="G135" i="4"/>
  <c r="M85" i="4"/>
  <c r="O84" i="4"/>
  <c r="N84" i="4"/>
  <c r="B84" i="4"/>
  <c r="M221" i="4"/>
  <c r="O220" i="4"/>
  <c r="B220" i="4"/>
  <c r="N220" i="4"/>
  <c r="P108" i="4"/>
  <c r="I108" i="4" s="1"/>
  <c r="H108" i="4"/>
  <c r="P126" i="5"/>
  <c r="I126" i="5" s="1"/>
  <c r="H126" i="5"/>
  <c r="M137" i="4"/>
  <c r="O136" i="4"/>
  <c r="B136" i="4"/>
  <c r="N136" i="4"/>
  <c r="P165" i="4"/>
  <c r="I165" i="4" s="1"/>
  <c r="H165" i="4"/>
  <c r="G108" i="4"/>
  <c r="Q108" i="4"/>
  <c r="R218" i="4"/>
  <c r="K218" i="4" s="1"/>
  <c r="J218" i="4"/>
  <c r="Q165" i="4"/>
  <c r="G165" i="4"/>
  <c r="P180" i="6"/>
  <c r="I180" i="6" s="1"/>
  <c r="H180" i="6"/>
  <c r="R134" i="4"/>
  <c r="K134" i="4" s="1"/>
  <c r="J134" i="4"/>
  <c r="R179" i="6"/>
  <c r="K179" i="6" s="1"/>
  <c r="J179" i="6"/>
  <c r="M110" i="4"/>
  <c r="B109" i="4"/>
  <c r="O109" i="4"/>
  <c r="N109" i="4"/>
  <c r="G126" i="5"/>
  <c r="Q126" i="5"/>
  <c r="R125" i="5"/>
  <c r="K125" i="5" s="1"/>
  <c r="J125" i="5"/>
  <c r="M167" i="4"/>
  <c r="B166" i="4"/>
  <c r="O166" i="4"/>
  <c r="N166" i="4"/>
  <c r="Q180" i="6"/>
  <c r="G180" i="6"/>
  <c r="H119" i="3"/>
  <c r="P119" i="3"/>
  <c r="I119" i="3" s="1"/>
  <c r="J60" i="7"/>
  <c r="R60" i="7"/>
  <c r="K60" i="7" s="1"/>
  <c r="R164" i="4"/>
  <c r="K164" i="4" s="1"/>
  <c r="J164" i="4"/>
  <c r="R104" i="2"/>
  <c r="K104" i="2" s="1"/>
  <c r="J104" i="2"/>
  <c r="R84" i="2"/>
  <c r="K84" i="2" s="1"/>
  <c r="J84" i="2"/>
  <c r="P105" i="2"/>
  <c r="I105" i="2" s="1"/>
  <c r="H105" i="2"/>
  <c r="Q176" i="2"/>
  <c r="G176" i="2"/>
  <c r="R175" i="2"/>
  <c r="K175" i="2" s="1"/>
  <c r="J175" i="2"/>
  <c r="G105" i="2"/>
  <c r="Q105" i="2"/>
  <c r="H176" i="2"/>
  <c r="P176" i="2"/>
  <c r="I176" i="2" s="1"/>
  <c r="M178" i="2"/>
  <c r="O177" i="2"/>
  <c r="B177" i="2"/>
  <c r="N177" i="2"/>
  <c r="N22" i="2"/>
  <c r="O22" i="2"/>
  <c r="B22" i="2"/>
  <c r="J20" i="2"/>
  <c r="R20" i="2"/>
  <c r="K20" i="2" s="1"/>
  <c r="H43" i="2"/>
  <c r="P43" i="2"/>
  <c r="I43" i="2" s="1"/>
  <c r="Q21" i="2"/>
  <c r="G21" i="2"/>
  <c r="H21" i="2"/>
  <c r="I21" i="2" s="1"/>
  <c r="P21" i="2"/>
  <c r="R42" i="2"/>
  <c r="K42" i="2" s="1"/>
  <c r="J42" i="2"/>
  <c r="G43" i="2"/>
  <c r="Q43" i="2"/>
  <c r="M45" i="2"/>
  <c r="O44" i="2"/>
  <c r="N44" i="2"/>
  <c r="B44" i="2"/>
  <c r="Q166" i="4" l="1"/>
  <c r="G166" i="4"/>
  <c r="Q109" i="4"/>
  <c r="G109" i="4"/>
  <c r="P84" i="4"/>
  <c r="I84" i="4" s="1"/>
  <c r="H84" i="4"/>
  <c r="P120" i="3"/>
  <c r="I120" i="3" s="1"/>
  <c r="H120" i="3"/>
  <c r="H166" i="4"/>
  <c r="P166" i="4"/>
  <c r="I166" i="4" s="1"/>
  <c r="G136" i="4"/>
  <c r="Q136" i="4"/>
  <c r="Q220" i="4"/>
  <c r="G220" i="4"/>
  <c r="H109" i="4"/>
  <c r="P109" i="4"/>
  <c r="I109" i="4" s="1"/>
  <c r="M86" i="4"/>
  <c r="O85" i="4"/>
  <c r="B85" i="4"/>
  <c r="N85" i="4"/>
  <c r="R83" i="4"/>
  <c r="K83" i="4" s="1"/>
  <c r="J83" i="4"/>
  <c r="M122" i="3"/>
  <c r="N121" i="3"/>
  <c r="O121" i="3"/>
  <c r="B121" i="3"/>
  <c r="M168" i="4"/>
  <c r="O167" i="4"/>
  <c r="B167" i="4"/>
  <c r="N167" i="4"/>
  <c r="M111" i="4"/>
  <c r="O110" i="4"/>
  <c r="B110" i="4"/>
  <c r="N110" i="4"/>
  <c r="R165" i="4"/>
  <c r="K165" i="4" s="1"/>
  <c r="J165" i="4"/>
  <c r="R135" i="4"/>
  <c r="K135" i="4" s="1"/>
  <c r="J135" i="4"/>
  <c r="P136" i="4"/>
  <c r="I136" i="4" s="1"/>
  <c r="H136" i="4"/>
  <c r="P220" i="4"/>
  <c r="I220" i="4" s="1"/>
  <c r="H220" i="4"/>
  <c r="M138" i="4"/>
  <c r="O137" i="4"/>
  <c r="B137" i="4"/>
  <c r="N137" i="4"/>
  <c r="R126" i="5"/>
  <c r="K126" i="5" s="1"/>
  <c r="J126" i="5"/>
  <c r="R108" i="4"/>
  <c r="K108" i="4" s="1"/>
  <c r="J108" i="4"/>
  <c r="R219" i="4"/>
  <c r="K219" i="4" s="1"/>
  <c r="J219" i="4"/>
  <c r="Q120" i="3"/>
  <c r="G120" i="3"/>
  <c r="M222" i="4"/>
  <c r="N221" i="4"/>
  <c r="O221" i="4"/>
  <c r="B221" i="4"/>
  <c r="R180" i="6"/>
  <c r="K180" i="6" s="1"/>
  <c r="J180" i="6"/>
  <c r="G84" i="4"/>
  <c r="Q84" i="4"/>
  <c r="R119" i="3"/>
  <c r="K119" i="3" s="1"/>
  <c r="J119" i="3"/>
  <c r="G177" i="2"/>
  <c r="Q177" i="2"/>
  <c r="R105" i="2"/>
  <c r="K105" i="2" s="1"/>
  <c r="J105" i="2"/>
  <c r="P177" i="2"/>
  <c r="I177" i="2" s="1"/>
  <c r="H177" i="2"/>
  <c r="M179" i="2"/>
  <c r="N178" i="2"/>
  <c r="O178" i="2"/>
  <c r="B178" i="2"/>
  <c r="R176" i="2"/>
  <c r="K176" i="2" s="1"/>
  <c r="J176" i="2"/>
  <c r="G44" i="2"/>
  <c r="Q44" i="2"/>
  <c r="M46" i="2"/>
  <c r="B45" i="2"/>
  <c r="O45" i="2"/>
  <c r="N45" i="2"/>
  <c r="J21" i="2"/>
  <c r="R21" i="2"/>
  <c r="K21" i="2" s="1"/>
  <c r="Q22" i="2"/>
  <c r="G22" i="2"/>
  <c r="H44" i="2"/>
  <c r="P44" i="2"/>
  <c r="I44" i="2" s="1"/>
  <c r="J43" i="2"/>
  <c r="R43" i="2"/>
  <c r="K43" i="2" s="1"/>
  <c r="P22" i="2"/>
  <c r="H22" i="2"/>
  <c r="I22" i="2" s="1"/>
  <c r="G221" i="4" l="1"/>
  <c r="Q221" i="4"/>
  <c r="P110" i="4"/>
  <c r="I110" i="4" s="1"/>
  <c r="H110" i="4"/>
  <c r="Q121" i="3"/>
  <c r="G121" i="3"/>
  <c r="B222" i="4"/>
  <c r="N222" i="4"/>
  <c r="O222" i="4"/>
  <c r="M112" i="4"/>
  <c r="B111" i="4"/>
  <c r="N111" i="4"/>
  <c r="O111" i="4"/>
  <c r="M123" i="3"/>
  <c r="B122" i="3"/>
  <c r="N122" i="3"/>
  <c r="O122" i="3"/>
  <c r="Q137" i="4"/>
  <c r="G137" i="4"/>
  <c r="Q167" i="4"/>
  <c r="G167" i="4"/>
  <c r="R120" i="3"/>
  <c r="K120" i="3" s="1"/>
  <c r="J120" i="3"/>
  <c r="R220" i="4"/>
  <c r="K220" i="4" s="1"/>
  <c r="J220" i="4"/>
  <c r="R84" i="4"/>
  <c r="K84" i="4" s="1"/>
  <c r="J84" i="4"/>
  <c r="H137" i="4"/>
  <c r="P137" i="4"/>
  <c r="I137" i="4" s="1"/>
  <c r="P167" i="4"/>
  <c r="I167" i="4" s="1"/>
  <c r="H167" i="4"/>
  <c r="Q85" i="4"/>
  <c r="G85" i="4"/>
  <c r="R136" i="4"/>
  <c r="K136" i="4" s="1"/>
  <c r="J136" i="4"/>
  <c r="M139" i="4"/>
  <c r="N138" i="4"/>
  <c r="O138" i="4"/>
  <c r="B138" i="4"/>
  <c r="M169" i="4"/>
  <c r="B168" i="4"/>
  <c r="N168" i="4"/>
  <c r="O168" i="4"/>
  <c r="R109" i="4"/>
  <c r="K109" i="4" s="1"/>
  <c r="J109" i="4"/>
  <c r="Q110" i="4"/>
  <c r="G110" i="4"/>
  <c r="H85" i="4"/>
  <c r="P85" i="4"/>
  <c r="I85" i="4" s="1"/>
  <c r="P221" i="4"/>
  <c r="I221" i="4" s="1"/>
  <c r="H221" i="4"/>
  <c r="H121" i="3"/>
  <c r="P121" i="3"/>
  <c r="I121" i="3" s="1"/>
  <c r="M87" i="4"/>
  <c r="B86" i="4"/>
  <c r="N86" i="4"/>
  <c r="O86" i="4"/>
  <c r="R166" i="4"/>
  <c r="K166" i="4" s="1"/>
  <c r="J166" i="4"/>
  <c r="Q178" i="2"/>
  <c r="G178" i="2"/>
  <c r="R177" i="2"/>
  <c r="K177" i="2" s="1"/>
  <c r="J177" i="2"/>
  <c r="H178" i="2"/>
  <c r="P178" i="2"/>
  <c r="I178" i="2" s="1"/>
  <c r="M180" i="2"/>
  <c r="O179" i="2"/>
  <c r="B179" i="2"/>
  <c r="N179" i="2"/>
  <c r="G45" i="2"/>
  <c r="Q45" i="2"/>
  <c r="M47" i="2"/>
  <c r="B46" i="2"/>
  <c r="O46" i="2"/>
  <c r="N46" i="2"/>
  <c r="J22" i="2"/>
  <c r="R22" i="2"/>
  <c r="K22" i="2" s="1"/>
  <c r="H45" i="2"/>
  <c r="P45" i="2"/>
  <c r="I45" i="2" s="1"/>
  <c r="R44" i="2"/>
  <c r="K44" i="2" s="1"/>
  <c r="J44" i="2"/>
  <c r="G86" i="4" l="1"/>
  <c r="Q86" i="4"/>
  <c r="M170" i="4"/>
  <c r="B169" i="4"/>
  <c r="N169" i="4"/>
  <c r="O169" i="4"/>
  <c r="R85" i="4"/>
  <c r="K85" i="4" s="1"/>
  <c r="J85" i="4"/>
  <c r="G122" i="3"/>
  <c r="Q122" i="3"/>
  <c r="Q222" i="4"/>
  <c r="G222" i="4"/>
  <c r="M88" i="4"/>
  <c r="N87" i="4"/>
  <c r="O87" i="4"/>
  <c r="B87" i="4"/>
  <c r="R110" i="4"/>
  <c r="K110" i="4" s="1"/>
  <c r="J110" i="4"/>
  <c r="P138" i="4"/>
  <c r="I138" i="4" s="1"/>
  <c r="H138" i="4"/>
  <c r="O123" i="3"/>
  <c r="B123" i="3"/>
  <c r="N123" i="3"/>
  <c r="G138" i="4"/>
  <c r="Q138" i="4"/>
  <c r="H111" i="4"/>
  <c r="P111" i="4"/>
  <c r="I111" i="4" s="1"/>
  <c r="R121" i="3"/>
  <c r="K121" i="3" s="1"/>
  <c r="J121" i="3"/>
  <c r="M140" i="4"/>
  <c r="N139" i="4"/>
  <c r="O139" i="4"/>
  <c r="B139" i="4"/>
  <c r="R167" i="4"/>
  <c r="K167" i="4" s="1"/>
  <c r="J167" i="4"/>
  <c r="Q111" i="4"/>
  <c r="G111" i="4"/>
  <c r="H168" i="4"/>
  <c r="P168" i="4"/>
  <c r="I168" i="4" s="1"/>
  <c r="Q168" i="4"/>
  <c r="G168" i="4"/>
  <c r="R137" i="4"/>
  <c r="K137" i="4" s="1"/>
  <c r="J137" i="4"/>
  <c r="M113" i="4"/>
  <c r="B112" i="4"/>
  <c r="N112" i="4"/>
  <c r="O112" i="4"/>
  <c r="R221" i="4"/>
  <c r="K221" i="4" s="1"/>
  <c r="J221" i="4"/>
  <c r="P86" i="4"/>
  <c r="I86" i="4" s="1"/>
  <c r="H86" i="4"/>
  <c r="P122" i="3"/>
  <c r="I122" i="3" s="1"/>
  <c r="H122" i="3"/>
  <c r="H222" i="4"/>
  <c r="P222" i="4"/>
  <c r="I222" i="4" s="1"/>
  <c r="N180" i="2"/>
  <c r="O180" i="2"/>
  <c r="B180" i="2"/>
  <c r="R178" i="2"/>
  <c r="K178" i="2" s="1"/>
  <c r="J178" i="2"/>
  <c r="G179" i="2"/>
  <c r="Q179" i="2"/>
  <c r="P179" i="2"/>
  <c r="I179" i="2" s="1"/>
  <c r="H179" i="2"/>
  <c r="H46" i="2"/>
  <c r="P46" i="2"/>
  <c r="I46" i="2" s="1"/>
  <c r="M48" i="2"/>
  <c r="B47" i="2"/>
  <c r="O47" i="2"/>
  <c r="N47" i="2"/>
  <c r="G46" i="2"/>
  <c r="Q46" i="2"/>
  <c r="J45" i="2"/>
  <c r="R45" i="2"/>
  <c r="K45" i="2" s="1"/>
  <c r="R168" i="4" l="1"/>
  <c r="K168" i="4" s="1"/>
  <c r="J168" i="4"/>
  <c r="H139" i="4"/>
  <c r="P139" i="4"/>
  <c r="I139" i="4" s="1"/>
  <c r="P112" i="4"/>
  <c r="I112" i="4" s="1"/>
  <c r="H112" i="4"/>
  <c r="G112" i="4"/>
  <c r="Q112" i="4"/>
  <c r="M141" i="4"/>
  <c r="B140" i="4"/>
  <c r="N140" i="4"/>
  <c r="O140" i="4"/>
  <c r="Q87" i="4"/>
  <c r="G87" i="4"/>
  <c r="P169" i="4"/>
  <c r="I169" i="4" s="1"/>
  <c r="H169" i="4"/>
  <c r="G123" i="3"/>
  <c r="Q123" i="3"/>
  <c r="P123" i="3"/>
  <c r="I123" i="3" s="1"/>
  <c r="H123" i="3"/>
  <c r="N88" i="4"/>
  <c r="O88" i="4"/>
  <c r="B88" i="4"/>
  <c r="G169" i="4"/>
  <c r="Q169" i="4"/>
  <c r="R111" i="4"/>
  <c r="K111" i="4" s="1"/>
  <c r="J111" i="4"/>
  <c r="Q139" i="4"/>
  <c r="G139" i="4"/>
  <c r="M114" i="4"/>
  <c r="N113" i="4"/>
  <c r="O113" i="4"/>
  <c r="B113" i="4"/>
  <c r="R222" i="4"/>
  <c r="K222" i="4" s="1"/>
  <c r="J222" i="4"/>
  <c r="M171" i="4"/>
  <c r="N170" i="4"/>
  <c r="O170" i="4"/>
  <c r="B170" i="4"/>
  <c r="R122" i="3"/>
  <c r="K122" i="3" s="1"/>
  <c r="J122" i="3"/>
  <c r="R86" i="4"/>
  <c r="K86" i="4" s="1"/>
  <c r="J86" i="4"/>
  <c r="H87" i="4"/>
  <c r="P87" i="4"/>
  <c r="I87" i="4" s="1"/>
  <c r="R138" i="4"/>
  <c r="K138" i="4" s="1"/>
  <c r="J138" i="4"/>
  <c r="R179" i="2"/>
  <c r="K179" i="2" s="1"/>
  <c r="J179" i="2"/>
  <c r="Q180" i="2"/>
  <c r="G180" i="2"/>
  <c r="H180" i="2"/>
  <c r="P180" i="2"/>
  <c r="I180" i="2" s="1"/>
  <c r="H47" i="2"/>
  <c r="P47" i="2"/>
  <c r="I47" i="2" s="1"/>
  <c r="R46" i="2"/>
  <c r="K46" i="2" s="1"/>
  <c r="J46" i="2"/>
  <c r="G47" i="2"/>
  <c r="Q47" i="2"/>
  <c r="M49" i="2"/>
  <c r="O48" i="2"/>
  <c r="N48" i="2"/>
  <c r="B48" i="2"/>
  <c r="R112" i="4" l="1"/>
  <c r="K112" i="4" s="1"/>
  <c r="J112" i="4"/>
  <c r="P170" i="4"/>
  <c r="I170" i="4" s="1"/>
  <c r="H170" i="4"/>
  <c r="P88" i="4"/>
  <c r="I88" i="4" s="1"/>
  <c r="H88" i="4"/>
  <c r="N114" i="4"/>
  <c r="B114" i="4"/>
  <c r="O114" i="4"/>
  <c r="Q170" i="4"/>
  <c r="G170" i="4"/>
  <c r="G88" i="4"/>
  <c r="Q88" i="4"/>
  <c r="R87" i="4"/>
  <c r="K87" i="4" s="1"/>
  <c r="J87" i="4"/>
  <c r="P140" i="4"/>
  <c r="I140" i="4" s="1"/>
  <c r="H140" i="4"/>
  <c r="Q140" i="4"/>
  <c r="G140" i="4"/>
  <c r="R123" i="3"/>
  <c r="K123" i="3" s="1"/>
  <c r="J123" i="3"/>
  <c r="P113" i="4"/>
  <c r="I113" i="4" s="1"/>
  <c r="H113" i="4"/>
  <c r="Q113" i="4"/>
  <c r="G113" i="4"/>
  <c r="N171" i="4"/>
  <c r="B171" i="4"/>
  <c r="O171" i="4"/>
  <c r="R139" i="4"/>
  <c r="K139" i="4" s="1"/>
  <c r="J139" i="4"/>
  <c r="R169" i="4"/>
  <c r="K169" i="4" s="1"/>
  <c r="J169" i="4"/>
  <c r="M142" i="4"/>
  <c r="B141" i="4"/>
  <c r="N141" i="4"/>
  <c r="O141" i="4"/>
  <c r="R180" i="2"/>
  <c r="K180" i="2" s="1"/>
  <c r="J180" i="2"/>
  <c r="G48" i="2"/>
  <c r="Q48" i="2"/>
  <c r="M50" i="2"/>
  <c r="B49" i="2"/>
  <c r="O49" i="2"/>
  <c r="N49" i="2"/>
  <c r="H48" i="2"/>
  <c r="P48" i="2"/>
  <c r="I48" i="2" s="1"/>
  <c r="J47" i="2"/>
  <c r="R47" i="2"/>
  <c r="K47" i="2" s="1"/>
  <c r="R88" i="4" l="1"/>
  <c r="K88" i="4" s="1"/>
  <c r="J88" i="4"/>
  <c r="G114" i="4"/>
  <c r="Q114" i="4"/>
  <c r="P171" i="4"/>
  <c r="I171" i="4" s="1"/>
  <c r="H171" i="4"/>
  <c r="R113" i="4"/>
  <c r="K113" i="4" s="1"/>
  <c r="J113" i="4"/>
  <c r="Q141" i="4"/>
  <c r="G141" i="4"/>
  <c r="G171" i="4"/>
  <c r="Q171" i="4"/>
  <c r="R140" i="4"/>
  <c r="K140" i="4" s="1"/>
  <c r="J140" i="4"/>
  <c r="R170" i="4"/>
  <c r="K170" i="4" s="1"/>
  <c r="J170" i="4"/>
  <c r="H141" i="4"/>
  <c r="P141" i="4"/>
  <c r="I141" i="4" s="1"/>
  <c r="M143" i="4"/>
  <c r="B142" i="4"/>
  <c r="N142" i="4"/>
  <c r="O142" i="4"/>
  <c r="P114" i="4"/>
  <c r="I114" i="4" s="1"/>
  <c r="H114" i="4"/>
  <c r="G49" i="2"/>
  <c r="Q49" i="2"/>
  <c r="B50" i="2"/>
  <c r="O50" i="2"/>
  <c r="N50" i="2"/>
  <c r="H49" i="2"/>
  <c r="P49" i="2"/>
  <c r="I49" i="2" s="1"/>
  <c r="R48" i="2"/>
  <c r="K48" i="2" s="1"/>
  <c r="J48" i="2"/>
  <c r="R171" i="4" l="1"/>
  <c r="K171" i="4" s="1"/>
  <c r="J171" i="4"/>
  <c r="N143" i="4"/>
  <c r="O143" i="4"/>
  <c r="B143" i="4"/>
  <c r="R114" i="4"/>
  <c r="K114" i="4" s="1"/>
  <c r="J114" i="4"/>
  <c r="P142" i="4"/>
  <c r="I142" i="4" s="1"/>
  <c r="H142" i="4"/>
  <c r="Q142" i="4"/>
  <c r="G142" i="4"/>
  <c r="R141" i="4"/>
  <c r="K141" i="4" s="1"/>
  <c r="J141" i="4"/>
  <c r="G50" i="2"/>
  <c r="Q50" i="2"/>
  <c r="H50" i="2"/>
  <c r="P50" i="2"/>
  <c r="I50" i="2" s="1"/>
  <c r="J49" i="2"/>
  <c r="R49" i="2"/>
  <c r="K49" i="2" s="1"/>
  <c r="Q143" i="4" l="1"/>
  <c r="G143" i="4"/>
  <c r="R142" i="4"/>
  <c r="K142" i="4" s="1"/>
  <c r="J142" i="4"/>
  <c r="P143" i="4"/>
  <c r="I143" i="4" s="1"/>
  <c r="H143" i="4"/>
  <c r="R50" i="2"/>
  <c r="K50" i="2" s="1"/>
  <c r="J50" i="2"/>
  <c r="R143" i="4" l="1"/>
  <c r="K143" i="4" s="1"/>
  <c r="J143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M363" i="1"/>
  <c r="I363" i="1" s="1"/>
  <c r="M364" i="1"/>
  <c r="I364" i="1" s="1"/>
  <c r="M365" i="1"/>
  <c r="I365" i="1" s="1"/>
  <c r="M366" i="1"/>
  <c r="I366" i="1" s="1"/>
  <c r="M367" i="1"/>
  <c r="I367" i="1" s="1"/>
  <c r="M368" i="1"/>
  <c r="I368" i="1" s="1"/>
  <c r="M369" i="1"/>
  <c r="I369" i="1" s="1"/>
  <c r="M370" i="1"/>
  <c r="I370" i="1" s="1"/>
  <c r="M371" i="1"/>
  <c r="I371" i="1" s="1"/>
  <c r="M372" i="1"/>
  <c r="I372" i="1" s="1"/>
  <c r="M373" i="1"/>
  <c r="I373" i="1" s="1"/>
  <c r="M374" i="1"/>
  <c r="I374" i="1" s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G361" i="1"/>
  <c r="H361" i="1"/>
  <c r="G362" i="1"/>
  <c r="H362" i="1"/>
  <c r="H350" i="1"/>
  <c r="G350" i="1"/>
  <c r="M351" i="1"/>
  <c r="N351" i="1" s="1"/>
  <c r="J351" i="1" s="1"/>
  <c r="M352" i="1"/>
  <c r="N352" i="1" s="1"/>
  <c r="J352" i="1" s="1"/>
  <c r="M353" i="1"/>
  <c r="N353" i="1" s="1"/>
  <c r="J353" i="1" s="1"/>
  <c r="M354" i="1"/>
  <c r="N354" i="1" s="1"/>
  <c r="J354" i="1" s="1"/>
  <c r="M355" i="1"/>
  <c r="N355" i="1" s="1"/>
  <c r="J355" i="1" s="1"/>
  <c r="M356" i="1"/>
  <c r="N356" i="1" s="1"/>
  <c r="J356" i="1" s="1"/>
  <c r="M357" i="1"/>
  <c r="N357" i="1" s="1"/>
  <c r="J357" i="1" s="1"/>
  <c r="M358" i="1"/>
  <c r="N358" i="1" s="1"/>
  <c r="J358" i="1" s="1"/>
  <c r="M359" i="1"/>
  <c r="N359" i="1" s="1"/>
  <c r="J359" i="1" s="1"/>
  <c r="M360" i="1"/>
  <c r="N360" i="1" s="1"/>
  <c r="J360" i="1" s="1"/>
  <c r="M361" i="1"/>
  <c r="N361" i="1" s="1"/>
  <c r="J361" i="1" s="1"/>
  <c r="M362" i="1"/>
  <c r="N362" i="1" s="1"/>
  <c r="J362" i="1" s="1"/>
  <c r="M350" i="1"/>
  <c r="I350" i="1" s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H336" i="1"/>
  <c r="G336" i="1"/>
  <c r="N336" i="1"/>
  <c r="J336" i="1" s="1"/>
  <c r="N338" i="1"/>
  <c r="J338" i="1" s="1"/>
  <c r="N340" i="1"/>
  <c r="J340" i="1" s="1"/>
  <c r="M341" i="1"/>
  <c r="I341" i="1" s="1"/>
  <c r="M336" i="1"/>
  <c r="F336" i="1" s="1"/>
  <c r="M337" i="1"/>
  <c r="I337" i="1" s="1"/>
  <c r="M338" i="1"/>
  <c r="F338" i="1" s="1"/>
  <c r="M339" i="1"/>
  <c r="I339" i="1" s="1"/>
  <c r="M340" i="1"/>
  <c r="F340" i="1" s="1"/>
  <c r="M342" i="1"/>
  <c r="F342" i="1" s="1"/>
  <c r="M343" i="1"/>
  <c r="I343" i="1" s="1"/>
  <c r="M344" i="1"/>
  <c r="F344" i="1" s="1"/>
  <c r="M345" i="1"/>
  <c r="I345" i="1" s="1"/>
  <c r="M346" i="1"/>
  <c r="F346" i="1" s="1"/>
  <c r="M347" i="1"/>
  <c r="I347" i="1" s="1"/>
  <c r="M348" i="1"/>
  <c r="F348" i="1" s="1"/>
  <c r="M349" i="1"/>
  <c r="F349" i="1" s="1"/>
  <c r="M335" i="1"/>
  <c r="N374" i="1" l="1"/>
  <c r="J374" i="1" s="1"/>
  <c r="N370" i="1"/>
  <c r="J370" i="1" s="1"/>
  <c r="N366" i="1"/>
  <c r="J366" i="1" s="1"/>
  <c r="F364" i="1"/>
  <c r="N350" i="1"/>
  <c r="J350" i="1" s="1"/>
  <c r="N373" i="1"/>
  <c r="J373" i="1" s="1"/>
  <c r="N369" i="1"/>
  <c r="J369" i="1" s="1"/>
  <c r="N365" i="1"/>
  <c r="J365" i="1" s="1"/>
  <c r="N372" i="1"/>
  <c r="J372" i="1" s="1"/>
  <c r="N368" i="1"/>
  <c r="J368" i="1" s="1"/>
  <c r="N364" i="1"/>
  <c r="J364" i="1" s="1"/>
  <c r="N371" i="1"/>
  <c r="J371" i="1" s="1"/>
  <c r="N367" i="1"/>
  <c r="J367" i="1" s="1"/>
  <c r="N363" i="1"/>
  <c r="J363" i="1" s="1"/>
  <c r="N348" i="1"/>
  <c r="J348" i="1" s="1"/>
  <c r="N346" i="1"/>
  <c r="J346" i="1" s="1"/>
  <c r="N344" i="1"/>
  <c r="J344" i="1" s="1"/>
  <c r="N342" i="1"/>
  <c r="J342" i="1" s="1"/>
  <c r="F347" i="1"/>
  <c r="F345" i="1"/>
  <c r="F343" i="1"/>
  <c r="F341" i="1"/>
  <c r="F339" i="1"/>
  <c r="F337" i="1"/>
  <c r="I336" i="1"/>
  <c r="I348" i="1"/>
  <c r="I346" i="1"/>
  <c r="I344" i="1"/>
  <c r="I342" i="1"/>
  <c r="I340" i="1"/>
  <c r="I338" i="1"/>
  <c r="F362" i="1"/>
  <c r="F360" i="1"/>
  <c r="F358" i="1"/>
  <c r="F356" i="1"/>
  <c r="F354" i="1"/>
  <c r="F352" i="1"/>
  <c r="F350" i="1"/>
  <c r="I361" i="1"/>
  <c r="I358" i="1"/>
  <c r="I356" i="1"/>
  <c r="I354" i="1"/>
  <c r="I352" i="1"/>
  <c r="F374" i="1"/>
  <c r="F372" i="1"/>
  <c r="F370" i="1"/>
  <c r="F368" i="1"/>
  <c r="F366" i="1"/>
  <c r="N349" i="1"/>
  <c r="J349" i="1" s="1"/>
  <c r="N347" i="1"/>
  <c r="J347" i="1" s="1"/>
  <c r="N345" i="1"/>
  <c r="J345" i="1" s="1"/>
  <c r="N343" i="1"/>
  <c r="J343" i="1" s="1"/>
  <c r="N341" i="1"/>
  <c r="J341" i="1" s="1"/>
  <c r="N339" i="1"/>
  <c r="J339" i="1" s="1"/>
  <c r="N337" i="1"/>
  <c r="J337" i="1" s="1"/>
  <c r="I349" i="1"/>
  <c r="F361" i="1"/>
  <c r="F359" i="1"/>
  <c r="F357" i="1"/>
  <c r="F355" i="1"/>
  <c r="F353" i="1"/>
  <c r="F351" i="1"/>
  <c r="I362" i="1"/>
  <c r="I360" i="1"/>
  <c r="I359" i="1"/>
  <c r="I357" i="1"/>
  <c r="I355" i="1"/>
  <c r="I353" i="1"/>
  <c r="I351" i="1"/>
  <c r="F373" i="1"/>
  <c r="F371" i="1"/>
  <c r="F369" i="1"/>
  <c r="F367" i="1"/>
  <c r="F365" i="1"/>
  <c r="F363" i="1"/>
  <c r="G323" i="1" l="1"/>
  <c r="H323" i="1"/>
  <c r="G324" i="1"/>
  <c r="H324" i="1"/>
  <c r="G325" i="1"/>
  <c r="H325" i="1"/>
  <c r="G326" i="1"/>
  <c r="H326" i="1"/>
  <c r="G327" i="1"/>
  <c r="H327" i="1"/>
  <c r="G328" i="1"/>
  <c r="H328" i="1"/>
  <c r="I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I335" i="1"/>
  <c r="H322" i="1"/>
  <c r="G322" i="1"/>
  <c r="F335" i="1"/>
  <c r="M322" i="1"/>
  <c r="N322" i="1" s="1"/>
  <c r="J322" i="1" s="1"/>
  <c r="M323" i="1"/>
  <c r="N323" i="1" s="1"/>
  <c r="J323" i="1" s="1"/>
  <c r="M324" i="1"/>
  <c r="N324" i="1" s="1"/>
  <c r="J324" i="1" s="1"/>
  <c r="M325" i="1"/>
  <c r="N325" i="1" s="1"/>
  <c r="J325" i="1" s="1"/>
  <c r="M326" i="1"/>
  <c r="N326" i="1" s="1"/>
  <c r="J326" i="1" s="1"/>
  <c r="M327" i="1"/>
  <c r="N327" i="1" s="1"/>
  <c r="J327" i="1" s="1"/>
  <c r="M328" i="1"/>
  <c r="N328" i="1" s="1"/>
  <c r="J328" i="1" s="1"/>
  <c r="M329" i="1"/>
  <c r="N329" i="1" s="1"/>
  <c r="J329" i="1" s="1"/>
  <c r="M330" i="1"/>
  <c r="N330" i="1" s="1"/>
  <c r="J330" i="1" s="1"/>
  <c r="M331" i="1"/>
  <c r="N331" i="1" s="1"/>
  <c r="J331" i="1" s="1"/>
  <c r="M332" i="1"/>
  <c r="N332" i="1" s="1"/>
  <c r="J332" i="1" s="1"/>
  <c r="M333" i="1"/>
  <c r="N333" i="1" s="1"/>
  <c r="J333" i="1" s="1"/>
  <c r="M334" i="1"/>
  <c r="N334" i="1" s="1"/>
  <c r="J334" i="1" s="1"/>
  <c r="N335" i="1"/>
  <c r="J335" i="1" s="1"/>
  <c r="M321" i="1"/>
  <c r="N321" i="1" s="1"/>
  <c r="J321" i="1" s="1"/>
  <c r="G306" i="1"/>
  <c r="H306" i="1"/>
  <c r="G307" i="1"/>
  <c r="H307" i="1"/>
  <c r="G308" i="1"/>
  <c r="H308" i="1"/>
  <c r="G309" i="1"/>
  <c r="H309" i="1"/>
  <c r="F310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F316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I321" i="1"/>
  <c r="N308" i="1"/>
  <c r="J308" i="1" s="1"/>
  <c r="N316" i="1"/>
  <c r="J316" i="1" s="1"/>
  <c r="M306" i="1"/>
  <c r="I306" i="1" s="1"/>
  <c r="M307" i="1"/>
  <c r="I307" i="1" s="1"/>
  <c r="M308" i="1"/>
  <c r="I308" i="1" s="1"/>
  <c r="M309" i="1"/>
  <c r="I309" i="1" s="1"/>
  <c r="M310" i="1"/>
  <c r="I310" i="1" s="1"/>
  <c r="M311" i="1"/>
  <c r="I311" i="1" s="1"/>
  <c r="M312" i="1"/>
  <c r="I312" i="1" s="1"/>
  <c r="M313" i="1"/>
  <c r="I313" i="1" s="1"/>
  <c r="M314" i="1"/>
  <c r="I314" i="1" s="1"/>
  <c r="M315" i="1"/>
  <c r="I315" i="1" s="1"/>
  <c r="M316" i="1"/>
  <c r="I316" i="1" s="1"/>
  <c r="M317" i="1"/>
  <c r="I317" i="1" s="1"/>
  <c r="M318" i="1"/>
  <c r="I318" i="1" s="1"/>
  <c r="M319" i="1"/>
  <c r="I319" i="1" s="1"/>
  <c r="M320" i="1"/>
  <c r="I320" i="1" s="1"/>
  <c r="I296" i="1"/>
  <c r="H298" i="1"/>
  <c r="H299" i="1"/>
  <c r="H300" i="1"/>
  <c r="H301" i="1"/>
  <c r="H302" i="1"/>
  <c r="H303" i="1"/>
  <c r="H304" i="1"/>
  <c r="H305" i="1"/>
  <c r="H297" i="1"/>
  <c r="G297" i="1"/>
  <c r="G298" i="1"/>
  <c r="G299" i="1"/>
  <c r="G300" i="1"/>
  <c r="G301" i="1"/>
  <c r="G302" i="1"/>
  <c r="G303" i="1"/>
  <c r="G304" i="1"/>
  <c r="G305" i="1"/>
  <c r="G296" i="1"/>
  <c r="F305" i="1"/>
  <c r="N297" i="1"/>
  <c r="J297" i="1" s="1"/>
  <c r="N301" i="1"/>
  <c r="J301" i="1" s="1"/>
  <c r="N305" i="1"/>
  <c r="J305" i="1" s="1"/>
  <c r="M297" i="1"/>
  <c r="I297" i="1" s="1"/>
  <c r="M298" i="1"/>
  <c r="M299" i="1"/>
  <c r="I299" i="1" s="1"/>
  <c r="M300" i="1"/>
  <c r="M301" i="1"/>
  <c r="I301" i="1" s="1"/>
  <c r="M302" i="1"/>
  <c r="M303" i="1"/>
  <c r="I303" i="1" s="1"/>
  <c r="M304" i="1"/>
  <c r="I304" i="1" s="1"/>
  <c r="M305" i="1"/>
  <c r="I305" i="1" s="1"/>
  <c r="I292" i="1"/>
  <c r="G288" i="1"/>
  <c r="G289" i="1"/>
  <c r="G290" i="1"/>
  <c r="G291" i="1"/>
  <c r="G292" i="1"/>
  <c r="G293" i="1"/>
  <c r="G294" i="1"/>
  <c r="G295" i="1"/>
  <c r="G287" i="1"/>
  <c r="F295" i="1"/>
  <c r="M288" i="1"/>
  <c r="N288" i="1" s="1"/>
  <c r="J288" i="1" s="1"/>
  <c r="M289" i="1"/>
  <c r="M290" i="1"/>
  <c r="N290" i="1" s="1"/>
  <c r="J290" i="1" s="1"/>
  <c r="M291" i="1"/>
  <c r="F291" i="1" s="1"/>
  <c r="M292" i="1"/>
  <c r="N292" i="1" s="1"/>
  <c r="J292" i="1" s="1"/>
  <c r="M293" i="1"/>
  <c r="M294" i="1"/>
  <c r="F294" i="1" s="1"/>
  <c r="M295" i="1"/>
  <c r="M296" i="1"/>
  <c r="N296" i="1" s="1"/>
  <c r="J296" i="1" s="1"/>
  <c r="M287" i="1"/>
  <c r="I287" i="1" s="1"/>
  <c r="N306" i="1" l="1"/>
  <c r="J306" i="1" s="1"/>
  <c r="I288" i="1"/>
  <c r="F303" i="1"/>
  <c r="N320" i="1"/>
  <c r="J320" i="1" s="1"/>
  <c r="F306" i="1"/>
  <c r="I334" i="1"/>
  <c r="N294" i="1"/>
  <c r="J294" i="1" s="1"/>
  <c r="F301" i="1"/>
  <c r="N318" i="1"/>
  <c r="J318" i="1" s="1"/>
  <c r="F312" i="1"/>
  <c r="F322" i="1"/>
  <c r="I324" i="1"/>
  <c r="I290" i="1"/>
  <c r="F318" i="1"/>
  <c r="I330" i="1"/>
  <c r="F299" i="1"/>
  <c r="N303" i="1"/>
  <c r="J303" i="1" s="1"/>
  <c r="F297" i="1"/>
  <c r="N314" i="1"/>
  <c r="J314" i="1" s="1"/>
  <c r="F308" i="1"/>
  <c r="N312" i="1"/>
  <c r="J312" i="1" s="1"/>
  <c r="F314" i="1"/>
  <c r="I322" i="1"/>
  <c r="I326" i="1"/>
  <c r="I294" i="1"/>
  <c r="N299" i="1"/>
  <c r="J299" i="1" s="1"/>
  <c r="N310" i="1"/>
  <c r="J310" i="1" s="1"/>
  <c r="F320" i="1"/>
  <c r="I332" i="1"/>
  <c r="N295" i="1"/>
  <c r="J295" i="1" s="1"/>
  <c r="I295" i="1"/>
  <c r="N293" i="1"/>
  <c r="J293" i="1" s="1"/>
  <c r="I293" i="1"/>
  <c r="N291" i="1"/>
  <c r="J291" i="1" s="1"/>
  <c r="I291" i="1"/>
  <c r="N289" i="1"/>
  <c r="J289" i="1" s="1"/>
  <c r="I289" i="1"/>
  <c r="F287" i="1"/>
  <c r="F293" i="1"/>
  <c r="F289" i="1"/>
  <c r="F304" i="1"/>
  <c r="N304" i="1"/>
  <c r="J304" i="1" s="1"/>
  <c r="F302" i="1"/>
  <c r="N302" i="1"/>
  <c r="J302" i="1" s="1"/>
  <c r="I300" i="1"/>
  <c r="F300" i="1"/>
  <c r="N300" i="1"/>
  <c r="J300" i="1" s="1"/>
  <c r="F298" i="1"/>
  <c r="N298" i="1"/>
  <c r="J298" i="1" s="1"/>
  <c r="I298" i="1"/>
  <c r="I302" i="1"/>
  <c r="F296" i="1"/>
  <c r="F292" i="1"/>
  <c r="F290" i="1"/>
  <c r="F288" i="1"/>
  <c r="N319" i="1"/>
  <c r="J319" i="1" s="1"/>
  <c r="N317" i="1"/>
  <c r="J317" i="1" s="1"/>
  <c r="N315" i="1"/>
  <c r="J315" i="1" s="1"/>
  <c r="N313" i="1"/>
  <c r="J313" i="1" s="1"/>
  <c r="N311" i="1"/>
  <c r="J311" i="1" s="1"/>
  <c r="N309" i="1"/>
  <c r="J309" i="1" s="1"/>
  <c r="N307" i="1"/>
  <c r="J307" i="1" s="1"/>
  <c r="F321" i="1"/>
  <c r="F319" i="1"/>
  <c r="F317" i="1"/>
  <c r="F315" i="1"/>
  <c r="F313" i="1"/>
  <c r="F311" i="1"/>
  <c r="F309" i="1"/>
  <c r="F307" i="1"/>
  <c r="F334" i="1"/>
  <c r="F332" i="1"/>
  <c r="F330" i="1"/>
  <c r="F328" i="1"/>
  <c r="F326" i="1"/>
  <c r="F323" i="1"/>
  <c r="F324" i="1"/>
  <c r="I333" i="1"/>
  <c r="I331" i="1"/>
  <c r="I329" i="1"/>
  <c r="I327" i="1"/>
  <c r="I325" i="1"/>
  <c r="I323" i="1"/>
  <c r="F333" i="1"/>
  <c r="F331" i="1"/>
  <c r="F329" i="1"/>
  <c r="F327" i="1"/>
  <c r="F325" i="1"/>
  <c r="H278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G279" i="1"/>
  <c r="H279" i="1"/>
  <c r="G280" i="1"/>
  <c r="H280" i="1"/>
  <c r="G281" i="1"/>
  <c r="H281" i="1"/>
  <c r="G282" i="1"/>
  <c r="H282" i="1"/>
  <c r="G283" i="1"/>
  <c r="H283" i="1"/>
  <c r="I283" i="1"/>
  <c r="G284" i="1"/>
  <c r="H284" i="1"/>
  <c r="G285" i="1"/>
  <c r="H285" i="1"/>
  <c r="G286" i="1"/>
  <c r="H286" i="1"/>
  <c r="H287" i="1"/>
  <c r="J271" i="1"/>
  <c r="J285" i="1"/>
  <c r="F283" i="1"/>
  <c r="M270" i="1"/>
  <c r="N270" i="1" s="1"/>
  <c r="J270" i="1" s="1"/>
  <c r="M271" i="1"/>
  <c r="N271" i="1" s="1"/>
  <c r="M272" i="1"/>
  <c r="N272" i="1" s="1"/>
  <c r="J272" i="1" s="1"/>
  <c r="M273" i="1"/>
  <c r="N273" i="1" s="1"/>
  <c r="J273" i="1" s="1"/>
  <c r="M274" i="1"/>
  <c r="N274" i="1" s="1"/>
  <c r="J274" i="1" s="1"/>
  <c r="M275" i="1"/>
  <c r="N275" i="1" s="1"/>
  <c r="J275" i="1" s="1"/>
  <c r="M276" i="1"/>
  <c r="N276" i="1" s="1"/>
  <c r="J276" i="1" s="1"/>
  <c r="M277" i="1"/>
  <c r="N277" i="1" s="1"/>
  <c r="J277" i="1" s="1"/>
  <c r="M278" i="1"/>
  <c r="N278" i="1" s="1"/>
  <c r="J278" i="1" s="1"/>
  <c r="M279" i="1"/>
  <c r="N279" i="1" s="1"/>
  <c r="J279" i="1" s="1"/>
  <c r="M280" i="1"/>
  <c r="N280" i="1" s="1"/>
  <c r="J280" i="1" s="1"/>
  <c r="M281" i="1"/>
  <c r="N281" i="1" s="1"/>
  <c r="J281" i="1" s="1"/>
  <c r="M282" i="1"/>
  <c r="N282" i="1" s="1"/>
  <c r="J282" i="1" s="1"/>
  <c r="M283" i="1"/>
  <c r="N283" i="1" s="1"/>
  <c r="J283" i="1" s="1"/>
  <c r="M284" i="1"/>
  <c r="N284" i="1" s="1"/>
  <c r="J284" i="1" s="1"/>
  <c r="M285" i="1"/>
  <c r="N285" i="1" s="1"/>
  <c r="M286" i="1"/>
  <c r="N286" i="1" s="1"/>
  <c r="J286" i="1" s="1"/>
  <c r="N287" i="1"/>
  <c r="J287" i="1" s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F268" i="1"/>
  <c r="G268" i="1"/>
  <c r="H268" i="1"/>
  <c r="G269" i="1"/>
  <c r="H269" i="1"/>
  <c r="M261" i="1"/>
  <c r="N261" i="1" s="1"/>
  <c r="J261" i="1" s="1"/>
  <c r="M262" i="1"/>
  <c r="N262" i="1" s="1"/>
  <c r="J262" i="1" s="1"/>
  <c r="M263" i="1"/>
  <c r="N263" i="1" s="1"/>
  <c r="J263" i="1" s="1"/>
  <c r="M264" i="1"/>
  <c r="N264" i="1" s="1"/>
  <c r="J264" i="1" s="1"/>
  <c r="M265" i="1"/>
  <c r="N265" i="1" s="1"/>
  <c r="J265" i="1" s="1"/>
  <c r="M266" i="1"/>
  <c r="N266" i="1" s="1"/>
  <c r="J266" i="1" s="1"/>
  <c r="M267" i="1"/>
  <c r="N267" i="1" s="1"/>
  <c r="J267" i="1" s="1"/>
  <c r="M268" i="1"/>
  <c r="N268" i="1" s="1"/>
  <c r="J268" i="1" s="1"/>
  <c r="M269" i="1"/>
  <c r="N269" i="1" s="1"/>
  <c r="J269" i="1" s="1"/>
  <c r="M260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I260" i="1"/>
  <c r="F260" i="1"/>
  <c r="M247" i="1"/>
  <c r="N247" i="1" s="1"/>
  <c r="J247" i="1" s="1"/>
  <c r="M248" i="1"/>
  <c r="N248" i="1" s="1"/>
  <c r="J248" i="1" s="1"/>
  <c r="M249" i="1"/>
  <c r="N249" i="1" s="1"/>
  <c r="J249" i="1" s="1"/>
  <c r="M250" i="1"/>
  <c r="N250" i="1" s="1"/>
  <c r="J250" i="1" s="1"/>
  <c r="M251" i="1"/>
  <c r="N251" i="1" s="1"/>
  <c r="J251" i="1" s="1"/>
  <c r="M252" i="1"/>
  <c r="N252" i="1" s="1"/>
  <c r="J252" i="1" s="1"/>
  <c r="M253" i="1"/>
  <c r="N253" i="1" s="1"/>
  <c r="J253" i="1" s="1"/>
  <c r="M254" i="1"/>
  <c r="N254" i="1" s="1"/>
  <c r="J254" i="1" s="1"/>
  <c r="M255" i="1"/>
  <c r="N255" i="1" s="1"/>
  <c r="J255" i="1" s="1"/>
  <c r="M256" i="1"/>
  <c r="N256" i="1" s="1"/>
  <c r="J256" i="1" s="1"/>
  <c r="M257" i="1"/>
  <c r="N257" i="1" s="1"/>
  <c r="J257" i="1" s="1"/>
  <c r="M258" i="1"/>
  <c r="N258" i="1" s="1"/>
  <c r="J258" i="1" s="1"/>
  <c r="M259" i="1"/>
  <c r="N259" i="1" s="1"/>
  <c r="J259" i="1" s="1"/>
  <c r="N260" i="1"/>
  <c r="J260" i="1" s="1"/>
  <c r="G229" i="1"/>
  <c r="H229" i="1"/>
  <c r="G230" i="1"/>
  <c r="H230" i="1"/>
  <c r="G231" i="1"/>
  <c r="H231" i="1"/>
  <c r="G232" i="1"/>
  <c r="H232" i="1"/>
  <c r="G233" i="1"/>
  <c r="H233" i="1"/>
  <c r="I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M229" i="1"/>
  <c r="N229" i="1" s="1"/>
  <c r="J229" i="1" s="1"/>
  <c r="M230" i="1"/>
  <c r="N230" i="1" s="1"/>
  <c r="J230" i="1" s="1"/>
  <c r="M231" i="1"/>
  <c r="N231" i="1" s="1"/>
  <c r="J231" i="1" s="1"/>
  <c r="M232" i="1"/>
  <c r="N232" i="1" s="1"/>
  <c r="J232" i="1" s="1"/>
  <c r="M233" i="1"/>
  <c r="N233" i="1" s="1"/>
  <c r="J233" i="1" s="1"/>
  <c r="M234" i="1"/>
  <c r="N234" i="1" s="1"/>
  <c r="J234" i="1" s="1"/>
  <c r="M235" i="1"/>
  <c r="N235" i="1" s="1"/>
  <c r="J235" i="1" s="1"/>
  <c r="M236" i="1"/>
  <c r="N236" i="1" s="1"/>
  <c r="J236" i="1" s="1"/>
  <c r="M237" i="1"/>
  <c r="N237" i="1" s="1"/>
  <c r="J237" i="1" s="1"/>
  <c r="M238" i="1"/>
  <c r="N238" i="1" s="1"/>
  <c r="J238" i="1" s="1"/>
  <c r="M239" i="1"/>
  <c r="N239" i="1" s="1"/>
  <c r="J239" i="1" s="1"/>
  <c r="M240" i="1"/>
  <c r="N240" i="1" s="1"/>
  <c r="J240" i="1" s="1"/>
  <c r="M241" i="1"/>
  <c r="N241" i="1" s="1"/>
  <c r="J241" i="1" s="1"/>
  <c r="M242" i="1"/>
  <c r="N242" i="1" s="1"/>
  <c r="J242" i="1" s="1"/>
  <c r="M243" i="1"/>
  <c r="N243" i="1" s="1"/>
  <c r="J243" i="1" s="1"/>
  <c r="M244" i="1"/>
  <c r="N244" i="1" s="1"/>
  <c r="J244" i="1" s="1"/>
  <c r="M245" i="1"/>
  <c r="N245" i="1" s="1"/>
  <c r="J245" i="1" s="1"/>
  <c r="M246" i="1"/>
  <c r="N246" i="1" s="1"/>
  <c r="J246" i="1" s="1"/>
  <c r="I243" i="1" l="1"/>
  <c r="F285" i="1"/>
  <c r="I239" i="1"/>
  <c r="F281" i="1"/>
  <c r="I245" i="1"/>
  <c r="I229" i="1"/>
  <c r="F262" i="1"/>
  <c r="F279" i="1"/>
  <c r="I279" i="1"/>
  <c r="I235" i="1"/>
  <c r="F277" i="1"/>
  <c r="I285" i="1"/>
  <c r="I241" i="1"/>
  <c r="F264" i="1"/>
  <c r="F275" i="1"/>
  <c r="I231" i="1"/>
  <c r="F273" i="1"/>
  <c r="I281" i="1"/>
  <c r="I237" i="1"/>
  <c r="F266" i="1"/>
  <c r="F271" i="1"/>
  <c r="F246" i="1"/>
  <c r="F242" i="1"/>
  <c r="F240" i="1"/>
  <c r="F238" i="1"/>
  <c r="F236" i="1"/>
  <c r="F234" i="1"/>
  <c r="F232" i="1"/>
  <c r="F230" i="1"/>
  <c r="I246" i="1"/>
  <c r="F245" i="1"/>
  <c r="I244" i="1"/>
  <c r="F243" i="1"/>
  <c r="I242" i="1"/>
  <c r="F241" i="1"/>
  <c r="I240" i="1"/>
  <c r="F239" i="1"/>
  <c r="I238" i="1"/>
  <c r="F237" i="1"/>
  <c r="I236" i="1"/>
  <c r="F235" i="1"/>
  <c r="I234" i="1"/>
  <c r="F233" i="1"/>
  <c r="I232" i="1"/>
  <c r="F231" i="1"/>
  <c r="I230" i="1"/>
  <c r="F229" i="1"/>
  <c r="F259" i="1"/>
  <c r="F257" i="1"/>
  <c r="F255" i="1"/>
  <c r="F253" i="1"/>
  <c r="F251" i="1"/>
  <c r="F249" i="1"/>
  <c r="F247" i="1"/>
  <c r="I259" i="1"/>
  <c r="I257" i="1"/>
  <c r="I255" i="1"/>
  <c r="I253" i="1"/>
  <c r="I251" i="1"/>
  <c r="I249" i="1"/>
  <c r="I247" i="1"/>
  <c r="F269" i="1"/>
  <c r="I268" i="1"/>
  <c r="F267" i="1"/>
  <c r="I266" i="1"/>
  <c r="F265" i="1"/>
  <c r="I264" i="1"/>
  <c r="F263" i="1"/>
  <c r="I262" i="1"/>
  <c r="F261" i="1"/>
  <c r="F286" i="1"/>
  <c r="F284" i="1"/>
  <c r="F282" i="1"/>
  <c r="F280" i="1"/>
  <c r="F278" i="1"/>
  <c r="F276" i="1"/>
  <c r="F274" i="1"/>
  <c r="F272" i="1"/>
  <c r="F270" i="1"/>
  <c r="I286" i="1"/>
  <c r="I284" i="1"/>
  <c r="I282" i="1"/>
  <c r="I280" i="1"/>
  <c r="I278" i="1"/>
  <c r="I277" i="1"/>
  <c r="I275" i="1"/>
  <c r="I273" i="1"/>
  <c r="I271" i="1"/>
  <c r="F244" i="1"/>
  <c r="F258" i="1"/>
  <c r="F256" i="1"/>
  <c r="F254" i="1"/>
  <c r="F252" i="1"/>
  <c r="F250" i="1"/>
  <c r="F248" i="1"/>
  <c r="I258" i="1"/>
  <c r="I256" i="1"/>
  <c r="I254" i="1"/>
  <c r="I252" i="1"/>
  <c r="I250" i="1"/>
  <c r="I248" i="1"/>
  <c r="I269" i="1"/>
  <c r="I267" i="1"/>
  <c r="I265" i="1"/>
  <c r="I263" i="1"/>
  <c r="I261" i="1"/>
  <c r="I276" i="1"/>
  <c r="I274" i="1"/>
  <c r="I272" i="1"/>
  <c r="I270" i="1"/>
  <c r="G212" i="1" l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M212" i="1"/>
  <c r="N212" i="1" s="1"/>
  <c r="J212" i="1" s="1"/>
  <c r="M213" i="1"/>
  <c r="N213" i="1" s="1"/>
  <c r="J213" i="1" s="1"/>
  <c r="M214" i="1"/>
  <c r="N214" i="1" s="1"/>
  <c r="J214" i="1" s="1"/>
  <c r="M215" i="1"/>
  <c r="N215" i="1" s="1"/>
  <c r="J215" i="1" s="1"/>
  <c r="M216" i="1"/>
  <c r="N216" i="1" s="1"/>
  <c r="J216" i="1" s="1"/>
  <c r="M217" i="1"/>
  <c r="N217" i="1" s="1"/>
  <c r="J217" i="1" s="1"/>
  <c r="M218" i="1"/>
  <c r="N218" i="1" s="1"/>
  <c r="J218" i="1" s="1"/>
  <c r="M219" i="1"/>
  <c r="N219" i="1" s="1"/>
  <c r="J219" i="1" s="1"/>
  <c r="M220" i="1"/>
  <c r="N220" i="1" s="1"/>
  <c r="J220" i="1" s="1"/>
  <c r="M221" i="1"/>
  <c r="N221" i="1" s="1"/>
  <c r="J221" i="1" s="1"/>
  <c r="M222" i="1"/>
  <c r="N222" i="1" s="1"/>
  <c r="J222" i="1" s="1"/>
  <c r="M223" i="1"/>
  <c r="N223" i="1" s="1"/>
  <c r="J223" i="1" s="1"/>
  <c r="M224" i="1"/>
  <c r="N224" i="1" s="1"/>
  <c r="J224" i="1" s="1"/>
  <c r="M225" i="1"/>
  <c r="N225" i="1" s="1"/>
  <c r="J225" i="1" s="1"/>
  <c r="M226" i="1"/>
  <c r="N226" i="1" s="1"/>
  <c r="J226" i="1" s="1"/>
  <c r="M227" i="1"/>
  <c r="N227" i="1" s="1"/>
  <c r="J227" i="1" s="1"/>
  <c r="M228" i="1"/>
  <c r="N228" i="1" s="1"/>
  <c r="J228" i="1" s="1"/>
  <c r="M211" i="1"/>
  <c r="I228" i="1" l="1"/>
  <c r="F227" i="1"/>
  <c r="I226" i="1"/>
  <c r="F225" i="1"/>
  <c r="I224" i="1"/>
  <c r="F223" i="1"/>
  <c r="I222" i="1"/>
  <c r="F221" i="1"/>
  <c r="I220" i="1"/>
  <c r="F219" i="1"/>
  <c r="I218" i="1"/>
  <c r="F217" i="1"/>
  <c r="I216" i="1"/>
  <c r="F215" i="1"/>
  <c r="I214" i="1"/>
  <c r="F213" i="1"/>
  <c r="I212" i="1"/>
  <c r="F228" i="1"/>
  <c r="I227" i="1"/>
  <c r="F226" i="1"/>
  <c r="I225" i="1"/>
  <c r="F224" i="1"/>
  <c r="I223" i="1"/>
  <c r="F222" i="1"/>
  <c r="I221" i="1"/>
  <c r="F220" i="1"/>
  <c r="I219" i="1"/>
  <c r="F218" i="1"/>
  <c r="I217" i="1"/>
  <c r="F216" i="1"/>
  <c r="I215" i="1"/>
  <c r="F214" i="1"/>
  <c r="I213" i="1"/>
  <c r="F212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I211" i="1"/>
  <c r="F211" i="1"/>
  <c r="M194" i="1"/>
  <c r="M48" i="1"/>
  <c r="I48" i="1" s="1"/>
  <c r="M49" i="1"/>
  <c r="I49" i="1" s="1"/>
  <c r="M50" i="1"/>
  <c r="I50" i="1" s="1"/>
  <c r="M51" i="1"/>
  <c r="I51" i="1" s="1"/>
  <c r="M52" i="1"/>
  <c r="I52" i="1" s="1"/>
  <c r="M53" i="1"/>
  <c r="I53" i="1" s="1"/>
  <c r="M54" i="1"/>
  <c r="I54" i="1" s="1"/>
  <c r="M55" i="1"/>
  <c r="I55" i="1" s="1"/>
  <c r="M56" i="1"/>
  <c r="I56" i="1" s="1"/>
  <c r="M57" i="1"/>
  <c r="I57" i="1" s="1"/>
  <c r="M58" i="1"/>
  <c r="I58" i="1" s="1"/>
  <c r="M59" i="1"/>
  <c r="I59" i="1" s="1"/>
  <c r="M60" i="1"/>
  <c r="I60" i="1" s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5" i="1"/>
  <c r="I195" i="1" s="1"/>
  <c r="M196" i="1"/>
  <c r="I196" i="1" s="1"/>
  <c r="M197" i="1"/>
  <c r="I197" i="1" s="1"/>
  <c r="M198" i="1"/>
  <c r="I198" i="1" s="1"/>
  <c r="M199" i="1"/>
  <c r="I199" i="1" s="1"/>
  <c r="M200" i="1"/>
  <c r="I200" i="1" s="1"/>
  <c r="M201" i="1"/>
  <c r="I201" i="1" s="1"/>
  <c r="M202" i="1"/>
  <c r="I202" i="1" s="1"/>
  <c r="M203" i="1"/>
  <c r="I203" i="1" s="1"/>
  <c r="M204" i="1"/>
  <c r="I204" i="1" s="1"/>
  <c r="M205" i="1"/>
  <c r="I205" i="1" s="1"/>
  <c r="M206" i="1"/>
  <c r="I206" i="1" s="1"/>
  <c r="M207" i="1"/>
  <c r="I207" i="1" s="1"/>
  <c r="M208" i="1"/>
  <c r="I208" i="1" s="1"/>
  <c r="M209" i="1"/>
  <c r="I209" i="1" s="1"/>
  <c r="M210" i="1"/>
  <c r="I210" i="1" s="1"/>
  <c r="M47" i="1"/>
  <c r="I47" i="1" s="1"/>
  <c r="N196" i="1"/>
  <c r="J196" i="1" s="1"/>
  <c r="N197" i="1"/>
  <c r="J197" i="1" s="1"/>
  <c r="N198" i="1"/>
  <c r="J198" i="1" s="1"/>
  <c r="N199" i="1"/>
  <c r="J199" i="1" s="1"/>
  <c r="N200" i="1"/>
  <c r="J200" i="1" s="1"/>
  <c r="N201" i="1"/>
  <c r="J201" i="1" s="1"/>
  <c r="N202" i="1"/>
  <c r="J202" i="1" s="1"/>
  <c r="N203" i="1"/>
  <c r="J203" i="1" s="1"/>
  <c r="N204" i="1"/>
  <c r="J204" i="1" s="1"/>
  <c r="N205" i="1"/>
  <c r="J205" i="1" s="1"/>
  <c r="N206" i="1"/>
  <c r="J206" i="1" s="1"/>
  <c r="N207" i="1"/>
  <c r="J207" i="1" s="1"/>
  <c r="N208" i="1"/>
  <c r="J208" i="1" s="1"/>
  <c r="N209" i="1"/>
  <c r="J209" i="1" s="1"/>
  <c r="N210" i="1"/>
  <c r="J210" i="1" s="1"/>
  <c r="N211" i="1"/>
  <c r="J211" i="1" s="1"/>
  <c r="I179" i="1"/>
  <c r="G178" i="1"/>
  <c r="H178" i="1"/>
  <c r="I178" i="1"/>
  <c r="G179" i="1"/>
  <c r="H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N178" i="1"/>
  <c r="J178" i="1" s="1"/>
  <c r="N179" i="1"/>
  <c r="J179" i="1" s="1"/>
  <c r="N180" i="1"/>
  <c r="J180" i="1" s="1"/>
  <c r="N181" i="1"/>
  <c r="J181" i="1" s="1"/>
  <c r="N182" i="1"/>
  <c r="J182" i="1" s="1"/>
  <c r="N183" i="1"/>
  <c r="J183" i="1" s="1"/>
  <c r="N184" i="1"/>
  <c r="J184" i="1" s="1"/>
  <c r="N185" i="1"/>
  <c r="J185" i="1" s="1"/>
  <c r="N186" i="1"/>
  <c r="J186" i="1" s="1"/>
  <c r="N187" i="1"/>
  <c r="J187" i="1" s="1"/>
  <c r="N188" i="1"/>
  <c r="J188" i="1" s="1"/>
  <c r="N189" i="1"/>
  <c r="J189" i="1" s="1"/>
  <c r="N190" i="1"/>
  <c r="J190" i="1" s="1"/>
  <c r="N191" i="1"/>
  <c r="J191" i="1" s="1"/>
  <c r="N192" i="1"/>
  <c r="J192" i="1" s="1"/>
  <c r="N193" i="1"/>
  <c r="J193" i="1" s="1"/>
  <c r="N194" i="1"/>
  <c r="J194" i="1" s="1"/>
  <c r="N177" i="1"/>
  <c r="J177" i="1" s="1"/>
  <c r="F177" i="1"/>
  <c r="I167" i="1"/>
  <c r="I168" i="1"/>
  <c r="I169" i="1"/>
  <c r="I170" i="1"/>
  <c r="I171" i="1"/>
  <c r="I172" i="1"/>
  <c r="I173" i="1"/>
  <c r="I174" i="1"/>
  <c r="I175" i="1"/>
  <c r="I176" i="1"/>
  <c r="I177" i="1"/>
  <c r="I166" i="1"/>
  <c r="H169" i="1"/>
  <c r="H170" i="1"/>
  <c r="H171" i="1"/>
  <c r="H172" i="1"/>
  <c r="H173" i="1"/>
  <c r="H174" i="1"/>
  <c r="H175" i="1"/>
  <c r="H176" i="1"/>
  <c r="H177" i="1"/>
  <c r="H168" i="1"/>
  <c r="G167" i="1"/>
  <c r="G168" i="1"/>
  <c r="G169" i="1"/>
  <c r="G170" i="1"/>
  <c r="G171" i="1"/>
  <c r="G172" i="1"/>
  <c r="G173" i="1"/>
  <c r="G174" i="1"/>
  <c r="G175" i="1"/>
  <c r="G176" i="1"/>
  <c r="G177" i="1"/>
  <c r="G166" i="1"/>
  <c r="F167" i="1"/>
  <c r="F168" i="1"/>
  <c r="F169" i="1"/>
  <c r="F170" i="1"/>
  <c r="F171" i="1"/>
  <c r="F172" i="1"/>
  <c r="F173" i="1"/>
  <c r="F174" i="1"/>
  <c r="F175" i="1"/>
  <c r="F176" i="1"/>
  <c r="F166" i="1"/>
  <c r="N167" i="1"/>
  <c r="J167" i="1" s="1"/>
  <c r="N168" i="1"/>
  <c r="J168" i="1" s="1"/>
  <c r="N169" i="1"/>
  <c r="J169" i="1" s="1"/>
  <c r="N170" i="1"/>
  <c r="J170" i="1" s="1"/>
  <c r="N171" i="1"/>
  <c r="J171" i="1" s="1"/>
  <c r="N172" i="1"/>
  <c r="J172" i="1" s="1"/>
  <c r="N173" i="1"/>
  <c r="J173" i="1" s="1"/>
  <c r="N174" i="1"/>
  <c r="J174" i="1" s="1"/>
  <c r="N175" i="1"/>
  <c r="J175" i="1" s="1"/>
  <c r="N176" i="1"/>
  <c r="J176" i="1" s="1"/>
  <c r="H167" i="1"/>
  <c r="F210" i="1" l="1"/>
  <c r="F208" i="1"/>
  <c r="F206" i="1"/>
  <c r="F204" i="1"/>
  <c r="F202" i="1"/>
  <c r="F200" i="1"/>
  <c r="F198" i="1"/>
  <c r="F196" i="1"/>
  <c r="N195" i="1"/>
  <c r="J195" i="1" s="1"/>
  <c r="F209" i="1"/>
  <c r="F207" i="1"/>
  <c r="F205" i="1"/>
  <c r="F203" i="1"/>
  <c r="F201" i="1"/>
  <c r="F199" i="1"/>
  <c r="F197" i="1"/>
  <c r="F195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H166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N149" i="1"/>
  <c r="J149" i="1" s="1"/>
  <c r="N150" i="1"/>
  <c r="J150" i="1" s="1"/>
  <c r="N151" i="1"/>
  <c r="J151" i="1" s="1"/>
  <c r="N152" i="1"/>
  <c r="J152" i="1" s="1"/>
  <c r="N153" i="1"/>
  <c r="J153" i="1" s="1"/>
  <c r="N154" i="1"/>
  <c r="J154" i="1" s="1"/>
  <c r="N155" i="1"/>
  <c r="J155" i="1" s="1"/>
  <c r="N156" i="1"/>
  <c r="J156" i="1" s="1"/>
  <c r="N157" i="1"/>
  <c r="J157" i="1" s="1"/>
  <c r="N158" i="1"/>
  <c r="J158" i="1" s="1"/>
  <c r="N159" i="1"/>
  <c r="J159" i="1" s="1"/>
  <c r="N160" i="1"/>
  <c r="J160" i="1" s="1"/>
  <c r="N161" i="1"/>
  <c r="J161" i="1" s="1"/>
  <c r="N162" i="1"/>
  <c r="J162" i="1" s="1"/>
  <c r="N163" i="1"/>
  <c r="J163" i="1" s="1"/>
  <c r="N164" i="1"/>
  <c r="J164" i="1" s="1"/>
  <c r="N165" i="1"/>
  <c r="J165" i="1" s="1"/>
  <c r="N166" i="1"/>
  <c r="J166" i="1" s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I131" i="1"/>
  <c r="H131" i="1"/>
  <c r="G131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N131" i="1"/>
  <c r="J131" i="1" s="1"/>
  <c r="N132" i="1"/>
  <c r="J132" i="1" s="1"/>
  <c r="N133" i="1"/>
  <c r="J133" i="1" s="1"/>
  <c r="N134" i="1"/>
  <c r="J134" i="1" s="1"/>
  <c r="N135" i="1"/>
  <c r="J135" i="1" s="1"/>
  <c r="N136" i="1"/>
  <c r="J136" i="1" s="1"/>
  <c r="N137" i="1"/>
  <c r="J137" i="1" s="1"/>
  <c r="N138" i="1"/>
  <c r="J138" i="1" s="1"/>
  <c r="N139" i="1"/>
  <c r="J139" i="1" s="1"/>
  <c r="N140" i="1"/>
  <c r="J140" i="1" s="1"/>
  <c r="N141" i="1"/>
  <c r="J141" i="1" s="1"/>
  <c r="N142" i="1"/>
  <c r="J142" i="1" s="1"/>
  <c r="N143" i="1"/>
  <c r="J143" i="1" s="1"/>
  <c r="N144" i="1"/>
  <c r="J144" i="1" s="1"/>
  <c r="N145" i="1"/>
  <c r="J145" i="1" s="1"/>
  <c r="N146" i="1"/>
  <c r="J146" i="1" s="1"/>
  <c r="N147" i="1"/>
  <c r="J147" i="1" s="1"/>
  <c r="N148" i="1"/>
  <c r="J148" i="1" s="1"/>
  <c r="F130" i="1"/>
  <c r="N130" i="1"/>
  <c r="J130" i="1" s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I119" i="1"/>
  <c r="H119" i="1"/>
  <c r="G119" i="1"/>
  <c r="F119" i="1"/>
  <c r="F120" i="1"/>
  <c r="F121" i="1"/>
  <c r="F122" i="1"/>
  <c r="F123" i="1"/>
  <c r="F124" i="1"/>
  <c r="F125" i="1"/>
  <c r="F126" i="1"/>
  <c r="F127" i="1"/>
  <c r="F128" i="1"/>
  <c r="F129" i="1"/>
  <c r="N119" i="1"/>
  <c r="J119" i="1" s="1"/>
  <c r="N120" i="1"/>
  <c r="J120" i="1" s="1"/>
  <c r="N121" i="1"/>
  <c r="J121" i="1" s="1"/>
  <c r="N122" i="1"/>
  <c r="J122" i="1" s="1"/>
  <c r="N123" i="1"/>
  <c r="J123" i="1" s="1"/>
  <c r="N124" i="1"/>
  <c r="J124" i="1" s="1"/>
  <c r="N125" i="1"/>
  <c r="J125" i="1" s="1"/>
  <c r="N126" i="1"/>
  <c r="J126" i="1" s="1"/>
  <c r="N127" i="1"/>
  <c r="J127" i="1" s="1"/>
  <c r="N128" i="1"/>
  <c r="J128" i="1" s="1"/>
  <c r="N129" i="1"/>
  <c r="J129" i="1" s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I105" i="1"/>
  <c r="I104" i="1"/>
  <c r="H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N105" i="1"/>
  <c r="J105" i="1" s="1"/>
  <c r="N106" i="1"/>
  <c r="J106" i="1" s="1"/>
  <c r="N107" i="1"/>
  <c r="J107" i="1" s="1"/>
  <c r="N108" i="1"/>
  <c r="J108" i="1" s="1"/>
  <c r="N109" i="1"/>
  <c r="J109" i="1" s="1"/>
  <c r="N110" i="1"/>
  <c r="J110" i="1" s="1"/>
  <c r="N111" i="1"/>
  <c r="J111" i="1" s="1"/>
  <c r="N112" i="1"/>
  <c r="J112" i="1" s="1"/>
  <c r="N113" i="1"/>
  <c r="J113" i="1" s="1"/>
  <c r="N114" i="1"/>
  <c r="J114" i="1" s="1"/>
  <c r="N115" i="1"/>
  <c r="J115" i="1" s="1"/>
  <c r="N116" i="1"/>
  <c r="J116" i="1" s="1"/>
  <c r="N117" i="1"/>
  <c r="J117" i="1" s="1"/>
  <c r="N118" i="1"/>
  <c r="J118" i="1" s="1"/>
  <c r="N104" i="1"/>
  <c r="J104" i="1" s="1"/>
  <c r="H105" i="1"/>
  <c r="G105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I92" i="1"/>
  <c r="H92" i="1"/>
  <c r="G92" i="1"/>
  <c r="F93" i="1"/>
  <c r="F94" i="1"/>
  <c r="F95" i="1"/>
  <c r="F96" i="1"/>
  <c r="F97" i="1"/>
  <c r="F98" i="1"/>
  <c r="F99" i="1"/>
  <c r="F100" i="1"/>
  <c r="F101" i="1"/>
  <c r="F102" i="1"/>
  <c r="F103" i="1"/>
  <c r="F104" i="1"/>
  <c r="F92" i="1"/>
  <c r="N92" i="1"/>
  <c r="J92" i="1" s="1"/>
  <c r="N93" i="1"/>
  <c r="J93" i="1" s="1"/>
  <c r="N94" i="1"/>
  <c r="J94" i="1" s="1"/>
  <c r="N95" i="1"/>
  <c r="J95" i="1" s="1"/>
  <c r="N96" i="1"/>
  <c r="J96" i="1" s="1"/>
  <c r="N97" i="1"/>
  <c r="J97" i="1" s="1"/>
  <c r="N98" i="1"/>
  <c r="J98" i="1" s="1"/>
  <c r="N99" i="1"/>
  <c r="J99" i="1" s="1"/>
  <c r="N100" i="1"/>
  <c r="J100" i="1" s="1"/>
  <c r="N101" i="1"/>
  <c r="J101" i="1" s="1"/>
  <c r="N102" i="1"/>
  <c r="J102" i="1" s="1"/>
  <c r="N103" i="1"/>
  <c r="J103" i="1" s="1"/>
  <c r="N91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I75" i="1"/>
  <c r="H75" i="1"/>
  <c r="G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75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F74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61" i="1"/>
  <c r="H61" i="1"/>
  <c r="H60" i="1"/>
  <c r="F62" i="1"/>
  <c r="F64" i="1"/>
  <c r="F66" i="1"/>
  <c r="F68" i="1"/>
  <c r="F70" i="1"/>
  <c r="F72" i="1"/>
  <c r="G60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H47" i="1"/>
  <c r="G47" i="1"/>
  <c r="I5" i="1"/>
  <c r="I6" i="1"/>
  <c r="I10" i="1"/>
  <c r="I11" i="1"/>
  <c r="I12" i="1"/>
  <c r="I15" i="1"/>
  <c r="I2" i="1"/>
  <c r="F2" i="1"/>
  <c r="N46" i="1"/>
  <c r="J46" i="1" s="1"/>
  <c r="G46" i="1"/>
  <c r="N47" i="1"/>
  <c r="N34" i="1"/>
  <c r="N35" i="1"/>
  <c r="J35" i="1" s="1"/>
  <c r="N36" i="1"/>
  <c r="N37" i="1"/>
  <c r="N38" i="1"/>
  <c r="N39" i="1"/>
  <c r="N40" i="1"/>
  <c r="N41" i="1"/>
  <c r="J41" i="1" s="1"/>
  <c r="N42" i="1"/>
  <c r="N43" i="1"/>
  <c r="J43" i="1" s="1"/>
  <c r="N44" i="1"/>
  <c r="J44" i="1" s="1"/>
  <c r="N45" i="1"/>
  <c r="N33" i="1"/>
  <c r="J33" i="1" s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3" i="1"/>
  <c r="H32" i="1"/>
  <c r="G34" i="1"/>
  <c r="G35" i="1"/>
  <c r="G36" i="1"/>
  <c r="G37" i="1"/>
  <c r="G38" i="1"/>
  <c r="G39" i="1"/>
  <c r="G40" i="1"/>
  <c r="G41" i="1"/>
  <c r="G42" i="1"/>
  <c r="G43" i="1"/>
  <c r="G44" i="1"/>
  <c r="G45" i="1"/>
  <c r="F33" i="1"/>
  <c r="F35" i="1"/>
  <c r="F38" i="1"/>
  <c r="F41" i="1"/>
  <c r="F43" i="1"/>
  <c r="F44" i="1"/>
  <c r="F46" i="1"/>
  <c r="F32" i="1"/>
  <c r="G32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7" i="1"/>
  <c r="J19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6" i="1"/>
  <c r="J21" i="1"/>
  <c r="J24" i="1"/>
  <c r="J25" i="1"/>
  <c r="J27" i="1"/>
  <c r="J29" i="1"/>
  <c r="F19" i="1"/>
  <c r="F21" i="1"/>
  <c r="F24" i="1"/>
  <c r="F25" i="1"/>
  <c r="F27" i="1"/>
  <c r="F29" i="1"/>
  <c r="J75" i="1" l="1"/>
  <c r="J87" i="1"/>
  <c r="J76" i="1"/>
  <c r="I16" i="1"/>
  <c r="F16" i="1"/>
  <c r="F28" i="1"/>
  <c r="F20" i="1"/>
  <c r="J20" i="1"/>
  <c r="F37" i="1"/>
  <c r="F23" i="1"/>
  <c r="J45" i="1"/>
  <c r="F45" i="1"/>
  <c r="F39" i="1"/>
  <c r="J38" i="1"/>
  <c r="I71" i="1"/>
  <c r="I67" i="1"/>
  <c r="F73" i="1"/>
  <c r="F69" i="1"/>
  <c r="F65" i="1"/>
  <c r="F61" i="1"/>
  <c r="J39" i="1"/>
  <c r="J37" i="1"/>
  <c r="J32" i="1"/>
  <c r="N57" i="1"/>
  <c r="N53" i="1"/>
  <c r="J47" i="1"/>
  <c r="F60" i="1"/>
  <c r="F71" i="1"/>
  <c r="F67" i="1"/>
  <c r="F63" i="1"/>
  <c r="N51" i="1"/>
  <c r="J51" i="1" s="1"/>
  <c r="N49" i="1"/>
  <c r="N71" i="1"/>
  <c r="I69" i="1"/>
  <c r="N69" i="1"/>
  <c r="N67" i="1"/>
  <c r="J67" i="1" s="1"/>
  <c r="I65" i="1"/>
  <c r="N65" i="1"/>
  <c r="J65" i="1" s="1"/>
  <c r="I63" i="1"/>
  <c r="N63" i="1"/>
  <c r="J63" i="1" s="1"/>
  <c r="I61" i="1"/>
  <c r="N61" i="1"/>
  <c r="J61" i="1" s="1"/>
  <c r="N56" i="1"/>
  <c r="N54" i="1"/>
  <c r="J54" i="1" s="1"/>
  <c r="N52" i="1"/>
  <c r="J52" i="1" s="1"/>
  <c r="N50" i="1"/>
  <c r="J50" i="1" s="1"/>
  <c r="N48" i="1"/>
  <c r="J48" i="1" s="1"/>
  <c r="N55" i="1"/>
  <c r="F58" i="1"/>
  <c r="F56" i="1"/>
  <c r="F54" i="1"/>
  <c r="F52" i="1"/>
  <c r="F50" i="1"/>
  <c r="F48" i="1"/>
  <c r="F59" i="1"/>
  <c r="F57" i="1"/>
  <c r="F55" i="1"/>
  <c r="F53" i="1"/>
  <c r="F51" i="1"/>
  <c r="F49" i="1"/>
  <c r="F47" i="1"/>
  <c r="J88" i="1" l="1"/>
  <c r="J89" i="1"/>
  <c r="J81" i="1"/>
  <c r="J82" i="1"/>
  <c r="J80" i="1"/>
  <c r="J84" i="1"/>
  <c r="J78" i="1"/>
  <c r="J79" i="1"/>
  <c r="J16" i="1"/>
  <c r="J85" i="1"/>
  <c r="J77" i="1"/>
  <c r="J23" i="1"/>
  <c r="J90" i="1"/>
  <c r="J28" i="1"/>
  <c r="J83" i="1"/>
  <c r="J53" i="1"/>
  <c r="J40" i="1"/>
  <c r="J57" i="1"/>
  <c r="J17" i="1"/>
  <c r="F42" i="1"/>
  <c r="F34" i="1"/>
  <c r="J55" i="1"/>
  <c r="J31" i="1"/>
  <c r="J69" i="1"/>
  <c r="J30" i="1"/>
  <c r="J71" i="1"/>
  <c r="J18" i="1"/>
  <c r="J49" i="1"/>
  <c r="F31" i="1"/>
  <c r="F18" i="1"/>
  <c r="F26" i="1"/>
  <c r="F22" i="1"/>
  <c r="J56" i="1"/>
  <c r="J26" i="1"/>
  <c r="F40" i="1"/>
  <c r="F17" i="1"/>
  <c r="F30" i="1"/>
  <c r="F36" i="1"/>
  <c r="J36" i="1"/>
  <c r="N64" i="1"/>
  <c r="J64" i="1" s="1"/>
  <c r="I64" i="1"/>
  <c r="N68" i="1"/>
  <c r="I68" i="1"/>
  <c r="N62" i="1"/>
  <c r="J62" i="1" s="1"/>
  <c r="I62" i="1"/>
  <c r="N66" i="1"/>
  <c r="I66" i="1"/>
  <c r="N70" i="1"/>
  <c r="I70" i="1"/>
  <c r="J70" i="1" l="1"/>
  <c r="J22" i="1"/>
  <c r="J66" i="1"/>
  <c r="J42" i="1"/>
  <c r="J68" i="1"/>
  <c r="J34" i="1"/>
  <c r="J5" i="1" l="1"/>
  <c r="J6" i="1"/>
  <c r="J10" i="1"/>
  <c r="J11" i="1"/>
  <c r="J12" i="1"/>
  <c r="J15" i="1"/>
  <c r="J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G2" i="1"/>
  <c r="H2" i="1"/>
  <c r="F5" i="1"/>
  <c r="F6" i="1"/>
  <c r="F10" i="1"/>
  <c r="F11" i="1"/>
  <c r="F12" i="1"/>
  <c r="F15" i="1"/>
  <c r="F8" i="1"/>
  <c r="I73" i="1"/>
  <c r="F14" i="1" l="1"/>
  <c r="I72" i="1"/>
  <c r="F4" i="1"/>
  <c r="I74" i="1"/>
  <c r="I13" i="1"/>
  <c r="N58" i="1"/>
  <c r="I9" i="1"/>
  <c r="N73" i="1"/>
  <c r="I7" i="1"/>
  <c r="N59" i="1"/>
  <c r="I3" i="1"/>
  <c r="N60" i="1"/>
  <c r="I14" i="1"/>
  <c r="N72" i="1"/>
  <c r="I8" i="1"/>
  <c r="J91" i="1"/>
  <c r="I4" i="1"/>
  <c r="N74" i="1"/>
  <c r="F13" i="1"/>
  <c r="F9" i="1"/>
  <c r="F7" i="1"/>
  <c r="F3" i="1"/>
  <c r="J4" i="1" l="1"/>
  <c r="J74" i="1"/>
  <c r="J8" i="1"/>
  <c r="J86" i="1"/>
  <c r="J72" i="1"/>
  <c r="J14" i="1"/>
  <c r="J60" i="1"/>
  <c r="J3" i="1"/>
  <c r="J59" i="1"/>
  <c r="J7" i="1"/>
  <c r="J73" i="1"/>
  <c r="J9" i="1"/>
  <c r="J58" i="1"/>
  <c r="J13" i="1"/>
</calcChain>
</file>

<file path=xl/sharedStrings.xml><?xml version="1.0" encoding="utf-8"?>
<sst xmlns="http://schemas.openxmlformats.org/spreadsheetml/2006/main" count="3253" uniqueCount="64">
  <si>
    <t>Model</t>
  </si>
  <si>
    <t>ho</t>
  </si>
  <si>
    <t>h1</t>
  </si>
  <si>
    <t>do</t>
  </si>
  <si>
    <t>Ho</t>
  </si>
  <si>
    <t>Ho/P</t>
  </si>
  <si>
    <t>Cdw</t>
  </si>
  <si>
    <t>M</t>
  </si>
  <si>
    <t>Q</t>
  </si>
  <si>
    <t>ho/P</t>
  </si>
  <si>
    <t>h1/P</t>
  </si>
  <si>
    <t>L3</t>
  </si>
  <si>
    <t>L4</t>
  </si>
  <si>
    <t>L6</t>
  </si>
  <si>
    <t>L7</t>
  </si>
  <si>
    <t>P1.5</t>
  </si>
  <si>
    <t>P2</t>
  </si>
  <si>
    <t>P3</t>
  </si>
  <si>
    <t>P3.5</t>
  </si>
  <si>
    <t>W0.4</t>
  </si>
  <si>
    <t>W0.8</t>
  </si>
  <si>
    <t>W1</t>
  </si>
  <si>
    <t>W2.5</t>
  </si>
  <si>
    <t>Bi0</t>
  </si>
  <si>
    <t>Bi0.5</t>
  </si>
  <si>
    <t>Bo0</t>
  </si>
  <si>
    <t>Bo0.125</t>
  </si>
  <si>
    <t>Bo0.375</t>
  </si>
  <si>
    <t>Bo0.5</t>
  </si>
  <si>
    <t>Pd0</t>
  </si>
  <si>
    <t>N/A</t>
  </si>
  <si>
    <t>Pd1.5</t>
  </si>
  <si>
    <t>ML</t>
  </si>
  <si>
    <t>α5</t>
  </si>
  <si>
    <t>α10</t>
  </si>
  <si>
    <t>β5</t>
  </si>
  <si>
    <t>β10</t>
  </si>
  <si>
    <t>Qs</t>
  </si>
  <si>
    <t>hu</t>
  </si>
  <si>
    <t>hd</t>
  </si>
  <si>
    <t>du</t>
  </si>
  <si>
    <t>Hu</t>
  </si>
  <si>
    <t>Hd</t>
  </si>
  <si>
    <t>S</t>
  </si>
  <si>
    <t>Cs</t>
  </si>
  <si>
    <r>
      <t>d</t>
    </r>
    <r>
      <rPr>
        <b/>
        <sz val="10"/>
        <color rgb="FF3F3F3F"/>
        <rFont val="Calibri"/>
        <family val="2"/>
        <scheme val="minor"/>
      </rPr>
      <t>d</t>
    </r>
  </si>
  <si>
    <t>Flow discharge in free flow condition (liter/s)</t>
  </si>
  <si>
    <t>Upstream flow depth over crest during free flow condition (cm)</t>
  </si>
  <si>
    <t>Water depth above the PKW upstream crest during free flow condition (cm)</t>
  </si>
  <si>
    <t>Flow depth at upstream side in free flow condition (cm)</t>
  </si>
  <si>
    <t>Total upstream head over crest during free flow condition (cm)</t>
  </si>
  <si>
    <t>PKW height (cm)</t>
  </si>
  <si>
    <t>P</t>
  </si>
  <si>
    <t xml:space="preserve">Discharge coefficient related to PKW total width </t>
  </si>
  <si>
    <t>dd</t>
  </si>
  <si>
    <t>Flow discharge in submerged flow condition (liter/s)</t>
  </si>
  <si>
    <t>Upstream flow depth over crest level during submerged flow condition (cm)</t>
  </si>
  <si>
    <t>Downstream flow depth over crest level (cm)</t>
  </si>
  <si>
    <t>Flow depth at upstream side in submerged flow condition (cm)</t>
  </si>
  <si>
    <t>Flow depth at downstream side in submerged flow condition (cm)</t>
  </si>
  <si>
    <t>Total head over crest level upstream from weir during submerged flow condition (cm)</t>
  </si>
  <si>
    <t>Total head over crest level downstream from weir (cm)</t>
  </si>
  <si>
    <t>Submergence factor, S = Hd/Hu</t>
  </si>
  <si>
    <t>Discharge reduction factor arisen during submerged flow condition, Cs = Qs/Q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</si>
</sst>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3F3F3F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rgb="FF3F3F3F"/>
      <name val="Calibri"/>
      <family val="2"/>
      <scheme val="minor"/>
    </font>
    <font>
      <b/>
      <sz val="14"/>
      <color rgb="FF3F3F7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3" applyNumberForma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20">
    <xf numFmtId="0" fontId="0" fillId="0" borderId="0" xfId="0"/>
    <xf numFmtId="0" fontId="2" fillId="2" borderId="1" xfId="1"/>
    <xf numFmtId="0" fontId="3" fillId="3" borderId="2" xfId="2" applyFont="1"/>
    <xf numFmtId="0" fontId="4" fillId="2" borderId="1" xfId="1" applyFont="1"/>
    <xf numFmtId="0" fontId="6" fillId="0" borderId="0" xfId="0" applyFont="1"/>
    <xf numFmtId="0" fontId="0" fillId="3" borderId="2" xfId="2" applyFont="1"/>
    <xf numFmtId="0" fontId="8" fillId="0" borderId="0" xfId="0" applyFont="1"/>
    <xf numFmtId="0" fontId="9" fillId="3" borderId="2" xfId="2" applyFont="1"/>
    <xf numFmtId="0" fontId="10" fillId="2" borderId="1" xfId="1" applyFont="1"/>
    <xf numFmtId="0" fontId="11" fillId="0" borderId="0" xfId="0" applyFont="1"/>
    <xf numFmtId="0" fontId="9" fillId="4" borderId="3" xfId="3" applyFont="1"/>
    <xf numFmtId="0" fontId="12" fillId="5" borderId="4" xfId="4" applyFont="1" applyBorder="1"/>
    <xf numFmtId="0" fontId="12" fillId="6" borderId="4" xfId="5" applyFont="1" applyBorder="1"/>
    <xf numFmtId="0" fontId="12" fillId="7" borderId="4" xfId="6" applyFont="1" applyBorder="1"/>
    <xf numFmtId="0" fontId="12" fillId="5" borderId="2" xfId="4" applyFont="1" applyBorder="1"/>
    <xf numFmtId="10" fontId="0" fillId="0" borderId="0" xfId="0" applyNumberFormat="1"/>
    <xf numFmtId="0" fontId="0" fillId="3" borderId="2" xfId="2" applyFont="1" applyAlignment="1">
      <alignment horizontal="center"/>
    </xf>
    <xf numFmtId="0" fontId="13" fillId="5" borderId="2" xfId="4" applyFont="1" applyBorder="1"/>
    <xf numFmtId="0" fontId="14" fillId="3" borderId="2" xfId="2" applyFont="1"/>
    <xf numFmtId="0" fontId="15" fillId="2" borderId="1" xfId="1" applyFont="1"/>
  </cellXfs>
  <cellStyles count="7">
    <cellStyle name="Accent1" xfId="4" builtinId="29"/>
    <cellStyle name="Accent2" xfId="5" builtinId="33"/>
    <cellStyle name="Accent4" xfId="6" builtinId="41"/>
    <cellStyle name="Input" xfId="1" builtinId="20"/>
    <cellStyle name="Normal" xfId="0" builtinId="0"/>
    <cellStyle name="Note" xfId="2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12.92</c:v>
          </c:tx>
          <c:spPr>
            <a:ln w="28575">
              <a:noFill/>
            </a:ln>
          </c:spPr>
          <c:xVal>
            <c:numRef>
              <c:f>'Bo0.5'!$H$2:$H$20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0.61599999999999999</c:v>
                </c:pt>
                <c:pt idx="3">
                  <c:v>1.4990000000000001</c:v>
                </c:pt>
                <c:pt idx="4">
                  <c:v>1.99</c:v>
                </c:pt>
                <c:pt idx="5">
                  <c:v>2.0880000000000001</c:v>
                </c:pt>
                <c:pt idx="6">
                  <c:v>2.3340000000000001</c:v>
                </c:pt>
                <c:pt idx="7">
                  <c:v>2.58</c:v>
                </c:pt>
                <c:pt idx="8">
                  <c:v>2.8759999999999999</c:v>
                </c:pt>
                <c:pt idx="9">
                  <c:v>3.0230000000000001</c:v>
                </c:pt>
                <c:pt idx="10">
                  <c:v>3.27</c:v>
                </c:pt>
                <c:pt idx="11">
                  <c:v>3.5659999999999998</c:v>
                </c:pt>
                <c:pt idx="12">
                  <c:v>3.8610000000000002</c:v>
                </c:pt>
                <c:pt idx="13">
                  <c:v>4.1580000000000004</c:v>
                </c:pt>
                <c:pt idx="14">
                  <c:v>4.4039999999999999</c:v>
                </c:pt>
                <c:pt idx="15">
                  <c:v>4.5519999999999996</c:v>
                </c:pt>
                <c:pt idx="16">
                  <c:v>4.9969999999999999</c:v>
                </c:pt>
                <c:pt idx="17">
                  <c:v>5.1449999999999996</c:v>
                </c:pt>
                <c:pt idx="18">
                  <c:v>5.64</c:v>
                </c:pt>
              </c:numCache>
            </c:numRef>
          </c:xVal>
          <c:yVal>
            <c:numRef>
              <c:f>'Bo0.5'!$G$2:$G$20</c:f>
              <c:numCache>
                <c:formatCode>General</c:formatCode>
                <c:ptCount val="19"/>
                <c:pt idx="0">
                  <c:v>3.0219999999999998</c:v>
                </c:pt>
                <c:pt idx="1">
                  <c:v>2.8740000000000001</c:v>
                </c:pt>
                <c:pt idx="2">
                  <c:v>2.923</c:v>
                </c:pt>
                <c:pt idx="3">
                  <c:v>3.0710000000000002</c:v>
                </c:pt>
                <c:pt idx="4">
                  <c:v>3.1890000000000001</c:v>
                </c:pt>
                <c:pt idx="5">
                  <c:v>3.2189999999999999</c:v>
                </c:pt>
                <c:pt idx="6">
                  <c:v>3.3180000000000001</c:v>
                </c:pt>
                <c:pt idx="7">
                  <c:v>3.4460000000000002</c:v>
                </c:pt>
                <c:pt idx="8">
                  <c:v>3.5939999999999999</c:v>
                </c:pt>
                <c:pt idx="9">
                  <c:v>3.6629999999999998</c:v>
                </c:pt>
                <c:pt idx="10">
                  <c:v>3.86</c:v>
                </c:pt>
                <c:pt idx="11">
                  <c:v>4.0579999999999998</c:v>
                </c:pt>
                <c:pt idx="12">
                  <c:v>4.3040000000000003</c:v>
                </c:pt>
                <c:pt idx="13">
                  <c:v>4.452</c:v>
                </c:pt>
                <c:pt idx="14">
                  <c:v>4.6989999999999998</c:v>
                </c:pt>
                <c:pt idx="15">
                  <c:v>4.8479999999999999</c:v>
                </c:pt>
                <c:pt idx="16">
                  <c:v>5.2430000000000003</c:v>
                </c:pt>
                <c:pt idx="17">
                  <c:v>5.3419999999999996</c:v>
                </c:pt>
                <c:pt idx="18">
                  <c:v>5.7380000000000004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0-41B4-8C42-80F8DB0F5CC0}"/>
            </c:ext>
          </c:extLst>
        </c:ser>
        <c:ser>
          <c:idx val="1"/>
          <c:order val="1"/>
          <c:tx>
            <c:v>15.89</c:v>
          </c:tx>
          <c:spPr>
            <a:ln w="28575">
              <a:noFill/>
            </a:ln>
          </c:spPr>
          <c:xVal>
            <c:numRef>
              <c:f>'Bo0.5'!$H$21:$H$43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0.437</c:v>
                </c:pt>
                <c:pt idx="4">
                  <c:v>0.82399999999999995</c:v>
                </c:pt>
                <c:pt idx="5">
                  <c:v>1.0669999999999999</c:v>
                </c:pt>
                <c:pt idx="6">
                  <c:v>1.7949999999999999</c:v>
                </c:pt>
                <c:pt idx="7">
                  <c:v>2.38</c:v>
                </c:pt>
                <c:pt idx="8">
                  <c:v>2.5750000000000002</c:v>
                </c:pt>
                <c:pt idx="9">
                  <c:v>2.819</c:v>
                </c:pt>
                <c:pt idx="10">
                  <c:v>3.2589999999999999</c:v>
                </c:pt>
                <c:pt idx="11">
                  <c:v>3.601</c:v>
                </c:pt>
                <c:pt idx="12">
                  <c:v>3.9929999999999999</c:v>
                </c:pt>
                <c:pt idx="13">
                  <c:v>4.2869999999999999</c:v>
                </c:pt>
                <c:pt idx="14">
                  <c:v>4.532</c:v>
                </c:pt>
                <c:pt idx="15">
                  <c:v>4.827</c:v>
                </c:pt>
                <c:pt idx="16">
                  <c:v>5.1710000000000003</c:v>
                </c:pt>
                <c:pt idx="17">
                  <c:v>5.7110000000000003</c:v>
                </c:pt>
                <c:pt idx="18">
                  <c:v>6.1050000000000004</c:v>
                </c:pt>
                <c:pt idx="19">
                  <c:v>6.2530000000000001</c:v>
                </c:pt>
                <c:pt idx="20">
                  <c:v>6.45</c:v>
                </c:pt>
                <c:pt idx="21">
                  <c:v>7.0410000000000004</c:v>
                </c:pt>
                <c:pt idx="22">
                  <c:v>7.7809999999999997</c:v>
                </c:pt>
              </c:numCache>
            </c:numRef>
          </c:xVal>
          <c:yVal>
            <c:numRef>
              <c:f>'Bo0.5'!$G$21:$G$43</c:f>
              <c:numCache>
                <c:formatCode>General</c:formatCode>
                <c:ptCount val="23"/>
                <c:pt idx="0">
                  <c:v>3.6970000000000001</c:v>
                </c:pt>
                <c:pt idx="1">
                  <c:v>3.403</c:v>
                </c:pt>
                <c:pt idx="2">
                  <c:v>3.452</c:v>
                </c:pt>
                <c:pt idx="3">
                  <c:v>3.452</c:v>
                </c:pt>
                <c:pt idx="4">
                  <c:v>3.5009999999999999</c:v>
                </c:pt>
                <c:pt idx="5">
                  <c:v>3.55</c:v>
                </c:pt>
                <c:pt idx="6">
                  <c:v>3.6480000000000001</c:v>
                </c:pt>
                <c:pt idx="7">
                  <c:v>3.8439999999999999</c:v>
                </c:pt>
                <c:pt idx="8">
                  <c:v>3.8929999999999998</c:v>
                </c:pt>
                <c:pt idx="9">
                  <c:v>3.9910000000000001</c:v>
                </c:pt>
                <c:pt idx="10">
                  <c:v>4.2850000000000001</c:v>
                </c:pt>
                <c:pt idx="11">
                  <c:v>4.4820000000000002</c:v>
                </c:pt>
                <c:pt idx="12">
                  <c:v>4.7270000000000003</c:v>
                </c:pt>
                <c:pt idx="13">
                  <c:v>4.9720000000000004</c:v>
                </c:pt>
                <c:pt idx="14">
                  <c:v>5.12</c:v>
                </c:pt>
                <c:pt idx="15">
                  <c:v>5.3159999999999998</c:v>
                </c:pt>
                <c:pt idx="16">
                  <c:v>5.6109999999999998</c:v>
                </c:pt>
                <c:pt idx="17">
                  <c:v>6.0049999999999999</c:v>
                </c:pt>
                <c:pt idx="18">
                  <c:v>6.36</c:v>
                </c:pt>
                <c:pt idx="19">
                  <c:v>6.4980000000000002</c:v>
                </c:pt>
                <c:pt idx="20">
                  <c:v>6.6950000000000003</c:v>
                </c:pt>
                <c:pt idx="21">
                  <c:v>7.2859999999999996</c:v>
                </c:pt>
                <c:pt idx="22">
                  <c:v>7.73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0-41B4-8C42-80F8DB0F5CC0}"/>
            </c:ext>
          </c:extLst>
        </c:ser>
        <c:ser>
          <c:idx val="2"/>
          <c:order val="2"/>
          <c:tx>
            <c:v>36</c:v>
          </c:tx>
          <c:spPr>
            <a:ln w="28575">
              <a:noFill/>
            </a:ln>
          </c:spPr>
          <c:xVal>
            <c:numRef>
              <c:f>'Bo0.5'!$O$163:$O$190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2.141443752532227</c:v>
                </c:pt>
                <c:pt idx="4">
                  <c:v>2.4044401922289662</c:v>
                </c:pt>
                <c:pt idx="5">
                  <c:v>2.6689468861915859</c:v>
                </c:pt>
                <c:pt idx="6">
                  <c:v>3.2915569271014689</c:v>
                </c:pt>
                <c:pt idx="7">
                  <c:v>3.8307216410641098</c:v>
                </c:pt>
                <c:pt idx="8">
                  <c:v>4.192716920580196</c:v>
                </c:pt>
                <c:pt idx="9">
                  <c:v>4.5110128374376801</c:v>
                </c:pt>
                <c:pt idx="10">
                  <c:v>5.1056838126881257</c:v>
                </c:pt>
                <c:pt idx="11">
                  <c:v>5.6121786040596913</c:v>
                </c:pt>
                <c:pt idx="12">
                  <c:v>6.1214365336134486</c:v>
                </c:pt>
                <c:pt idx="13">
                  <c:v>6.6332284677897082</c:v>
                </c:pt>
                <c:pt idx="14">
                  <c:v>7.0069140179117761</c:v>
                </c:pt>
                <c:pt idx="15">
                  <c:v>7.7106447014842905</c:v>
                </c:pt>
                <c:pt idx="16">
                  <c:v>8.1818496885784437</c:v>
                </c:pt>
                <c:pt idx="17">
                  <c:v>8.7492762278686929</c:v>
                </c:pt>
                <c:pt idx="18">
                  <c:v>9.3186967750573864</c:v>
                </c:pt>
                <c:pt idx="19">
                  <c:v>9.7946215486741526</c:v>
                </c:pt>
                <c:pt idx="20">
                  <c:v>10.558543559650218</c:v>
                </c:pt>
                <c:pt idx="21">
                  <c:v>11.133298247748538</c:v>
                </c:pt>
                <c:pt idx="22">
                  <c:v>11.709477263345562</c:v>
                </c:pt>
                <c:pt idx="23">
                  <c:v>12.335156772873116</c:v>
                </c:pt>
                <c:pt idx="24">
                  <c:v>13.203814865094078</c:v>
                </c:pt>
                <c:pt idx="25">
                  <c:v>13.832719106549444</c:v>
                </c:pt>
                <c:pt idx="26">
                  <c:v>14.608369487859889</c:v>
                </c:pt>
                <c:pt idx="27">
                  <c:v>15.4829197509116</c:v>
                </c:pt>
              </c:numCache>
            </c:numRef>
          </c:xVal>
          <c:yVal>
            <c:numRef>
              <c:f>'Bo0.5'!$N$163:$N$190</c:f>
              <c:numCache>
                <c:formatCode>General</c:formatCode>
                <c:ptCount val="28"/>
                <c:pt idx="0">
                  <c:v>7.469593793231339</c:v>
                </c:pt>
                <c:pt idx="1">
                  <c:v>7.0941956189276194</c:v>
                </c:pt>
                <c:pt idx="2">
                  <c:v>7.000519159523237</c:v>
                </c:pt>
                <c:pt idx="3">
                  <c:v>7.1410602618625294</c:v>
                </c:pt>
                <c:pt idx="4">
                  <c:v>7.2348417230265376</c:v>
                </c:pt>
                <c:pt idx="5">
                  <c:v>7.2348417230265376</c:v>
                </c:pt>
                <c:pt idx="6">
                  <c:v>7.3756424353975696</c:v>
                </c:pt>
                <c:pt idx="7">
                  <c:v>7.469593793231339</c:v>
                </c:pt>
                <c:pt idx="8">
                  <c:v>7.7047598229240943</c:v>
                </c:pt>
                <c:pt idx="9">
                  <c:v>7.8931806958077724</c:v>
                </c:pt>
                <c:pt idx="10">
                  <c:v>8.1762750205182986</c:v>
                </c:pt>
                <c:pt idx="11">
                  <c:v>8.4125964333449392</c:v>
                </c:pt>
                <c:pt idx="12">
                  <c:v>8.6492762278686932</c:v>
                </c:pt>
                <c:pt idx="13">
                  <c:v>8.8863019929967138</c:v>
                </c:pt>
                <c:pt idx="14">
                  <c:v>9.1236618502810298</c:v>
                </c:pt>
                <c:pt idx="15">
                  <c:v>9.504104327000725</c:v>
                </c:pt>
                <c:pt idx="16">
                  <c:v>9.8853290573469064</c:v>
                </c:pt>
                <c:pt idx="17">
                  <c:v>10.171736091308425</c:v>
                </c:pt>
                <c:pt idx="18">
                  <c:v>10.554232320436814</c:v>
                </c:pt>
                <c:pt idx="19">
                  <c:v>11.081260282061654</c:v>
                </c:pt>
                <c:pt idx="20">
                  <c:v>11.561410576210474</c:v>
                </c:pt>
                <c:pt idx="21">
                  <c:v>12.09063830522447</c:v>
                </c:pt>
                <c:pt idx="22">
                  <c:v>12.572659505519916</c:v>
                </c:pt>
                <c:pt idx="23">
                  <c:v>13.103814865094078</c:v>
                </c:pt>
                <c:pt idx="24">
                  <c:v>13.781146504878674</c:v>
                </c:pt>
                <c:pt idx="25">
                  <c:v>14.362806145998466</c:v>
                </c:pt>
                <c:pt idx="26">
                  <c:v>14.993989185222803</c:v>
                </c:pt>
                <c:pt idx="27">
                  <c:v>15.723536384623165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30-41B4-8C42-80F8DB0F5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56928"/>
        <c:axId val="256238336"/>
      </c:scatterChart>
      <c:valAx>
        <c:axId val="25575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6238336"/>
        <c:crosses val="autoZero"/>
        <c:crossBetween val="midCat"/>
      </c:valAx>
      <c:valAx>
        <c:axId val="256238336"/>
        <c:scaling>
          <c:orientation val="minMax"/>
          <c:min val="2.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Hu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756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152400</xdr:colOff>
      <xdr:row>10</xdr:row>
      <xdr:rowOff>169333</xdr:rowOff>
    </xdr:from>
    <xdr:to>
      <xdr:col>18</xdr:col>
      <xdr:colOff>285505</xdr:colOff>
      <xdr:row>15</xdr:row>
      <xdr:rowOff>38000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9667" y="2032000"/>
          <a:ext cx="1961905" cy="8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157163</xdr:colOff>
      <xdr:row>0</xdr:row>
      <xdr:rowOff>200025</xdr:rowOff>
    </xdr:from>
    <xdr:to>
      <xdr:col>26</xdr:col>
      <xdr:colOff>461963</xdr:colOff>
      <xdr:row>21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377"/>
  <sheetViews>
    <sheetView zoomScale="90" zoomScaleNormal="90" workbookViewId="0"/>
  </sheetViews>
  <sheetFormatPr defaultRowHeight="14.4" x14ac:dyDescent="0.3"/>
  <cols>
    <col min="14" max="14" width="13.33203125" bestFit="1" customWidth="1"/>
    <col min="15" max="15" width="9" customWidth="1"/>
  </cols>
  <sheetData>
    <row r="1" spans="1:17" x14ac:dyDescent="0.3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9</v>
      </c>
      <c r="H1" s="2" t="s">
        <v>10</v>
      </c>
      <c r="I1" s="2" t="s">
        <v>5</v>
      </c>
      <c r="J1" s="2" t="s">
        <v>6</v>
      </c>
      <c r="L1" s="3" t="s">
        <v>8</v>
      </c>
      <c r="M1" s="3" t="s">
        <v>4</v>
      </c>
      <c r="N1" s="3" t="s">
        <v>6</v>
      </c>
    </row>
    <row r="2" spans="1:17" x14ac:dyDescent="0.3">
      <c r="A2" t="s">
        <v>7</v>
      </c>
      <c r="B2">
        <f>ROUND(L2,2)</f>
        <v>12.64</v>
      </c>
      <c r="C2">
        <v>3</v>
      </c>
      <c r="D2">
        <v>2.8299999999999983</v>
      </c>
      <c r="E2">
        <v>23.22</v>
      </c>
      <c r="F2">
        <f>ROUND(M2,3)</f>
        <v>3.1680000000000001</v>
      </c>
      <c r="G2">
        <f>ROUND(C2/12.6,3)</f>
        <v>0.23799999999999999</v>
      </c>
      <c r="H2">
        <f>ROUND(D2/12.6,3)</f>
        <v>0.22500000000000001</v>
      </c>
      <c r="I2">
        <f>ROUND(M2/12.6,3)</f>
        <v>0.251</v>
      </c>
      <c r="J2">
        <f>ROUND(N2,3)</f>
        <v>2.5299999999999998</v>
      </c>
      <c r="L2">
        <v>12.636327216070793</v>
      </c>
      <c r="M2">
        <v>3.1677164971956868</v>
      </c>
      <c r="N2">
        <v>2.5300080709002248</v>
      </c>
    </row>
    <row r="3" spans="1:17" x14ac:dyDescent="0.3">
      <c r="A3" t="s">
        <v>7</v>
      </c>
      <c r="B3">
        <f t="shared" ref="B3:B66" si="0">ROUND(L3,2)</f>
        <v>14.38</v>
      </c>
      <c r="C3">
        <v>3.379999999999999</v>
      </c>
      <c r="D3">
        <v>3.16</v>
      </c>
      <c r="E3">
        <v>23.599999999999998</v>
      </c>
      <c r="F3">
        <f t="shared" ref="F3:F15" si="1">ROUND(M3,3)</f>
        <v>3.59</v>
      </c>
      <c r="G3">
        <f t="shared" ref="G3:G16" si="2">ROUND(C3/12.6,3)</f>
        <v>0.26800000000000002</v>
      </c>
      <c r="H3">
        <f t="shared" ref="H3:H15" si="3">ROUND(D3/12.6,3)</f>
        <v>0.251</v>
      </c>
      <c r="I3">
        <f t="shared" ref="I3:I16" si="4">ROUND(M3/12.6,3)</f>
        <v>0.28499999999999998</v>
      </c>
      <c r="J3">
        <f t="shared" ref="J3:J15" si="5">ROUND(N3,3)</f>
        <v>2.3860000000000001</v>
      </c>
      <c r="L3">
        <v>14.37756537891963</v>
      </c>
      <c r="M3">
        <v>3.5901866768526873</v>
      </c>
      <c r="N3">
        <v>2.3857795273860756</v>
      </c>
      <c r="P3" s="2" t="s">
        <v>8</v>
      </c>
      <c r="Q3" t="s">
        <v>46</v>
      </c>
    </row>
    <row r="4" spans="1:17" x14ac:dyDescent="0.3">
      <c r="A4" t="s">
        <v>7</v>
      </c>
      <c r="B4">
        <f t="shared" si="0"/>
        <v>16.45</v>
      </c>
      <c r="C4">
        <v>3.8299999999999983</v>
      </c>
      <c r="D4">
        <v>3.5700000000000003</v>
      </c>
      <c r="E4">
        <v>24.049999999999997</v>
      </c>
      <c r="F4">
        <f t="shared" si="1"/>
        <v>4.0949999999999998</v>
      </c>
      <c r="G4">
        <f t="shared" si="2"/>
        <v>0.30399999999999999</v>
      </c>
      <c r="H4">
        <f t="shared" si="3"/>
        <v>0.28299999999999997</v>
      </c>
      <c r="I4">
        <f t="shared" si="4"/>
        <v>0.32500000000000001</v>
      </c>
      <c r="J4">
        <f t="shared" si="5"/>
        <v>2.2400000000000002</v>
      </c>
      <c r="L4">
        <v>16.445562384149135</v>
      </c>
      <c r="M4">
        <v>4.0948047585529048</v>
      </c>
      <c r="N4">
        <v>2.240368373953896</v>
      </c>
      <c r="P4" s="2" t="s">
        <v>1</v>
      </c>
      <c r="Q4" t="s">
        <v>47</v>
      </c>
    </row>
    <row r="5" spans="1:17" x14ac:dyDescent="0.3">
      <c r="A5" t="s">
        <v>7</v>
      </c>
      <c r="B5">
        <f t="shared" si="0"/>
        <v>18.09</v>
      </c>
      <c r="C5">
        <v>4.25</v>
      </c>
      <c r="D5">
        <v>3.879999999999999</v>
      </c>
      <c r="E5">
        <v>24.47</v>
      </c>
      <c r="F5">
        <f t="shared" si="1"/>
        <v>4.5599999999999996</v>
      </c>
      <c r="G5">
        <f t="shared" si="2"/>
        <v>0.33700000000000002</v>
      </c>
      <c r="H5">
        <f t="shared" si="3"/>
        <v>0.308</v>
      </c>
      <c r="I5">
        <f t="shared" si="4"/>
        <v>0.36199999999999999</v>
      </c>
      <c r="J5">
        <f t="shared" si="5"/>
        <v>2.0979999999999999</v>
      </c>
      <c r="L5">
        <v>18.093153929111747</v>
      </c>
      <c r="M5">
        <v>4.5596129410537767</v>
      </c>
      <c r="N5">
        <v>2.0976972767289443</v>
      </c>
      <c r="P5" s="2" t="s">
        <v>2</v>
      </c>
      <c r="Q5" t="s">
        <v>48</v>
      </c>
    </row>
    <row r="6" spans="1:17" x14ac:dyDescent="0.3">
      <c r="A6" t="s">
        <v>7</v>
      </c>
      <c r="B6">
        <f t="shared" si="0"/>
        <v>19.73</v>
      </c>
      <c r="C6">
        <v>4.5300000000000011</v>
      </c>
      <c r="D6">
        <v>4.129999999999999</v>
      </c>
      <c r="E6">
        <v>24.75</v>
      </c>
      <c r="F6">
        <f t="shared" si="1"/>
        <v>4.8899999999999997</v>
      </c>
      <c r="G6">
        <f t="shared" si="2"/>
        <v>0.36</v>
      </c>
      <c r="H6">
        <f t="shared" si="3"/>
        <v>0.32800000000000001</v>
      </c>
      <c r="I6">
        <f t="shared" si="4"/>
        <v>0.38800000000000001</v>
      </c>
      <c r="J6">
        <f t="shared" si="5"/>
        <v>2.06</v>
      </c>
      <c r="L6">
        <v>19.730354353014739</v>
      </c>
      <c r="M6">
        <v>4.8898966890624198</v>
      </c>
      <c r="N6">
        <v>2.0597089797750074</v>
      </c>
      <c r="P6" s="2" t="s">
        <v>3</v>
      </c>
      <c r="Q6" t="s">
        <v>49</v>
      </c>
    </row>
    <row r="7" spans="1:17" x14ac:dyDescent="0.3">
      <c r="A7" t="s">
        <v>7</v>
      </c>
      <c r="B7">
        <f t="shared" si="0"/>
        <v>21.59</v>
      </c>
      <c r="C7">
        <v>4.8900000000000006</v>
      </c>
      <c r="D7">
        <v>4.379999999999999</v>
      </c>
      <c r="E7">
        <v>25.11</v>
      </c>
      <c r="F7">
        <f t="shared" si="1"/>
        <v>5.3090000000000002</v>
      </c>
      <c r="G7">
        <f t="shared" si="2"/>
        <v>0.38800000000000001</v>
      </c>
      <c r="H7">
        <f t="shared" si="3"/>
        <v>0.34799999999999998</v>
      </c>
      <c r="I7">
        <f t="shared" si="4"/>
        <v>0.42099999999999999</v>
      </c>
      <c r="J7">
        <f t="shared" si="5"/>
        <v>1.992</v>
      </c>
      <c r="L7">
        <v>21.590226907268679</v>
      </c>
      <c r="M7">
        <v>5.3086773584631448</v>
      </c>
      <c r="N7">
        <v>1.9924994603102548</v>
      </c>
      <c r="P7" s="2" t="s">
        <v>4</v>
      </c>
      <c r="Q7" t="s">
        <v>50</v>
      </c>
    </row>
    <row r="8" spans="1:17" x14ac:dyDescent="0.3">
      <c r="A8" t="s">
        <v>7</v>
      </c>
      <c r="B8">
        <f t="shared" si="0"/>
        <v>23.51</v>
      </c>
      <c r="C8">
        <v>5.379999999999999</v>
      </c>
      <c r="D8">
        <v>4.7800000000000011</v>
      </c>
      <c r="E8">
        <v>25.599999999999998</v>
      </c>
      <c r="F8">
        <f t="shared" si="1"/>
        <v>5.8579999999999997</v>
      </c>
      <c r="G8">
        <f t="shared" si="2"/>
        <v>0.42699999999999999</v>
      </c>
      <c r="H8">
        <f t="shared" si="3"/>
        <v>0.379</v>
      </c>
      <c r="I8">
        <f t="shared" si="4"/>
        <v>0.46500000000000002</v>
      </c>
      <c r="J8">
        <f t="shared" si="5"/>
        <v>1.8720000000000001</v>
      </c>
      <c r="L8">
        <v>23.510859886963047</v>
      </c>
      <c r="M8">
        <v>5.8576563806428235</v>
      </c>
      <c r="N8">
        <v>1.8719885090999329</v>
      </c>
      <c r="P8" s="2" t="s">
        <v>52</v>
      </c>
      <c r="Q8" t="s">
        <v>51</v>
      </c>
    </row>
    <row r="9" spans="1:17" x14ac:dyDescent="0.3">
      <c r="A9" t="s">
        <v>7</v>
      </c>
      <c r="B9">
        <f t="shared" si="0"/>
        <v>24.58</v>
      </c>
      <c r="C9">
        <v>5.629999999999999</v>
      </c>
      <c r="D9">
        <v>5.0300000000000011</v>
      </c>
      <c r="E9">
        <v>25.849999999999998</v>
      </c>
      <c r="F9">
        <f t="shared" si="1"/>
        <v>6.1420000000000003</v>
      </c>
      <c r="G9">
        <f t="shared" si="2"/>
        <v>0.44700000000000001</v>
      </c>
      <c r="H9">
        <f t="shared" si="3"/>
        <v>0.39900000000000002</v>
      </c>
      <c r="I9">
        <f t="shared" si="4"/>
        <v>0.48699999999999999</v>
      </c>
      <c r="J9">
        <f t="shared" si="5"/>
        <v>1.823</v>
      </c>
      <c r="L9">
        <v>24.583750769624508</v>
      </c>
      <c r="M9">
        <v>6.1421930502903361</v>
      </c>
      <c r="N9">
        <v>1.8229865051532779</v>
      </c>
      <c r="P9" s="2" t="s">
        <v>6</v>
      </c>
      <c r="Q9" t="s">
        <v>53</v>
      </c>
    </row>
    <row r="10" spans="1:17" x14ac:dyDescent="0.3">
      <c r="A10" t="s">
        <v>7</v>
      </c>
      <c r="B10">
        <f t="shared" si="0"/>
        <v>26.97</v>
      </c>
      <c r="C10">
        <v>6.0300000000000011</v>
      </c>
      <c r="D10">
        <v>5.379999999999999</v>
      </c>
      <c r="E10">
        <v>26.25</v>
      </c>
      <c r="F10">
        <f t="shared" si="1"/>
        <v>6.6280000000000001</v>
      </c>
      <c r="G10">
        <f t="shared" si="2"/>
        <v>0.47899999999999998</v>
      </c>
      <c r="H10">
        <f t="shared" si="3"/>
        <v>0.42699999999999999</v>
      </c>
      <c r="I10">
        <f t="shared" si="4"/>
        <v>0.52600000000000002</v>
      </c>
      <c r="J10">
        <f t="shared" si="5"/>
        <v>1.784</v>
      </c>
      <c r="L10">
        <v>26.968751130018447</v>
      </c>
      <c r="M10">
        <v>6.6277526955313446</v>
      </c>
      <c r="N10">
        <v>1.7841521837443757</v>
      </c>
    </row>
    <row r="11" spans="1:17" x14ac:dyDescent="0.3">
      <c r="A11" t="s">
        <v>7</v>
      </c>
      <c r="B11">
        <f t="shared" si="0"/>
        <v>28.86</v>
      </c>
      <c r="C11">
        <v>6.43</v>
      </c>
      <c r="D11">
        <v>5.7800000000000011</v>
      </c>
      <c r="E11">
        <v>26.65</v>
      </c>
      <c r="F11">
        <f t="shared" si="1"/>
        <v>7.0940000000000003</v>
      </c>
      <c r="G11">
        <f t="shared" si="2"/>
        <v>0.51</v>
      </c>
      <c r="H11">
        <f t="shared" si="3"/>
        <v>0.45900000000000002</v>
      </c>
      <c r="I11">
        <f t="shared" si="4"/>
        <v>0.56299999999999994</v>
      </c>
      <c r="J11">
        <f t="shared" si="5"/>
        <v>1.724</v>
      </c>
      <c r="L11">
        <v>28.858955886423438</v>
      </c>
      <c r="M11">
        <v>7.0940874751693528</v>
      </c>
      <c r="N11">
        <v>1.7240756102137083</v>
      </c>
    </row>
    <row r="12" spans="1:17" x14ac:dyDescent="0.3">
      <c r="A12" t="s">
        <v>7</v>
      </c>
      <c r="B12">
        <f t="shared" si="0"/>
        <v>29.82</v>
      </c>
      <c r="C12">
        <v>6.629999999999999</v>
      </c>
      <c r="D12">
        <v>5.93</v>
      </c>
      <c r="E12">
        <v>26.849999999999998</v>
      </c>
      <c r="F12">
        <f t="shared" si="1"/>
        <v>7.3289999999999997</v>
      </c>
      <c r="G12">
        <f t="shared" si="2"/>
        <v>0.52600000000000002</v>
      </c>
      <c r="H12">
        <f t="shared" si="3"/>
        <v>0.47099999999999997</v>
      </c>
      <c r="I12">
        <f t="shared" si="4"/>
        <v>0.58199999999999996</v>
      </c>
      <c r="J12">
        <f t="shared" si="5"/>
        <v>1.6970000000000001</v>
      </c>
      <c r="L12">
        <v>29.821992727294578</v>
      </c>
      <c r="M12">
        <v>7.3286235598514349</v>
      </c>
      <c r="N12">
        <v>1.6967722041777449</v>
      </c>
    </row>
    <row r="13" spans="1:17" x14ac:dyDescent="0.3">
      <c r="A13" t="s">
        <v>7</v>
      </c>
      <c r="B13">
        <f t="shared" si="0"/>
        <v>30.6</v>
      </c>
      <c r="C13">
        <v>6.8299999999999983</v>
      </c>
      <c r="D13">
        <v>6.0799999999999983</v>
      </c>
      <c r="E13">
        <v>27.049999999999997</v>
      </c>
      <c r="F13">
        <f t="shared" si="1"/>
        <v>7.5549999999999997</v>
      </c>
      <c r="G13">
        <f t="shared" si="2"/>
        <v>0.54200000000000004</v>
      </c>
      <c r="H13">
        <f t="shared" si="3"/>
        <v>0.48299999999999998</v>
      </c>
      <c r="I13">
        <f t="shared" si="4"/>
        <v>0.6</v>
      </c>
      <c r="J13">
        <f t="shared" si="5"/>
        <v>1.6639999999999999</v>
      </c>
      <c r="L13">
        <v>30.600972130460971</v>
      </c>
      <c r="M13">
        <v>7.5547602987388514</v>
      </c>
      <c r="N13">
        <v>1.6635072273748199</v>
      </c>
    </row>
    <row r="14" spans="1:17" x14ac:dyDescent="0.3">
      <c r="A14" t="s">
        <v>7</v>
      </c>
      <c r="B14">
        <f t="shared" si="0"/>
        <v>32.78</v>
      </c>
      <c r="C14">
        <v>7.2800000000000011</v>
      </c>
      <c r="D14">
        <v>6.48</v>
      </c>
      <c r="E14">
        <v>27.5</v>
      </c>
      <c r="F14">
        <f t="shared" si="1"/>
        <v>8.0850000000000009</v>
      </c>
      <c r="G14">
        <f t="shared" si="2"/>
        <v>0.57799999999999996</v>
      </c>
      <c r="H14">
        <f t="shared" si="3"/>
        <v>0.51400000000000001</v>
      </c>
      <c r="I14">
        <f t="shared" si="4"/>
        <v>0.64200000000000002</v>
      </c>
      <c r="J14">
        <f t="shared" si="5"/>
        <v>1.61</v>
      </c>
      <c r="L14">
        <v>32.782086603589953</v>
      </c>
      <c r="M14">
        <v>8.0847598229240969</v>
      </c>
      <c r="N14">
        <v>1.6097425063242101</v>
      </c>
    </row>
    <row r="15" spans="1:17" x14ac:dyDescent="0.3">
      <c r="A15" t="s">
        <v>7</v>
      </c>
      <c r="B15">
        <f t="shared" si="0"/>
        <v>34.200000000000003</v>
      </c>
      <c r="C15">
        <v>7.5300000000000011</v>
      </c>
      <c r="D15">
        <v>6.73</v>
      </c>
      <c r="E15">
        <v>27.75</v>
      </c>
      <c r="F15">
        <f t="shared" si="1"/>
        <v>8.39</v>
      </c>
      <c r="G15">
        <f t="shared" si="2"/>
        <v>0.59799999999999998</v>
      </c>
      <c r="H15">
        <f t="shared" si="3"/>
        <v>0.53400000000000003</v>
      </c>
      <c r="I15">
        <f t="shared" si="4"/>
        <v>0.66600000000000004</v>
      </c>
      <c r="J15">
        <f t="shared" si="5"/>
        <v>1.5880000000000001</v>
      </c>
      <c r="L15">
        <v>34.199578300329065</v>
      </c>
      <c r="M15">
        <v>8.3901496453210633</v>
      </c>
      <c r="N15">
        <v>1.5884980770620336</v>
      </c>
    </row>
    <row r="16" spans="1:17" x14ac:dyDescent="0.3">
      <c r="A16" t="s">
        <v>7</v>
      </c>
      <c r="B16">
        <f t="shared" si="0"/>
        <v>36.26</v>
      </c>
      <c r="C16">
        <v>7.98</v>
      </c>
      <c r="D16">
        <v>7.129999999999999</v>
      </c>
      <c r="E16">
        <v>28.2</v>
      </c>
      <c r="F16">
        <f>ROUND(M16,3)</f>
        <v>8.9169999999999998</v>
      </c>
      <c r="G16">
        <f t="shared" si="2"/>
        <v>0.63300000000000001</v>
      </c>
      <c r="H16">
        <f>ROUND(D16/12.6,3)</f>
        <v>0.56599999999999995</v>
      </c>
      <c r="I16">
        <f t="shared" si="4"/>
        <v>0.70799999999999996</v>
      </c>
      <c r="J16">
        <f>ROUND(N16,3)</f>
        <v>1.5369999999999999</v>
      </c>
      <c r="L16">
        <v>36.264039490787901</v>
      </c>
      <c r="M16">
        <v>8.9165104522986525</v>
      </c>
      <c r="N16">
        <v>1.5374616698307288</v>
      </c>
    </row>
    <row r="17" spans="1:14" x14ac:dyDescent="0.3">
      <c r="A17" s="1" t="s">
        <v>11</v>
      </c>
      <c r="B17">
        <f t="shared" si="0"/>
        <v>6.73</v>
      </c>
      <c r="C17">
        <v>3</v>
      </c>
      <c r="D17">
        <v>2.7999999999999972</v>
      </c>
      <c r="E17">
        <v>13.5</v>
      </c>
      <c r="F17">
        <f>ROUND(M17,3)</f>
        <v>3.141</v>
      </c>
      <c r="G17">
        <f>ROUND(C17/6.4,3)</f>
        <v>0.46899999999999997</v>
      </c>
      <c r="H17">
        <f>ROUND(D17/6.4,3)</f>
        <v>0.438</v>
      </c>
      <c r="I17">
        <f>ROUND(M17/6.4,3)</f>
        <v>0.49099999999999999</v>
      </c>
      <c r="J17">
        <f t="shared" ref="J17:J31" si="6">ROUND(N17,3)</f>
        <v>1.365</v>
      </c>
      <c r="L17">
        <v>6.7312238963989675</v>
      </c>
      <c r="M17">
        <v>3.1407923388255923</v>
      </c>
      <c r="N17">
        <v>1.3650724597687172</v>
      </c>
    </row>
    <row r="18" spans="1:14" x14ac:dyDescent="0.3">
      <c r="A18" t="s">
        <v>11</v>
      </c>
      <c r="B18">
        <f t="shared" si="0"/>
        <v>7.79</v>
      </c>
      <c r="C18">
        <v>3.3</v>
      </c>
      <c r="D18">
        <v>3.0799999999999983</v>
      </c>
      <c r="E18">
        <v>13.8</v>
      </c>
      <c r="F18">
        <f t="shared" ref="F18:F31" si="7">ROUND(M18,3)</f>
        <v>3.48</v>
      </c>
      <c r="G18">
        <f t="shared" ref="G18:G31" si="8">ROUND(C18/6.4,3)</f>
        <v>0.51600000000000001</v>
      </c>
      <c r="H18">
        <f t="shared" ref="H18:H31" si="9">ROUND(D18/6.4,3)</f>
        <v>0.48099999999999998</v>
      </c>
      <c r="I18">
        <f t="shared" ref="I18:I32" si="10">ROUND(M18/6.4,3)</f>
        <v>0.54400000000000004</v>
      </c>
      <c r="J18">
        <f t="shared" si="6"/>
        <v>1.3540000000000001</v>
      </c>
      <c r="L18">
        <v>7.7858281228608757</v>
      </c>
      <c r="M18">
        <v>3.4802643882354265</v>
      </c>
      <c r="N18">
        <v>1.3536517794809393</v>
      </c>
    </row>
    <row r="19" spans="1:14" x14ac:dyDescent="0.3">
      <c r="A19" t="s">
        <v>11</v>
      </c>
      <c r="B19">
        <f t="shared" si="0"/>
        <v>9.19</v>
      </c>
      <c r="C19">
        <v>3.7799999999999976</v>
      </c>
      <c r="D19">
        <v>3.5</v>
      </c>
      <c r="E19">
        <v>14.279999999999998</v>
      </c>
      <c r="F19">
        <f t="shared" si="7"/>
        <v>4.0149999999999997</v>
      </c>
      <c r="G19">
        <f t="shared" si="8"/>
        <v>0.59099999999999997</v>
      </c>
      <c r="H19">
        <f t="shared" si="9"/>
        <v>0.54700000000000004</v>
      </c>
      <c r="I19">
        <f t="shared" si="10"/>
        <v>0.627</v>
      </c>
      <c r="J19">
        <f>ROUND(N19,3)</f>
        <v>1.29</v>
      </c>
      <c r="L19">
        <v>9.1939526857829552</v>
      </c>
      <c r="M19">
        <v>4.0147505408447453</v>
      </c>
      <c r="N19">
        <v>1.2901342928762953</v>
      </c>
    </row>
    <row r="20" spans="1:14" x14ac:dyDescent="0.3">
      <c r="A20" t="s">
        <v>11</v>
      </c>
      <c r="B20">
        <f t="shared" si="0"/>
        <v>9.9700000000000006</v>
      </c>
      <c r="C20">
        <v>4</v>
      </c>
      <c r="D20">
        <v>3.6499999999999986</v>
      </c>
      <c r="E20">
        <v>14.5</v>
      </c>
      <c r="F20">
        <f t="shared" si="7"/>
        <v>4.2679999999999998</v>
      </c>
      <c r="G20">
        <f t="shared" si="8"/>
        <v>0.625</v>
      </c>
      <c r="H20">
        <f t="shared" si="9"/>
        <v>0.56999999999999995</v>
      </c>
      <c r="I20">
        <f t="shared" si="10"/>
        <v>0.66700000000000004</v>
      </c>
      <c r="J20">
        <f t="shared" si="6"/>
        <v>1.276</v>
      </c>
      <c r="L20">
        <v>9.9665652302355063</v>
      </c>
      <c r="M20">
        <v>4.2675552702794217</v>
      </c>
      <c r="N20">
        <v>1.2761369526769581</v>
      </c>
    </row>
    <row r="21" spans="1:14" x14ac:dyDescent="0.3">
      <c r="A21" t="s">
        <v>11</v>
      </c>
      <c r="B21">
        <f t="shared" si="0"/>
        <v>11.11</v>
      </c>
      <c r="C21">
        <v>4.3999999999999986</v>
      </c>
      <c r="D21">
        <v>4.0499999999999972</v>
      </c>
      <c r="E21">
        <v>14.899999999999999</v>
      </c>
      <c r="F21">
        <f t="shared" si="7"/>
        <v>4.7149999999999999</v>
      </c>
      <c r="G21">
        <f t="shared" si="8"/>
        <v>0.68799999999999994</v>
      </c>
      <c r="H21">
        <f t="shared" si="9"/>
        <v>0.63300000000000001</v>
      </c>
      <c r="I21">
        <f t="shared" si="10"/>
        <v>0.73699999999999999</v>
      </c>
      <c r="J21">
        <f t="shared" si="6"/>
        <v>1.2250000000000001</v>
      </c>
      <c r="L21">
        <v>11.110856522789859</v>
      </c>
      <c r="M21">
        <v>4.7149060682973172</v>
      </c>
      <c r="N21">
        <v>1.2250631451731107</v>
      </c>
    </row>
    <row r="22" spans="1:14" x14ac:dyDescent="0.3">
      <c r="A22" t="s">
        <v>11</v>
      </c>
      <c r="B22">
        <f t="shared" si="0"/>
        <v>13.35</v>
      </c>
      <c r="C22">
        <v>5</v>
      </c>
      <c r="D22">
        <v>4.5499999999999972</v>
      </c>
      <c r="E22">
        <v>15.5</v>
      </c>
      <c r="F22">
        <f t="shared" si="7"/>
        <v>5.42</v>
      </c>
      <c r="G22">
        <f t="shared" si="8"/>
        <v>0.78100000000000003</v>
      </c>
      <c r="H22">
        <f t="shared" si="9"/>
        <v>0.71099999999999997</v>
      </c>
      <c r="I22">
        <f t="shared" si="10"/>
        <v>0.84699999999999998</v>
      </c>
      <c r="J22">
        <f t="shared" si="6"/>
        <v>1.194</v>
      </c>
      <c r="L22">
        <v>13.352190950232552</v>
      </c>
      <c r="M22">
        <v>5.4202426828235071</v>
      </c>
      <c r="N22">
        <v>1.194386647577703</v>
      </c>
    </row>
    <row r="23" spans="1:14" x14ac:dyDescent="0.3">
      <c r="A23" t="s">
        <v>11</v>
      </c>
      <c r="B23">
        <f t="shared" si="0"/>
        <v>15.83</v>
      </c>
      <c r="C23">
        <v>5.6499999999999986</v>
      </c>
      <c r="D23">
        <v>5.0999999999999979</v>
      </c>
      <c r="E23">
        <v>16.149999999999999</v>
      </c>
      <c r="F23">
        <f t="shared" si="7"/>
        <v>6.194</v>
      </c>
      <c r="G23">
        <f t="shared" si="8"/>
        <v>0.88300000000000001</v>
      </c>
      <c r="H23">
        <f t="shared" si="9"/>
        <v>0.79700000000000004</v>
      </c>
      <c r="I23">
        <f t="shared" si="10"/>
        <v>0.96799999999999997</v>
      </c>
      <c r="J23">
        <f t="shared" si="6"/>
        <v>1.159</v>
      </c>
      <c r="L23">
        <v>15.827051544901714</v>
      </c>
      <c r="M23">
        <v>6.1938929978561301</v>
      </c>
      <c r="N23">
        <v>1.1589774120681207</v>
      </c>
    </row>
    <row r="24" spans="1:14" x14ac:dyDescent="0.3">
      <c r="A24" t="s">
        <v>11</v>
      </c>
      <c r="B24">
        <f t="shared" si="0"/>
        <v>18.09</v>
      </c>
      <c r="C24">
        <v>6.5499999999999972</v>
      </c>
      <c r="D24">
        <v>5.8999999999999986</v>
      </c>
      <c r="E24">
        <v>17.049999999999997</v>
      </c>
      <c r="F24">
        <f t="shared" si="7"/>
        <v>7.1879999999999997</v>
      </c>
      <c r="G24">
        <f t="shared" si="8"/>
        <v>1.0229999999999999</v>
      </c>
      <c r="H24">
        <f t="shared" si="9"/>
        <v>0.92200000000000004</v>
      </c>
      <c r="I24">
        <f t="shared" si="10"/>
        <v>1.123</v>
      </c>
      <c r="J24">
        <f t="shared" si="6"/>
        <v>1.06</v>
      </c>
      <c r="L24">
        <v>18.093153929111747</v>
      </c>
      <c r="M24">
        <v>7.1877320989528011</v>
      </c>
      <c r="N24">
        <v>1.0598562329387493</v>
      </c>
    </row>
    <row r="25" spans="1:14" x14ac:dyDescent="0.3">
      <c r="A25" t="s">
        <v>11</v>
      </c>
      <c r="B25">
        <f t="shared" si="0"/>
        <v>20.23</v>
      </c>
      <c r="C25">
        <v>7.1499999999999986</v>
      </c>
      <c r="D25">
        <v>6.5</v>
      </c>
      <c r="E25">
        <v>17.649999999999999</v>
      </c>
      <c r="F25">
        <f t="shared" si="7"/>
        <v>7.8940000000000001</v>
      </c>
      <c r="G25">
        <f t="shared" si="8"/>
        <v>1.117</v>
      </c>
      <c r="H25">
        <f t="shared" si="9"/>
        <v>1.016</v>
      </c>
      <c r="I25">
        <f t="shared" si="10"/>
        <v>1.2330000000000001</v>
      </c>
      <c r="J25">
        <f t="shared" si="6"/>
        <v>1.03</v>
      </c>
      <c r="L25">
        <v>20.231509512681935</v>
      </c>
      <c r="M25">
        <v>7.8940903001182807</v>
      </c>
      <c r="N25">
        <v>1.0296643000622048</v>
      </c>
    </row>
    <row r="26" spans="1:14" x14ac:dyDescent="0.3">
      <c r="A26" t="s">
        <v>11</v>
      </c>
      <c r="B26">
        <f t="shared" si="0"/>
        <v>22.28</v>
      </c>
      <c r="C26">
        <v>7.6999999999999993</v>
      </c>
      <c r="D26">
        <v>7</v>
      </c>
      <c r="E26">
        <v>18.2</v>
      </c>
      <c r="F26">
        <f t="shared" si="7"/>
        <v>8.5489999999999995</v>
      </c>
      <c r="G26">
        <f t="shared" si="8"/>
        <v>1.2030000000000001</v>
      </c>
      <c r="H26">
        <f t="shared" si="9"/>
        <v>1.0940000000000001</v>
      </c>
      <c r="I26">
        <f t="shared" si="10"/>
        <v>1.3360000000000001</v>
      </c>
      <c r="J26">
        <f t="shared" si="6"/>
        <v>1.006</v>
      </c>
      <c r="L26">
        <v>22.281659791510446</v>
      </c>
      <c r="M26">
        <v>8.5488105900786007</v>
      </c>
      <c r="N26">
        <v>1.0062583551955682</v>
      </c>
    </row>
    <row r="27" spans="1:14" x14ac:dyDescent="0.3">
      <c r="A27" t="s">
        <v>11</v>
      </c>
      <c r="B27">
        <f t="shared" si="0"/>
        <v>24.95</v>
      </c>
      <c r="C27">
        <v>8.25</v>
      </c>
      <c r="D27">
        <v>7.5</v>
      </c>
      <c r="E27">
        <v>18.75</v>
      </c>
      <c r="F27">
        <f t="shared" si="7"/>
        <v>9.2520000000000007</v>
      </c>
      <c r="G27">
        <f t="shared" si="8"/>
        <v>1.2889999999999999</v>
      </c>
      <c r="H27">
        <f t="shared" si="9"/>
        <v>1.1719999999999999</v>
      </c>
      <c r="I27">
        <f t="shared" si="10"/>
        <v>1.446</v>
      </c>
      <c r="J27">
        <f t="shared" si="6"/>
        <v>1.0009999999999999</v>
      </c>
      <c r="L27">
        <v>24.945311968350147</v>
      </c>
      <c r="M27">
        <v>9.2523833002024141</v>
      </c>
      <c r="N27">
        <v>1.0005274732339615</v>
      </c>
    </row>
    <row r="28" spans="1:14" x14ac:dyDescent="0.3">
      <c r="A28" t="s">
        <v>11</v>
      </c>
      <c r="B28">
        <f t="shared" si="0"/>
        <v>27.27</v>
      </c>
      <c r="C28">
        <v>8.7999999999999972</v>
      </c>
      <c r="D28">
        <v>8.0499999999999972</v>
      </c>
      <c r="E28">
        <v>19.299999999999997</v>
      </c>
      <c r="F28">
        <f t="shared" si="7"/>
        <v>9.93</v>
      </c>
      <c r="G28">
        <f t="shared" si="8"/>
        <v>1.375</v>
      </c>
      <c r="H28">
        <f t="shared" si="9"/>
        <v>1.258</v>
      </c>
      <c r="I28">
        <f t="shared" si="10"/>
        <v>1.552</v>
      </c>
      <c r="J28">
        <f t="shared" si="6"/>
        <v>0.98399999999999999</v>
      </c>
      <c r="L28">
        <v>27.267954040716663</v>
      </c>
      <c r="M28">
        <v>9.9304437997466408</v>
      </c>
      <c r="N28">
        <v>0.98360350866007484</v>
      </c>
    </row>
    <row r="29" spans="1:14" x14ac:dyDescent="0.3">
      <c r="A29" t="s">
        <v>11</v>
      </c>
      <c r="B29">
        <f t="shared" si="0"/>
        <v>29.44</v>
      </c>
      <c r="C29">
        <v>9.3499999999999979</v>
      </c>
      <c r="D29">
        <v>8.5499999999999972</v>
      </c>
      <c r="E29">
        <v>19.849999999999998</v>
      </c>
      <c r="F29">
        <f t="shared" si="7"/>
        <v>10.595000000000001</v>
      </c>
      <c r="G29">
        <f t="shared" si="8"/>
        <v>1.4610000000000001</v>
      </c>
      <c r="H29">
        <f t="shared" si="9"/>
        <v>1.3360000000000001</v>
      </c>
      <c r="I29">
        <f t="shared" si="10"/>
        <v>1.6559999999999999</v>
      </c>
      <c r="J29">
        <f t="shared" si="6"/>
        <v>0.96299999999999997</v>
      </c>
      <c r="L29">
        <v>29.435349999600763</v>
      </c>
      <c r="M29">
        <v>10.595305406491734</v>
      </c>
      <c r="N29">
        <v>0.96342849571443423</v>
      </c>
    </row>
    <row r="30" spans="1:14" x14ac:dyDescent="0.3">
      <c r="A30" t="s">
        <v>11</v>
      </c>
      <c r="B30">
        <f t="shared" si="0"/>
        <v>31.19</v>
      </c>
      <c r="C30">
        <v>9.6499999999999986</v>
      </c>
      <c r="D30">
        <v>8.7999999999999972</v>
      </c>
      <c r="E30">
        <v>20.149999999999999</v>
      </c>
      <c r="F30">
        <f t="shared" si="7"/>
        <v>11.007</v>
      </c>
      <c r="G30">
        <f t="shared" si="8"/>
        <v>1.508</v>
      </c>
      <c r="H30">
        <f t="shared" si="9"/>
        <v>1.375</v>
      </c>
      <c r="I30">
        <f t="shared" si="10"/>
        <v>1.72</v>
      </c>
      <c r="J30">
        <f t="shared" si="6"/>
        <v>0.96399999999999997</v>
      </c>
      <c r="L30">
        <v>31.190173500028287</v>
      </c>
      <c r="M30">
        <v>11.006887893969262</v>
      </c>
      <c r="N30">
        <v>0.96414305803697564</v>
      </c>
    </row>
    <row r="31" spans="1:14" x14ac:dyDescent="0.3">
      <c r="A31" t="s">
        <v>11</v>
      </c>
      <c r="B31">
        <f t="shared" si="0"/>
        <v>34</v>
      </c>
      <c r="C31">
        <v>10.45</v>
      </c>
      <c r="D31">
        <v>9.5</v>
      </c>
      <c r="E31">
        <v>20.95</v>
      </c>
      <c r="F31">
        <f t="shared" si="7"/>
        <v>11.941000000000001</v>
      </c>
      <c r="G31">
        <f t="shared" si="8"/>
        <v>1.633</v>
      </c>
      <c r="H31">
        <f t="shared" si="9"/>
        <v>1.484</v>
      </c>
      <c r="I31">
        <f t="shared" si="10"/>
        <v>1.8660000000000001</v>
      </c>
      <c r="J31">
        <f t="shared" si="6"/>
        <v>0.93</v>
      </c>
      <c r="L31">
        <v>33.995681737488553</v>
      </c>
      <c r="M31">
        <v>11.94120703026006</v>
      </c>
      <c r="N31">
        <v>0.92997637431969771</v>
      </c>
    </row>
    <row r="32" spans="1:14" x14ac:dyDescent="0.3">
      <c r="A32" t="s">
        <v>11</v>
      </c>
      <c r="B32">
        <f t="shared" si="0"/>
        <v>36.06</v>
      </c>
      <c r="C32">
        <v>10.899999999999999</v>
      </c>
      <c r="D32">
        <v>9.9499999999999993</v>
      </c>
      <c r="E32">
        <v>21.4</v>
      </c>
      <c r="F32">
        <f>ROUND(M32,3)</f>
        <v>12.507999999999999</v>
      </c>
      <c r="G32">
        <f>ROUND(C32/6.4,3)</f>
        <v>1.7030000000000001</v>
      </c>
      <c r="H32">
        <f>ROUND(D32/6.4,3)</f>
        <v>1.5549999999999999</v>
      </c>
      <c r="I32">
        <f t="shared" si="10"/>
        <v>1.954</v>
      </c>
      <c r="J32">
        <f>ROUND(N32,3)</f>
        <v>0.92</v>
      </c>
      <c r="L32">
        <v>36.055513431069983</v>
      </c>
      <c r="M32">
        <v>12.507586348057293</v>
      </c>
      <c r="N32">
        <v>0.92009341477341189</v>
      </c>
    </row>
    <row r="33" spans="1:14" x14ac:dyDescent="0.3">
      <c r="A33" s="1" t="s">
        <v>12</v>
      </c>
      <c r="B33">
        <f t="shared" si="0"/>
        <v>10.119999999999999</v>
      </c>
      <c r="C33">
        <v>3</v>
      </c>
      <c r="D33">
        <v>2.8000000000000007</v>
      </c>
      <c r="E33">
        <v>18.599999999999998</v>
      </c>
      <c r="F33">
        <f t="shared" ref="F33:F46" si="11">ROUND(M33,3)</f>
        <v>3.1680000000000001</v>
      </c>
      <c r="G33">
        <f>ROUND(C33/9.5,3)</f>
        <v>0.316</v>
      </c>
      <c r="H33">
        <f>ROUND(D33/9.5,3)</f>
        <v>0.29499999999999998</v>
      </c>
      <c r="I33">
        <f>ROUND(M33/9.5,3)</f>
        <v>0.33300000000000002</v>
      </c>
      <c r="J33">
        <f>ROUND(N33,3)</f>
        <v>2.0270000000000001</v>
      </c>
      <c r="L33">
        <v>10.123643786370565</v>
      </c>
      <c r="M33">
        <v>3.1677669117631777</v>
      </c>
      <c r="N33">
        <f t="shared" ref="N33:N75" si="12">(3*L33/1000)/(2.657668151*((M33/100)^1.5))</f>
        <v>2.0268776371745494</v>
      </c>
    </row>
    <row r="34" spans="1:14" x14ac:dyDescent="0.3">
      <c r="A34" t="s">
        <v>12</v>
      </c>
      <c r="B34">
        <f t="shared" si="0"/>
        <v>11.11</v>
      </c>
      <c r="C34">
        <v>3.3000000000000007</v>
      </c>
      <c r="D34">
        <v>3.0799999999999983</v>
      </c>
      <c r="E34">
        <v>18.899999999999999</v>
      </c>
      <c r="F34">
        <f t="shared" si="11"/>
        <v>3.496</v>
      </c>
      <c r="G34">
        <f t="shared" ref="G34:G45" si="13">ROUND(C34/9.5,3)</f>
        <v>0.34699999999999998</v>
      </c>
      <c r="H34">
        <f t="shared" ref="H34:H46" si="14">ROUND(D34/9.5,3)</f>
        <v>0.32400000000000001</v>
      </c>
      <c r="I34">
        <f t="shared" ref="I34:I46" si="15">ROUND(M34/9.5,3)</f>
        <v>0.36799999999999999</v>
      </c>
      <c r="J34">
        <f t="shared" ref="J34:J45" si="16">ROUND(N34,3)</f>
        <v>1.919</v>
      </c>
      <c r="L34">
        <v>11.110856522789859</v>
      </c>
      <c r="M34">
        <v>3.4957176345082388</v>
      </c>
      <c r="N34">
        <f t="shared" si="12"/>
        <v>1.9189494046311237</v>
      </c>
    </row>
    <row r="35" spans="1:14" x14ac:dyDescent="0.3">
      <c r="A35" t="s">
        <v>12</v>
      </c>
      <c r="B35">
        <f t="shared" si="0"/>
        <v>12.49</v>
      </c>
      <c r="C35">
        <v>3.6499999999999986</v>
      </c>
      <c r="D35">
        <v>3.3499999999999979</v>
      </c>
      <c r="E35">
        <v>19.249999999999996</v>
      </c>
      <c r="F35">
        <f t="shared" si="11"/>
        <v>3.8889999999999998</v>
      </c>
      <c r="G35">
        <f t="shared" si="13"/>
        <v>0.38400000000000001</v>
      </c>
      <c r="H35">
        <f t="shared" si="14"/>
        <v>0.35299999999999998</v>
      </c>
      <c r="I35">
        <f t="shared" si="15"/>
        <v>0.40899999999999997</v>
      </c>
      <c r="J35">
        <f t="shared" si="16"/>
        <v>1.839</v>
      </c>
      <c r="L35">
        <v>12.494825806036863</v>
      </c>
      <c r="M35">
        <v>3.8885928536929324</v>
      </c>
      <c r="N35">
        <f t="shared" si="12"/>
        <v>1.8393399262441292</v>
      </c>
    </row>
    <row r="36" spans="1:14" x14ac:dyDescent="0.3">
      <c r="A36" t="s">
        <v>12</v>
      </c>
      <c r="B36">
        <f t="shared" si="0"/>
        <v>14.08</v>
      </c>
      <c r="C36">
        <v>4.0500000000000007</v>
      </c>
      <c r="D36">
        <v>3.6999999999999993</v>
      </c>
      <c r="E36">
        <v>19.649999999999999</v>
      </c>
      <c r="F36">
        <f t="shared" si="11"/>
        <v>4.3410000000000002</v>
      </c>
      <c r="G36">
        <f t="shared" si="13"/>
        <v>0.42599999999999999</v>
      </c>
      <c r="H36">
        <f t="shared" si="14"/>
        <v>0.38900000000000001</v>
      </c>
      <c r="I36">
        <f t="shared" si="15"/>
        <v>0.45700000000000002</v>
      </c>
      <c r="J36">
        <f t="shared" si="16"/>
        <v>1.758</v>
      </c>
      <c r="L36">
        <v>14.081864191158697</v>
      </c>
      <c r="M36">
        <v>4.3408396954605744</v>
      </c>
      <c r="N36">
        <f t="shared" si="12"/>
        <v>1.7575999537786706</v>
      </c>
    </row>
    <row r="37" spans="1:14" x14ac:dyDescent="0.3">
      <c r="A37" t="s">
        <v>12</v>
      </c>
      <c r="B37">
        <f t="shared" si="0"/>
        <v>15.89</v>
      </c>
      <c r="C37">
        <v>4.4499999999999993</v>
      </c>
      <c r="D37">
        <v>4.0500000000000007</v>
      </c>
      <c r="E37">
        <v>20.049999999999997</v>
      </c>
      <c r="F37">
        <f t="shared" si="11"/>
        <v>4.806</v>
      </c>
      <c r="G37">
        <f t="shared" si="13"/>
        <v>0.46800000000000003</v>
      </c>
      <c r="H37">
        <f t="shared" si="14"/>
        <v>0.42599999999999999</v>
      </c>
      <c r="I37">
        <f t="shared" si="15"/>
        <v>0.50600000000000001</v>
      </c>
      <c r="J37">
        <f t="shared" si="16"/>
        <v>1.702</v>
      </c>
      <c r="L37">
        <v>15.888519818882365</v>
      </c>
      <c r="M37">
        <v>4.805628545618271</v>
      </c>
      <c r="N37">
        <f t="shared" si="12"/>
        <v>1.7024667740300823</v>
      </c>
    </row>
    <row r="38" spans="1:14" x14ac:dyDescent="0.3">
      <c r="A38" t="s">
        <v>12</v>
      </c>
      <c r="B38">
        <f t="shared" si="0"/>
        <v>18.420000000000002</v>
      </c>
      <c r="C38">
        <v>5.0500000000000007</v>
      </c>
      <c r="D38">
        <v>4.5500000000000007</v>
      </c>
      <c r="E38">
        <v>20.65</v>
      </c>
      <c r="F38">
        <f t="shared" si="11"/>
        <v>5.5</v>
      </c>
      <c r="G38">
        <f t="shared" si="13"/>
        <v>0.53200000000000003</v>
      </c>
      <c r="H38">
        <f t="shared" si="14"/>
        <v>0.47899999999999998</v>
      </c>
      <c r="I38">
        <f t="shared" si="15"/>
        <v>0.57899999999999996</v>
      </c>
      <c r="J38">
        <f t="shared" si="16"/>
        <v>1.6120000000000001</v>
      </c>
      <c r="L38">
        <v>18.416468625187331</v>
      </c>
      <c r="M38">
        <v>5.5004339228985497</v>
      </c>
      <c r="N38">
        <f t="shared" si="12"/>
        <v>1.61150416576975</v>
      </c>
    </row>
    <row r="39" spans="1:14" x14ac:dyDescent="0.3">
      <c r="A39" t="s">
        <v>12</v>
      </c>
      <c r="B39">
        <f t="shared" si="0"/>
        <v>20.059999999999999</v>
      </c>
      <c r="C39">
        <v>5.48</v>
      </c>
      <c r="D39">
        <v>4.8999999999999986</v>
      </c>
      <c r="E39">
        <v>21.08</v>
      </c>
      <c r="F39">
        <f t="shared" si="11"/>
        <v>5.9930000000000003</v>
      </c>
      <c r="G39">
        <f t="shared" si="13"/>
        <v>0.57699999999999996</v>
      </c>
      <c r="H39">
        <f t="shared" si="14"/>
        <v>0.51600000000000001</v>
      </c>
      <c r="I39">
        <f t="shared" si="15"/>
        <v>0.63100000000000001</v>
      </c>
      <c r="J39">
        <f t="shared" si="16"/>
        <v>1.544</v>
      </c>
      <c r="L39">
        <v>20.063948534733012</v>
      </c>
      <c r="M39">
        <v>5.9930386507547784</v>
      </c>
      <c r="N39">
        <f t="shared" si="12"/>
        <v>1.5437120352485734</v>
      </c>
    </row>
    <row r="40" spans="1:14" x14ac:dyDescent="0.3">
      <c r="A40" t="s">
        <v>12</v>
      </c>
      <c r="B40">
        <f t="shared" si="0"/>
        <v>21.76</v>
      </c>
      <c r="C40">
        <v>6</v>
      </c>
      <c r="D40">
        <v>5.3499999999999979</v>
      </c>
      <c r="E40">
        <v>21.599999999999998</v>
      </c>
      <c r="F40">
        <f t="shared" si="11"/>
        <v>6.5750000000000002</v>
      </c>
      <c r="G40">
        <f t="shared" si="13"/>
        <v>0.63200000000000001</v>
      </c>
      <c r="H40">
        <f t="shared" si="14"/>
        <v>0.56299999999999994</v>
      </c>
      <c r="I40">
        <f t="shared" si="15"/>
        <v>0.69199999999999995</v>
      </c>
      <c r="J40">
        <f t="shared" si="16"/>
        <v>1.4570000000000001</v>
      </c>
      <c r="L40">
        <v>21.762333824037423</v>
      </c>
      <c r="M40">
        <v>6.5748597755658595</v>
      </c>
      <c r="N40">
        <f t="shared" si="12"/>
        <v>1.4571230501323382</v>
      </c>
    </row>
    <row r="41" spans="1:14" x14ac:dyDescent="0.3">
      <c r="A41" t="s">
        <v>12</v>
      </c>
      <c r="B41">
        <f t="shared" si="0"/>
        <v>24.4</v>
      </c>
      <c r="C41">
        <v>6.5299999999999976</v>
      </c>
      <c r="D41">
        <v>5.8000000000000007</v>
      </c>
      <c r="E41">
        <v>22.129999999999995</v>
      </c>
      <c r="F41">
        <f t="shared" si="11"/>
        <v>7.2190000000000003</v>
      </c>
      <c r="G41">
        <f t="shared" si="13"/>
        <v>0.68700000000000006</v>
      </c>
      <c r="H41">
        <f t="shared" si="14"/>
        <v>0.61099999999999999</v>
      </c>
      <c r="I41">
        <f t="shared" si="15"/>
        <v>0.76</v>
      </c>
      <c r="J41">
        <f t="shared" si="16"/>
        <v>1.42</v>
      </c>
      <c r="L41">
        <v>24.40370562195503</v>
      </c>
      <c r="M41">
        <v>7.2186637366717923</v>
      </c>
      <c r="N41">
        <f t="shared" si="12"/>
        <v>1.4203358946911593</v>
      </c>
    </row>
    <row r="42" spans="1:14" x14ac:dyDescent="0.3">
      <c r="A42" t="s">
        <v>12</v>
      </c>
      <c r="B42">
        <f t="shared" si="0"/>
        <v>25.86</v>
      </c>
      <c r="C42">
        <v>6.879999999999999</v>
      </c>
      <c r="D42">
        <v>6.0500000000000007</v>
      </c>
      <c r="E42">
        <v>22.479999999999997</v>
      </c>
      <c r="F42">
        <f t="shared" si="11"/>
        <v>7.6289999999999996</v>
      </c>
      <c r="G42">
        <f t="shared" si="13"/>
        <v>0.72399999999999998</v>
      </c>
      <c r="H42">
        <f t="shared" si="14"/>
        <v>0.63700000000000001</v>
      </c>
      <c r="I42">
        <f t="shared" si="15"/>
        <v>0.80300000000000005</v>
      </c>
      <c r="J42">
        <f t="shared" si="16"/>
        <v>1.385</v>
      </c>
      <c r="L42">
        <v>25.857766339006183</v>
      </c>
      <c r="M42">
        <v>7.6292864640414901</v>
      </c>
      <c r="N42">
        <f t="shared" si="12"/>
        <v>1.3851143427093981</v>
      </c>
    </row>
    <row r="43" spans="1:14" x14ac:dyDescent="0.3">
      <c r="A43" t="s">
        <v>12</v>
      </c>
      <c r="B43">
        <f t="shared" si="0"/>
        <v>27.46</v>
      </c>
      <c r="C43">
        <v>7.25</v>
      </c>
      <c r="D43">
        <v>6.5</v>
      </c>
      <c r="E43">
        <v>22.849999999999998</v>
      </c>
      <c r="F43">
        <f t="shared" si="11"/>
        <v>8.0679999999999996</v>
      </c>
      <c r="G43">
        <f t="shared" si="13"/>
        <v>0.76300000000000001</v>
      </c>
      <c r="H43">
        <f t="shared" si="14"/>
        <v>0.68400000000000005</v>
      </c>
      <c r="I43">
        <f t="shared" si="15"/>
        <v>0.84899999999999998</v>
      </c>
      <c r="J43">
        <f t="shared" si="16"/>
        <v>1.3520000000000001</v>
      </c>
      <c r="L43">
        <v>27.455582435253131</v>
      </c>
      <c r="M43">
        <v>8.0676122712332354</v>
      </c>
      <c r="N43">
        <f t="shared" si="12"/>
        <v>1.3524886745569966</v>
      </c>
    </row>
    <row r="44" spans="1:14" x14ac:dyDescent="0.3">
      <c r="A44" t="s">
        <v>12</v>
      </c>
      <c r="B44">
        <f t="shared" si="0"/>
        <v>29.82</v>
      </c>
      <c r="C44">
        <v>7.8499999999999979</v>
      </c>
      <c r="D44">
        <v>6.9499999999999993</v>
      </c>
      <c r="E44">
        <v>23.449999999999996</v>
      </c>
      <c r="F44">
        <f t="shared" si="11"/>
        <v>8.766</v>
      </c>
      <c r="G44">
        <f t="shared" si="13"/>
        <v>0.82599999999999996</v>
      </c>
      <c r="H44">
        <f t="shared" si="14"/>
        <v>0.73199999999999998</v>
      </c>
      <c r="I44">
        <f t="shared" si="15"/>
        <v>0.92300000000000004</v>
      </c>
      <c r="J44">
        <f t="shared" si="16"/>
        <v>1.2969999999999999</v>
      </c>
      <c r="L44">
        <v>29.821992727294578</v>
      </c>
      <c r="M44">
        <v>8.7658958966853131</v>
      </c>
      <c r="N44">
        <f t="shared" si="12"/>
        <v>1.2970678648227423</v>
      </c>
    </row>
    <row r="45" spans="1:14" x14ac:dyDescent="0.3">
      <c r="A45" t="s">
        <v>12</v>
      </c>
      <c r="B45">
        <f t="shared" si="0"/>
        <v>34</v>
      </c>
      <c r="C45">
        <v>8.75</v>
      </c>
      <c r="D45">
        <v>7.8499999999999979</v>
      </c>
      <c r="E45">
        <v>24.349999999999998</v>
      </c>
      <c r="F45">
        <f t="shared" si="11"/>
        <v>9.8539999999999992</v>
      </c>
      <c r="G45">
        <f t="shared" si="13"/>
        <v>0.92100000000000004</v>
      </c>
      <c r="H45">
        <f t="shared" si="14"/>
        <v>0.82599999999999996</v>
      </c>
      <c r="I45">
        <f t="shared" si="15"/>
        <v>1.0369999999999999</v>
      </c>
      <c r="J45">
        <f t="shared" si="16"/>
        <v>1.2410000000000001</v>
      </c>
      <c r="L45">
        <v>33.995681737488553</v>
      </c>
      <c r="M45">
        <v>9.8538449267800026</v>
      </c>
      <c r="N45">
        <f t="shared" si="12"/>
        <v>1.2406111284880361</v>
      </c>
    </row>
    <row r="46" spans="1:14" x14ac:dyDescent="0.3">
      <c r="A46" t="s">
        <v>12</v>
      </c>
      <c r="B46">
        <f t="shared" si="0"/>
        <v>36.06</v>
      </c>
      <c r="C46">
        <v>9.3499999999999979</v>
      </c>
      <c r="D46">
        <v>8.3999999999999986</v>
      </c>
      <c r="E46">
        <v>24.949999999999996</v>
      </c>
      <c r="F46">
        <f t="shared" si="11"/>
        <v>10.532999999999999</v>
      </c>
      <c r="G46">
        <f>ROUND(C46/9.5,3)</f>
        <v>0.98399999999999999</v>
      </c>
      <c r="H46">
        <f t="shared" si="14"/>
        <v>0.88400000000000001</v>
      </c>
      <c r="I46">
        <f t="shared" si="15"/>
        <v>1.109</v>
      </c>
      <c r="J46">
        <f>ROUND(N46,3)</f>
        <v>1.1910000000000001</v>
      </c>
      <c r="L46">
        <v>36.055513431069983</v>
      </c>
      <c r="M46">
        <v>10.532662308916539</v>
      </c>
      <c r="N46">
        <f t="shared" si="12"/>
        <v>1.1906522762095824</v>
      </c>
    </row>
    <row r="47" spans="1:14" x14ac:dyDescent="0.3">
      <c r="A47" s="1" t="s">
        <v>13</v>
      </c>
      <c r="B47">
        <f t="shared" si="0"/>
        <v>15.28</v>
      </c>
      <c r="C47">
        <v>2.9999999999999982</v>
      </c>
      <c r="D47">
        <v>2.7499999999999982</v>
      </c>
      <c r="E47">
        <v>28.65</v>
      </c>
      <c r="F47">
        <f>ROUND(M47,3)</f>
        <v>3.161</v>
      </c>
      <c r="G47">
        <f>ROUND(C47/15.74,3)</f>
        <v>0.191</v>
      </c>
      <c r="H47">
        <f>ROUND(D47/15.74,3)</f>
        <v>0.17499999999999999</v>
      </c>
      <c r="I47">
        <f>ROUND(M47/15.74,3)</f>
        <v>0.20100000000000001</v>
      </c>
      <c r="J47">
        <f t="shared" ref="J47:J59" si="17">ROUND(N47,3)</f>
        <v>3.069</v>
      </c>
      <c r="L47">
        <v>15.277684283041996</v>
      </c>
      <c r="M47">
        <f>(C47+((((1000*L47)/(30*E47))^2)/1962))</f>
        <v>3.1610364903383217</v>
      </c>
      <c r="N47">
        <f t="shared" si="12"/>
        <v>3.0685539966289741</v>
      </c>
    </row>
    <row r="48" spans="1:14" x14ac:dyDescent="0.3">
      <c r="A48" t="s">
        <v>13</v>
      </c>
      <c r="B48">
        <f t="shared" si="0"/>
        <v>17.45</v>
      </c>
      <c r="C48">
        <v>3.3499999999999979</v>
      </c>
      <c r="D48">
        <v>2.9999999999999982</v>
      </c>
      <c r="E48">
        <v>28.999999999999996</v>
      </c>
      <c r="F48">
        <f t="shared" ref="F48:F59" si="18">ROUND((C48+((((1000*B48)/(30*E48))^2)/1962)),3)</f>
        <v>3.5550000000000002</v>
      </c>
      <c r="G48">
        <f t="shared" ref="G48:G59" si="19">ROUND(C48/15.74,3)</f>
        <v>0.21299999999999999</v>
      </c>
      <c r="H48">
        <f t="shared" ref="H48:H60" si="20">ROUND(D48/15.74,3)</f>
        <v>0.191</v>
      </c>
      <c r="I48">
        <f t="shared" ref="I48:I60" si="21">ROUND(M48/15.74,3)</f>
        <v>0.22600000000000001</v>
      </c>
      <c r="J48">
        <f t="shared" si="17"/>
        <v>2.9390000000000001</v>
      </c>
      <c r="L48">
        <v>17.452762143032302</v>
      </c>
      <c r="M48">
        <f t="shared" ref="M48:M77" si="22">(C48+((((1000*L48)/(30*E48))^2)/1962))</f>
        <v>3.5551118876713161</v>
      </c>
      <c r="N48">
        <f t="shared" si="12"/>
        <v>2.939035029745686</v>
      </c>
    </row>
    <row r="49" spans="1:14" x14ac:dyDescent="0.3">
      <c r="A49" t="s">
        <v>13</v>
      </c>
      <c r="B49">
        <f t="shared" si="0"/>
        <v>18.420000000000002</v>
      </c>
      <c r="C49">
        <v>3.5499999999999989</v>
      </c>
      <c r="D49">
        <v>3.2499999999999982</v>
      </c>
      <c r="E49">
        <v>29.199999999999996</v>
      </c>
      <c r="F49">
        <f t="shared" si="18"/>
        <v>3.7749999999999999</v>
      </c>
      <c r="G49">
        <f t="shared" si="19"/>
        <v>0.22600000000000001</v>
      </c>
      <c r="H49">
        <f t="shared" si="20"/>
        <v>0.20599999999999999</v>
      </c>
      <c r="I49">
        <f t="shared" si="21"/>
        <v>0.24</v>
      </c>
      <c r="J49">
        <f t="shared" si="17"/>
        <v>2.8340000000000001</v>
      </c>
      <c r="L49">
        <v>18.416468625187331</v>
      </c>
      <c r="M49">
        <f t="shared" si="22"/>
        <v>3.7752711103011887</v>
      </c>
      <c r="N49">
        <f t="shared" si="12"/>
        <v>2.8340313050899049</v>
      </c>
    </row>
    <row r="50" spans="1:14" x14ac:dyDescent="0.3">
      <c r="A50" t="s">
        <v>13</v>
      </c>
      <c r="B50">
        <f t="shared" si="0"/>
        <v>20.23</v>
      </c>
      <c r="C50">
        <v>3.8299999999999983</v>
      </c>
      <c r="D50">
        <v>3.4499999999999993</v>
      </c>
      <c r="E50">
        <v>29.479999999999997</v>
      </c>
      <c r="F50">
        <f t="shared" si="18"/>
        <v>4.0970000000000004</v>
      </c>
      <c r="G50">
        <f t="shared" si="19"/>
        <v>0.24299999999999999</v>
      </c>
      <c r="H50">
        <f t="shared" si="20"/>
        <v>0.219</v>
      </c>
      <c r="I50">
        <f t="shared" si="21"/>
        <v>0.26</v>
      </c>
      <c r="J50">
        <f t="shared" si="17"/>
        <v>2.754</v>
      </c>
      <c r="L50">
        <v>20.231509512681935</v>
      </c>
      <c r="M50">
        <f t="shared" si="22"/>
        <v>4.0967227770254242</v>
      </c>
      <c r="N50">
        <f t="shared" si="12"/>
        <v>2.7541901807885285</v>
      </c>
    </row>
    <row r="51" spans="1:14" x14ac:dyDescent="0.3">
      <c r="A51" t="s">
        <v>13</v>
      </c>
      <c r="B51">
        <f t="shared" si="0"/>
        <v>21.59</v>
      </c>
      <c r="C51">
        <v>4.0499999999999989</v>
      </c>
      <c r="D51">
        <v>3.6499999999999986</v>
      </c>
      <c r="E51">
        <v>29.699999999999996</v>
      </c>
      <c r="F51">
        <f t="shared" si="18"/>
        <v>4.3490000000000002</v>
      </c>
      <c r="G51">
        <f t="shared" si="19"/>
        <v>0.25700000000000001</v>
      </c>
      <c r="H51">
        <f t="shared" si="20"/>
        <v>0.23200000000000001</v>
      </c>
      <c r="I51">
        <f t="shared" si="21"/>
        <v>0.27600000000000002</v>
      </c>
      <c r="J51">
        <f t="shared" si="17"/>
        <v>2.6869999999999998</v>
      </c>
      <c r="L51">
        <v>21.590226907268679</v>
      </c>
      <c r="M51">
        <f t="shared" si="22"/>
        <v>4.3492678077146874</v>
      </c>
      <c r="N51">
        <f t="shared" si="12"/>
        <v>2.6869122538863848</v>
      </c>
    </row>
    <row r="52" spans="1:14" x14ac:dyDescent="0.3">
      <c r="A52" t="s">
        <v>13</v>
      </c>
      <c r="B52">
        <f t="shared" si="0"/>
        <v>22.98</v>
      </c>
      <c r="C52">
        <v>4.3499999999999979</v>
      </c>
      <c r="D52">
        <v>3.8999999999999986</v>
      </c>
      <c r="E52">
        <v>29.999999999999996</v>
      </c>
      <c r="F52">
        <f t="shared" si="18"/>
        <v>4.6820000000000004</v>
      </c>
      <c r="G52">
        <f t="shared" si="19"/>
        <v>0.27600000000000002</v>
      </c>
      <c r="H52">
        <f t="shared" si="20"/>
        <v>0.248</v>
      </c>
      <c r="I52">
        <f t="shared" si="21"/>
        <v>0.29699999999999999</v>
      </c>
      <c r="J52">
        <f t="shared" si="17"/>
        <v>2.56</v>
      </c>
      <c r="L52">
        <v>22.981079955256867</v>
      </c>
      <c r="M52">
        <f t="shared" si="22"/>
        <v>4.6823202803324309</v>
      </c>
      <c r="N52">
        <f t="shared" si="12"/>
        <v>2.5603495493073076</v>
      </c>
    </row>
    <row r="53" spans="1:14" x14ac:dyDescent="0.3">
      <c r="A53" t="s">
        <v>13</v>
      </c>
      <c r="B53">
        <f t="shared" si="0"/>
        <v>25.31</v>
      </c>
      <c r="C53">
        <v>4.7499999999999982</v>
      </c>
      <c r="D53">
        <v>4.2499999999999982</v>
      </c>
      <c r="E53">
        <v>30.4</v>
      </c>
      <c r="F53">
        <f t="shared" si="18"/>
        <v>5.1429999999999998</v>
      </c>
      <c r="G53">
        <f t="shared" si="19"/>
        <v>0.30199999999999999</v>
      </c>
      <c r="H53">
        <f t="shared" si="20"/>
        <v>0.27</v>
      </c>
      <c r="I53">
        <f t="shared" si="21"/>
        <v>0.32700000000000001</v>
      </c>
      <c r="J53">
        <f t="shared" si="17"/>
        <v>2.4500000000000002</v>
      </c>
      <c r="L53">
        <v>25.308830216628834</v>
      </c>
      <c r="M53">
        <f t="shared" si="22"/>
        <v>5.142514283323198</v>
      </c>
      <c r="N53">
        <f t="shared" si="12"/>
        <v>2.4497925818317725</v>
      </c>
    </row>
    <row r="54" spans="1:14" x14ac:dyDescent="0.3">
      <c r="A54" t="s">
        <v>13</v>
      </c>
      <c r="B54">
        <f t="shared" si="0"/>
        <v>26.78</v>
      </c>
      <c r="C54">
        <v>4.9999999999999982</v>
      </c>
      <c r="D54">
        <v>4.4499999999999993</v>
      </c>
      <c r="E54">
        <v>30.65</v>
      </c>
      <c r="F54">
        <f t="shared" si="18"/>
        <v>5.4320000000000004</v>
      </c>
      <c r="G54">
        <f t="shared" si="19"/>
        <v>0.318</v>
      </c>
      <c r="H54">
        <f t="shared" si="20"/>
        <v>0.28299999999999997</v>
      </c>
      <c r="I54">
        <f t="shared" si="21"/>
        <v>0.34499999999999997</v>
      </c>
      <c r="J54">
        <f t="shared" si="17"/>
        <v>2.3879999999999999</v>
      </c>
      <c r="L54">
        <v>26.782376758896049</v>
      </c>
      <c r="M54">
        <f t="shared" si="22"/>
        <v>5.432410030995749</v>
      </c>
      <c r="N54">
        <f t="shared" si="12"/>
        <v>2.3877057442416301</v>
      </c>
    </row>
    <row r="55" spans="1:14" x14ac:dyDescent="0.3">
      <c r="A55" t="s">
        <v>13</v>
      </c>
      <c r="B55">
        <f t="shared" si="0"/>
        <v>28.29</v>
      </c>
      <c r="C55">
        <v>5.2499999999999982</v>
      </c>
      <c r="D55">
        <v>4.6999999999999993</v>
      </c>
      <c r="E55">
        <v>30.9</v>
      </c>
      <c r="F55">
        <f t="shared" si="18"/>
        <v>5.7249999999999996</v>
      </c>
      <c r="G55">
        <f t="shared" si="19"/>
        <v>0.33400000000000002</v>
      </c>
      <c r="H55">
        <f t="shared" si="20"/>
        <v>0.29899999999999999</v>
      </c>
      <c r="I55">
        <f t="shared" si="21"/>
        <v>0.36399999999999999</v>
      </c>
      <c r="J55">
        <f t="shared" si="17"/>
        <v>2.331</v>
      </c>
      <c r="L55">
        <v>28.28685805670624</v>
      </c>
      <c r="M55">
        <f t="shared" si="22"/>
        <v>5.7245816599250281</v>
      </c>
      <c r="N55">
        <f t="shared" si="12"/>
        <v>2.3312539320379564</v>
      </c>
    </row>
    <row r="56" spans="1:14" x14ac:dyDescent="0.3">
      <c r="A56" t="s">
        <v>13</v>
      </c>
      <c r="B56">
        <f t="shared" si="0"/>
        <v>29.63</v>
      </c>
      <c r="C56">
        <v>5.4999999999999982</v>
      </c>
      <c r="D56">
        <v>4.8999999999999986</v>
      </c>
      <c r="E56">
        <v>31.15</v>
      </c>
      <c r="F56">
        <f t="shared" si="18"/>
        <v>6.0119999999999996</v>
      </c>
      <c r="G56">
        <f t="shared" si="19"/>
        <v>0.34899999999999998</v>
      </c>
      <c r="H56">
        <f t="shared" si="20"/>
        <v>0.311</v>
      </c>
      <c r="I56">
        <f t="shared" si="21"/>
        <v>0.38200000000000001</v>
      </c>
      <c r="J56">
        <f t="shared" si="17"/>
        <v>2.2690000000000001</v>
      </c>
      <c r="L56">
        <v>29.62843370194274</v>
      </c>
      <c r="M56">
        <f t="shared" si="22"/>
        <v>6.0123417790839859</v>
      </c>
      <c r="N56">
        <f t="shared" si="12"/>
        <v>2.2686301789735981</v>
      </c>
    </row>
    <row r="57" spans="1:14" x14ac:dyDescent="0.3">
      <c r="A57" t="s">
        <v>13</v>
      </c>
      <c r="B57">
        <f t="shared" si="0"/>
        <v>31.78</v>
      </c>
      <c r="C57">
        <v>5.9499999999999993</v>
      </c>
      <c r="D57">
        <v>5.2299999999999986</v>
      </c>
      <c r="E57">
        <v>31.599999999999998</v>
      </c>
      <c r="F57">
        <f t="shared" si="18"/>
        <v>6.5229999999999997</v>
      </c>
      <c r="G57">
        <f t="shared" si="19"/>
        <v>0.378</v>
      </c>
      <c r="H57">
        <f t="shared" si="20"/>
        <v>0.33200000000000002</v>
      </c>
      <c r="I57">
        <f t="shared" si="21"/>
        <v>0.41399999999999998</v>
      </c>
      <c r="J57">
        <f t="shared" si="17"/>
        <v>2.1539999999999999</v>
      </c>
      <c r="L57">
        <v>31.783617836025684</v>
      </c>
      <c r="M57">
        <f t="shared" si="22"/>
        <v>6.5229160415432066</v>
      </c>
      <c r="N57">
        <f t="shared" si="12"/>
        <v>2.1535806976039815</v>
      </c>
    </row>
    <row r="58" spans="1:14" x14ac:dyDescent="0.3">
      <c r="A58" t="s">
        <v>13</v>
      </c>
      <c r="B58">
        <f t="shared" si="0"/>
        <v>33.79</v>
      </c>
      <c r="C58">
        <v>6.1999999999999993</v>
      </c>
      <c r="D58">
        <v>5.5499999999999989</v>
      </c>
      <c r="E58">
        <v>31.849999999999998</v>
      </c>
      <c r="F58">
        <f t="shared" si="18"/>
        <v>6.8369999999999997</v>
      </c>
      <c r="G58">
        <f t="shared" si="19"/>
        <v>0.39400000000000002</v>
      </c>
      <c r="H58">
        <f t="shared" si="20"/>
        <v>0.35299999999999998</v>
      </c>
      <c r="I58">
        <f t="shared" si="21"/>
        <v>0.434</v>
      </c>
      <c r="J58">
        <f t="shared" si="17"/>
        <v>2.133</v>
      </c>
      <c r="L58">
        <v>33.79225038058383</v>
      </c>
      <c r="M58">
        <f t="shared" si="22"/>
        <v>6.8374906845783743</v>
      </c>
      <c r="N58">
        <f t="shared" si="12"/>
        <v>2.1334992557533345</v>
      </c>
    </row>
    <row r="59" spans="1:14" x14ac:dyDescent="0.3">
      <c r="A59" t="s">
        <v>13</v>
      </c>
      <c r="B59">
        <f t="shared" si="0"/>
        <v>35.229999999999997</v>
      </c>
      <c r="C59">
        <v>6.5499999999999989</v>
      </c>
      <c r="D59">
        <v>5.8499999999999979</v>
      </c>
      <c r="E59">
        <v>32.199999999999996</v>
      </c>
      <c r="F59">
        <f t="shared" si="18"/>
        <v>7.2279999999999998</v>
      </c>
      <c r="G59">
        <f t="shared" si="19"/>
        <v>0.41599999999999998</v>
      </c>
      <c r="H59">
        <f t="shared" si="20"/>
        <v>0.372</v>
      </c>
      <c r="I59">
        <f t="shared" si="21"/>
        <v>0.45900000000000002</v>
      </c>
      <c r="J59">
        <f t="shared" si="17"/>
        <v>2.0459999999999998</v>
      </c>
      <c r="L59">
        <v>35.226024626291917</v>
      </c>
      <c r="M59">
        <f t="shared" si="22"/>
        <v>7.2277570017530737</v>
      </c>
      <c r="N59">
        <f t="shared" si="12"/>
        <v>2.0463448485119415</v>
      </c>
    </row>
    <row r="60" spans="1:14" x14ac:dyDescent="0.3">
      <c r="A60" t="s">
        <v>13</v>
      </c>
      <c r="B60">
        <f t="shared" si="0"/>
        <v>36.26</v>
      </c>
      <c r="C60">
        <v>6.6999999999999993</v>
      </c>
      <c r="D60">
        <v>5.9499999999999993</v>
      </c>
      <c r="E60">
        <v>32.349999999999994</v>
      </c>
      <c r="F60">
        <f>ROUND((C60+((((1000*B60)/(30*E60))^2)/1962)),3)</f>
        <v>7.4109999999999996</v>
      </c>
      <c r="G60">
        <f>ROUND(C60/15.74,3)</f>
        <v>0.42599999999999999</v>
      </c>
      <c r="H60">
        <f t="shared" si="20"/>
        <v>0.378</v>
      </c>
      <c r="I60">
        <f t="shared" si="21"/>
        <v>0.47099999999999997</v>
      </c>
      <c r="J60">
        <f>ROUND(N60,3)</f>
        <v>2.0289999999999999</v>
      </c>
      <c r="L60">
        <v>36.264039490787901</v>
      </c>
      <c r="M60">
        <f t="shared" si="22"/>
        <v>7.4116431534782867</v>
      </c>
      <c r="N60">
        <f t="shared" si="12"/>
        <v>2.028733169210744</v>
      </c>
    </row>
    <row r="61" spans="1:14" x14ac:dyDescent="0.3">
      <c r="A61" s="1" t="s">
        <v>14</v>
      </c>
      <c r="B61">
        <f t="shared" si="0"/>
        <v>17.14</v>
      </c>
      <c r="C61">
        <v>3</v>
      </c>
      <c r="D61">
        <v>2.8000000000000007</v>
      </c>
      <c r="E61">
        <v>33.5</v>
      </c>
      <c r="F61">
        <f t="shared" ref="F61:F73" si="23">ROUND((C61+((((1000*B61)/(30*E61))^2)/1962)),3)</f>
        <v>3.1480000000000001</v>
      </c>
      <c r="G61">
        <f>ROUND(C61/18.85,3)</f>
        <v>0.159</v>
      </c>
      <c r="H61">
        <f>ROUND(D61/18.85,3)</f>
        <v>0.14899999999999999</v>
      </c>
      <c r="I61">
        <f>ROUND(M61/18.85,3)</f>
        <v>0.16700000000000001</v>
      </c>
      <c r="J61">
        <f t="shared" ref="J61:J73" si="24">ROUND(N61,3)</f>
        <v>3.4630000000000001</v>
      </c>
      <c r="L61">
        <v>17.135699786843691</v>
      </c>
      <c r="M61">
        <f t="shared" si="22"/>
        <v>3.1481741904304532</v>
      </c>
      <c r="N61">
        <f t="shared" si="12"/>
        <v>3.4628542798062982</v>
      </c>
    </row>
    <row r="62" spans="1:14" x14ac:dyDescent="0.3">
      <c r="A62" t="s">
        <v>14</v>
      </c>
      <c r="B62">
        <f t="shared" si="0"/>
        <v>18.420000000000002</v>
      </c>
      <c r="C62">
        <v>3.1799999999999997</v>
      </c>
      <c r="D62">
        <v>2.92</v>
      </c>
      <c r="E62">
        <v>33.68</v>
      </c>
      <c r="F62">
        <f t="shared" si="23"/>
        <v>3.3490000000000002</v>
      </c>
      <c r="G62">
        <f t="shared" ref="G62:G74" si="25">ROUND(C62/18.85,3)</f>
        <v>0.16900000000000001</v>
      </c>
      <c r="H62">
        <f t="shared" ref="H62:H74" si="26">ROUND(D62/18.85,3)</f>
        <v>0.155</v>
      </c>
      <c r="I62">
        <f t="shared" ref="I62:I74" si="27">ROUND(M62/18.85,3)</f>
        <v>0.17799999999999999</v>
      </c>
      <c r="J62">
        <f t="shared" si="24"/>
        <v>3.391</v>
      </c>
      <c r="L62">
        <v>18.416468625187331</v>
      </c>
      <c r="M62">
        <f t="shared" si="22"/>
        <v>3.3493273208223604</v>
      </c>
      <c r="N62">
        <f t="shared" si="12"/>
        <v>3.3914894636815078</v>
      </c>
    </row>
    <row r="63" spans="1:14" x14ac:dyDescent="0.3">
      <c r="A63" t="s">
        <v>14</v>
      </c>
      <c r="B63">
        <f t="shared" si="0"/>
        <v>19.899999999999999</v>
      </c>
      <c r="C63">
        <v>3.3499999999999996</v>
      </c>
      <c r="D63">
        <v>3.0999999999999996</v>
      </c>
      <c r="E63">
        <v>33.849999999999994</v>
      </c>
      <c r="F63">
        <f t="shared" si="23"/>
        <v>3.5459999999999998</v>
      </c>
      <c r="G63">
        <f t="shared" si="25"/>
        <v>0.17799999999999999</v>
      </c>
      <c r="H63">
        <f t="shared" si="26"/>
        <v>0.16400000000000001</v>
      </c>
      <c r="I63">
        <f t="shared" si="27"/>
        <v>0.188</v>
      </c>
      <c r="J63">
        <f t="shared" si="24"/>
        <v>3.3639999999999999</v>
      </c>
      <c r="L63">
        <v>19.896896546588273</v>
      </c>
      <c r="M63">
        <f t="shared" si="22"/>
        <v>3.5456644043606014</v>
      </c>
      <c r="N63">
        <f t="shared" si="12"/>
        <v>3.3640264630154748</v>
      </c>
    </row>
    <row r="64" spans="1:14" x14ac:dyDescent="0.3">
      <c r="A64" t="s">
        <v>14</v>
      </c>
      <c r="B64">
        <f t="shared" si="0"/>
        <v>21.25</v>
      </c>
      <c r="C64">
        <v>3.5999999999999996</v>
      </c>
      <c r="D64">
        <v>3.2900000000000009</v>
      </c>
      <c r="E64">
        <v>34.099999999999994</v>
      </c>
      <c r="F64">
        <f t="shared" si="23"/>
        <v>3.82</v>
      </c>
      <c r="G64">
        <f t="shared" si="25"/>
        <v>0.191</v>
      </c>
      <c r="H64">
        <f t="shared" si="26"/>
        <v>0.17499999999999999</v>
      </c>
      <c r="I64">
        <f t="shared" si="27"/>
        <v>0.20300000000000001</v>
      </c>
      <c r="J64">
        <f t="shared" si="24"/>
        <v>3.2130000000000001</v>
      </c>
      <c r="L64">
        <v>21.247520062816431</v>
      </c>
      <c r="M64">
        <f t="shared" si="22"/>
        <v>3.8198701261129888</v>
      </c>
      <c r="N64">
        <f t="shared" si="12"/>
        <v>3.2125940802668294</v>
      </c>
    </row>
    <row r="65" spans="1:14" x14ac:dyDescent="0.3">
      <c r="A65" t="s">
        <v>14</v>
      </c>
      <c r="B65">
        <f t="shared" si="0"/>
        <v>23.33</v>
      </c>
      <c r="C65">
        <v>3.9000000000000004</v>
      </c>
      <c r="D65">
        <v>3.5500000000000007</v>
      </c>
      <c r="E65">
        <v>34.4</v>
      </c>
      <c r="F65">
        <f t="shared" si="23"/>
        <v>4.16</v>
      </c>
      <c r="G65">
        <f t="shared" si="25"/>
        <v>0.20699999999999999</v>
      </c>
      <c r="H65">
        <f t="shared" si="26"/>
        <v>0.188</v>
      </c>
      <c r="I65">
        <f t="shared" si="27"/>
        <v>0.221</v>
      </c>
      <c r="J65">
        <f t="shared" si="24"/>
        <v>3.1040000000000001</v>
      </c>
      <c r="L65">
        <v>23.333771290806666</v>
      </c>
      <c r="M65">
        <f t="shared" si="22"/>
        <v>4.1605622380616731</v>
      </c>
      <c r="N65">
        <f t="shared" si="12"/>
        <v>3.1036833399110351</v>
      </c>
    </row>
    <row r="66" spans="1:14" x14ac:dyDescent="0.3">
      <c r="A66" t="s">
        <v>14</v>
      </c>
      <c r="B66">
        <f t="shared" si="0"/>
        <v>24.95</v>
      </c>
      <c r="C66">
        <v>4.0999999999999996</v>
      </c>
      <c r="D66">
        <v>3.75</v>
      </c>
      <c r="E66">
        <v>34.599999999999994</v>
      </c>
      <c r="F66">
        <f t="shared" si="23"/>
        <v>4.3940000000000001</v>
      </c>
      <c r="G66">
        <f t="shared" si="25"/>
        <v>0.218</v>
      </c>
      <c r="H66">
        <f t="shared" si="26"/>
        <v>0.19900000000000001</v>
      </c>
      <c r="I66">
        <f t="shared" si="27"/>
        <v>0.23300000000000001</v>
      </c>
      <c r="J66">
        <f t="shared" si="24"/>
        <v>3.0569999999999999</v>
      </c>
      <c r="L66">
        <v>24.945311968350147</v>
      </c>
      <c r="M66">
        <f t="shared" si="22"/>
        <v>4.3943636431031869</v>
      </c>
      <c r="N66">
        <f t="shared" si="12"/>
        <v>3.0567889384126983</v>
      </c>
    </row>
    <row r="67" spans="1:14" x14ac:dyDescent="0.3">
      <c r="A67" t="s">
        <v>14</v>
      </c>
      <c r="B67">
        <f t="shared" ref="B67:B130" si="28">ROUND(L67,2)</f>
        <v>20.16</v>
      </c>
      <c r="C67">
        <v>3.4000000000000004</v>
      </c>
      <c r="D67">
        <v>3.1500000000000004</v>
      </c>
      <c r="E67">
        <v>33.9</v>
      </c>
      <c r="F67">
        <f t="shared" si="23"/>
        <v>3.6</v>
      </c>
      <c r="G67">
        <f t="shared" si="25"/>
        <v>0.18</v>
      </c>
      <c r="H67">
        <f t="shared" si="26"/>
        <v>0.16700000000000001</v>
      </c>
      <c r="I67">
        <f t="shared" si="27"/>
        <v>0.191</v>
      </c>
      <c r="J67">
        <f t="shared" si="24"/>
        <v>3.3319999999999999</v>
      </c>
      <c r="L67">
        <v>20.164424093907311</v>
      </c>
      <c r="M67">
        <f t="shared" si="22"/>
        <v>3.6003690950868199</v>
      </c>
      <c r="N67">
        <f t="shared" si="12"/>
        <v>3.331852659893149</v>
      </c>
    </row>
    <row r="68" spans="1:14" x14ac:dyDescent="0.3">
      <c r="A68" t="s">
        <v>14</v>
      </c>
      <c r="B68">
        <f t="shared" si="28"/>
        <v>27.16</v>
      </c>
      <c r="C68">
        <v>4.4000000000000004</v>
      </c>
      <c r="D68">
        <v>3.9500000000000011</v>
      </c>
      <c r="E68">
        <v>34.9</v>
      </c>
      <c r="F68">
        <f t="shared" si="23"/>
        <v>4.7430000000000003</v>
      </c>
      <c r="G68">
        <f t="shared" si="25"/>
        <v>0.23300000000000001</v>
      </c>
      <c r="H68">
        <f t="shared" si="26"/>
        <v>0.21</v>
      </c>
      <c r="I68">
        <f t="shared" si="27"/>
        <v>0.252</v>
      </c>
      <c r="J68">
        <f t="shared" si="24"/>
        <v>2.968</v>
      </c>
      <c r="L68">
        <v>27.155608265761828</v>
      </c>
      <c r="M68">
        <f t="shared" si="22"/>
        <v>4.7428678023868658</v>
      </c>
      <c r="N68">
        <f t="shared" si="12"/>
        <v>2.9676898289654279</v>
      </c>
    </row>
    <row r="69" spans="1:14" x14ac:dyDescent="0.3">
      <c r="A69" t="s">
        <v>14</v>
      </c>
      <c r="B69">
        <f t="shared" si="28"/>
        <v>28.86</v>
      </c>
      <c r="C69">
        <v>4.7000000000000011</v>
      </c>
      <c r="D69">
        <v>4.25</v>
      </c>
      <c r="E69">
        <v>35.200000000000003</v>
      </c>
      <c r="F69">
        <f t="shared" si="23"/>
        <v>5.0810000000000004</v>
      </c>
      <c r="G69">
        <f t="shared" si="25"/>
        <v>0.249</v>
      </c>
      <c r="H69">
        <f t="shared" si="26"/>
        <v>0.22500000000000001</v>
      </c>
      <c r="I69">
        <f t="shared" si="27"/>
        <v>0.27</v>
      </c>
      <c r="J69">
        <f t="shared" si="24"/>
        <v>2.8450000000000002</v>
      </c>
      <c r="L69">
        <v>28.858955886423438</v>
      </c>
      <c r="M69">
        <f t="shared" si="22"/>
        <v>5.0806574984128581</v>
      </c>
      <c r="N69">
        <f t="shared" si="12"/>
        <v>2.8446002168062194</v>
      </c>
    </row>
    <row r="70" spans="1:14" x14ac:dyDescent="0.3">
      <c r="A70" t="s">
        <v>14</v>
      </c>
      <c r="B70">
        <f t="shared" si="28"/>
        <v>30.21</v>
      </c>
      <c r="C70">
        <v>4.9000000000000004</v>
      </c>
      <c r="D70">
        <v>4.3499999999999996</v>
      </c>
      <c r="E70">
        <v>35.4</v>
      </c>
      <c r="F70">
        <f t="shared" si="23"/>
        <v>5.3120000000000003</v>
      </c>
      <c r="G70">
        <f t="shared" si="25"/>
        <v>0.26</v>
      </c>
      <c r="H70">
        <f t="shared" si="26"/>
        <v>0.23100000000000001</v>
      </c>
      <c r="I70">
        <f t="shared" si="27"/>
        <v>0.28199999999999997</v>
      </c>
      <c r="J70">
        <f t="shared" si="24"/>
        <v>2.7850000000000001</v>
      </c>
      <c r="L70">
        <v>30.210534753338028</v>
      </c>
      <c r="M70">
        <f t="shared" si="22"/>
        <v>5.312447607714498</v>
      </c>
      <c r="N70">
        <f t="shared" si="12"/>
        <v>2.7850751965292999</v>
      </c>
    </row>
    <row r="71" spans="1:14" x14ac:dyDescent="0.3">
      <c r="A71" t="s">
        <v>14</v>
      </c>
      <c r="B71">
        <f t="shared" si="28"/>
        <v>31.39</v>
      </c>
      <c r="C71">
        <v>5.0999999999999996</v>
      </c>
      <c r="D71">
        <v>4.5</v>
      </c>
      <c r="E71">
        <v>35.599999999999994</v>
      </c>
      <c r="F71">
        <f t="shared" si="23"/>
        <v>5.54</v>
      </c>
      <c r="G71">
        <f t="shared" si="25"/>
        <v>0.27100000000000002</v>
      </c>
      <c r="H71">
        <f t="shared" si="26"/>
        <v>0.23899999999999999</v>
      </c>
      <c r="I71">
        <f t="shared" si="27"/>
        <v>0.29399999999999998</v>
      </c>
      <c r="J71">
        <f t="shared" si="24"/>
        <v>2.7170000000000001</v>
      </c>
      <c r="L71">
        <v>31.387517463655133</v>
      </c>
      <c r="M71">
        <f t="shared" si="22"/>
        <v>5.5402226930856369</v>
      </c>
      <c r="N71">
        <f t="shared" si="12"/>
        <v>2.7169812251750067</v>
      </c>
    </row>
    <row r="72" spans="1:14" x14ac:dyDescent="0.3">
      <c r="A72" t="s">
        <v>14</v>
      </c>
      <c r="B72">
        <f t="shared" si="28"/>
        <v>33.39</v>
      </c>
      <c r="C72">
        <v>5.4</v>
      </c>
      <c r="D72">
        <v>4.8000000000000007</v>
      </c>
      <c r="E72">
        <v>35.9</v>
      </c>
      <c r="F72">
        <f t="shared" si="23"/>
        <v>5.89</v>
      </c>
      <c r="G72">
        <f t="shared" si="25"/>
        <v>0.28599999999999998</v>
      </c>
      <c r="H72">
        <f t="shared" si="26"/>
        <v>0.255</v>
      </c>
      <c r="I72">
        <f t="shared" si="27"/>
        <v>0.312</v>
      </c>
      <c r="J72">
        <f t="shared" si="24"/>
        <v>2.637</v>
      </c>
      <c r="L72">
        <v>33.38678497962772</v>
      </c>
      <c r="M72">
        <f t="shared" si="22"/>
        <v>5.8898000111590258</v>
      </c>
      <c r="N72">
        <f t="shared" si="12"/>
        <v>2.636600196886123</v>
      </c>
    </row>
    <row r="73" spans="1:14" x14ac:dyDescent="0.3">
      <c r="A73" t="s">
        <v>14</v>
      </c>
      <c r="B73">
        <f t="shared" si="28"/>
        <v>34.81</v>
      </c>
      <c r="C73">
        <v>5.65</v>
      </c>
      <c r="D73">
        <v>5</v>
      </c>
      <c r="E73">
        <v>36.15</v>
      </c>
      <c r="F73">
        <f t="shared" si="23"/>
        <v>6.1749999999999998</v>
      </c>
      <c r="G73">
        <f t="shared" si="25"/>
        <v>0.3</v>
      </c>
      <c r="H73">
        <f t="shared" si="26"/>
        <v>0.26500000000000001</v>
      </c>
      <c r="I73">
        <f t="shared" si="27"/>
        <v>0.32800000000000001</v>
      </c>
      <c r="J73">
        <f t="shared" si="24"/>
        <v>2.5609999999999999</v>
      </c>
      <c r="L73">
        <v>34.81405504360103</v>
      </c>
      <c r="M73">
        <f t="shared" si="22"/>
        <v>6.1752319149946855</v>
      </c>
      <c r="N73">
        <f t="shared" si="12"/>
        <v>2.5609152465290714</v>
      </c>
    </row>
    <row r="74" spans="1:14" x14ac:dyDescent="0.3">
      <c r="A74" t="s">
        <v>14</v>
      </c>
      <c r="B74">
        <f t="shared" si="28"/>
        <v>36.26</v>
      </c>
      <c r="C74">
        <v>6</v>
      </c>
      <c r="D74">
        <v>5.15</v>
      </c>
      <c r="E74">
        <v>36.5</v>
      </c>
      <c r="F74">
        <f>ROUND((C74+((((1000*B74)/(30*E74))^2)/1962)),3)</f>
        <v>6.5590000000000002</v>
      </c>
      <c r="G74">
        <f t="shared" si="25"/>
        <v>0.318</v>
      </c>
      <c r="H74">
        <f t="shared" si="26"/>
        <v>0.27300000000000002</v>
      </c>
      <c r="I74">
        <f t="shared" si="27"/>
        <v>0.34799999999999998</v>
      </c>
      <c r="J74">
        <f>ROUND(N74,3)</f>
        <v>2.4369999999999998</v>
      </c>
      <c r="L74">
        <v>36.264039490787901</v>
      </c>
      <c r="M74">
        <f t="shared" si="22"/>
        <v>6.5590171304830029</v>
      </c>
      <c r="N74">
        <f t="shared" si="12"/>
        <v>2.4369046352098147</v>
      </c>
    </row>
    <row r="75" spans="1:14" x14ac:dyDescent="0.3">
      <c r="A75" s="1" t="s">
        <v>15</v>
      </c>
      <c r="B75">
        <f t="shared" si="28"/>
        <v>13.64</v>
      </c>
      <c r="C75">
        <v>3</v>
      </c>
      <c r="D75">
        <v>2.7999999999999989</v>
      </c>
      <c r="E75">
        <v>35.700000000000003</v>
      </c>
      <c r="F75">
        <f>ROUND(M75,3)</f>
        <v>3.0830000000000002</v>
      </c>
      <c r="G75">
        <f>ROUND(C75/20.2,3)</f>
        <v>0.14899999999999999</v>
      </c>
      <c r="H75">
        <f>ROUND(D75/20.2,3)</f>
        <v>0.13900000000000001</v>
      </c>
      <c r="I75">
        <f>ROUND(M75/20.2,3)</f>
        <v>0.153</v>
      </c>
      <c r="J75">
        <f t="shared" ref="J75:J77" si="29">ROUND(N75,3)</f>
        <v>2.8450000000000002</v>
      </c>
      <c r="L75">
        <v>13.642411925997703</v>
      </c>
      <c r="M75">
        <f t="shared" si="22"/>
        <v>3.0826997835165524</v>
      </c>
      <c r="N75">
        <f t="shared" si="12"/>
        <v>2.845213191631812</v>
      </c>
    </row>
    <row r="76" spans="1:14" x14ac:dyDescent="0.3">
      <c r="A76" t="s">
        <v>15</v>
      </c>
      <c r="B76">
        <f t="shared" si="28"/>
        <v>14.98</v>
      </c>
      <c r="C76">
        <v>3.1999999999999993</v>
      </c>
      <c r="D76">
        <v>3</v>
      </c>
      <c r="E76">
        <v>35.9</v>
      </c>
      <c r="F76">
        <f t="shared" ref="F76:F77" si="30">ROUND(M76,3)</f>
        <v>3.2989999999999999</v>
      </c>
      <c r="G76">
        <f t="shared" ref="G76:G77" si="31">ROUND(C76/20.2,3)</f>
        <v>0.158</v>
      </c>
      <c r="H76">
        <f t="shared" ref="H76:H77" si="32">ROUND(D76/20.2,3)</f>
        <v>0.14899999999999999</v>
      </c>
      <c r="I76">
        <f t="shared" ref="I76:I77" si="33">ROUND(M76/20.2,3)</f>
        <v>0.16300000000000001</v>
      </c>
      <c r="J76">
        <f t="shared" si="29"/>
        <v>2.8220000000000001</v>
      </c>
      <c r="L76">
        <v>14.975484560849576</v>
      </c>
      <c r="M76">
        <f t="shared" si="22"/>
        <v>3.2985442657235517</v>
      </c>
      <c r="N76">
        <f t="shared" ref="N76:N77" si="34">(3*L76/1000)/(2.657668151*((M76/100)^1.5))</f>
        <v>2.8217459581212889</v>
      </c>
    </row>
    <row r="77" spans="1:14" x14ac:dyDescent="0.3">
      <c r="A77" t="s">
        <v>15</v>
      </c>
      <c r="B77">
        <f t="shared" si="28"/>
        <v>15.43</v>
      </c>
      <c r="C77">
        <v>3.2999999999999989</v>
      </c>
      <c r="D77">
        <v>3.0499999999999989</v>
      </c>
      <c r="E77">
        <v>36</v>
      </c>
      <c r="F77">
        <f t="shared" si="30"/>
        <v>3.4039999999999999</v>
      </c>
      <c r="G77">
        <f t="shared" si="31"/>
        <v>0.16300000000000001</v>
      </c>
      <c r="H77">
        <f t="shared" si="32"/>
        <v>0.151</v>
      </c>
      <c r="I77">
        <f t="shared" si="33"/>
        <v>0.16900000000000001</v>
      </c>
      <c r="J77">
        <f t="shared" si="29"/>
        <v>2.7730000000000001</v>
      </c>
      <c r="L77">
        <v>15.429590279934208</v>
      </c>
      <c r="M77">
        <f t="shared" si="22"/>
        <v>3.4040308803683907</v>
      </c>
      <c r="N77">
        <f t="shared" si="34"/>
        <v>2.7732221470937115</v>
      </c>
    </row>
    <row r="78" spans="1:14" x14ac:dyDescent="0.3">
      <c r="A78" t="s">
        <v>15</v>
      </c>
      <c r="B78">
        <f t="shared" si="28"/>
        <v>16.04</v>
      </c>
      <c r="C78">
        <v>3.4299999999999997</v>
      </c>
      <c r="D78">
        <v>3.0999999999999996</v>
      </c>
      <c r="E78">
        <v>36.129999999999995</v>
      </c>
      <c r="F78">
        <f t="shared" ref="F78:F92" si="35">ROUND(M78,3)</f>
        <v>3.5419999999999998</v>
      </c>
      <c r="G78">
        <f t="shared" ref="G78:G91" si="36">ROUND(C78/20.2,3)</f>
        <v>0.17</v>
      </c>
      <c r="H78">
        <f t="shared" ref="H78:H91" si="37">ROUND(D78/20.2,3)</f>
        <v>0.153</v>
      </c>
      <c r="I78">
        <f t="shared" ref="I78:I91" si="38">ROUND(M78/20.2,3)</f>
        <v>0.17499999999999999</v>
      </c>
      <c r="J78">
        <f t="shared" ref="J78:J92" si="39">ROUND(N78,3)</f>
        <v>2.7170000000000001</v>
      </c>
      <c r="L78">
        <v>16.042563306993046</v>
      </c>
      <c r="M78">
        <f t="shared" ref="M78:M110" si="40">(C78+((((1000*L78)/(30*E78))^2)/1962))</f>
        <v>3.5416529206426448</v>
      </c>
      <c r="N78">
        <f t="shared" ref="N78:N91" si="41">(3*L78/1000)/(2.657668151*((M78/100)^1.5))</f>
        <v>2.7169726517523238</v>
      </c>
    </row>
    <row r="79" spans="1:14" x14ac:dyDescent="0.3">
      <c r="A79" t="s">
        <v>15</v>
      </c>
      <c r="B79">
        <f t="shared" si="28"/>
        <v>17.14</v>
      </c>
      <c r="C79">
        <v>3.6499999999999995</v>
      </c>
      <c r="D79">
        <v>3.379999999999999</v>
      </c>
      <c r="E79">
        <v>36.35</v>
      </c>
      <c r="F79">
        <f t="shared" si="35"/>
        <v>3.7759999999999998</v>
      </c>
      <c r="G79">
        <f t="shared" si="36"/>
        <v>0.18099999999999999</v>
      </c>
      <c r="H79">
        <f t="shared" si="37"/>
        <v>0.16700000000000001</v>
      </c>
      <c r="I79">
        <f t="shared" si="38"/>
        <v>0.187</v>
      </c>
      <c r="J79">
        <f t="shared" si="39"/>
        <v>2.6360000000000001</v>
      </c>
      <c r="L79">
        <v>17.135699786843691</v>
      </c>
      <c r="M79">
        <f t="shared" si="40"/>
        <v>3.775850036770414</v>
      </c>
      <c r="N79">
        <f t="shared" si="41"/>
        <v>2.6363328523673761</v>
      </c>
    </row>
    <row r="80" spans="1:14" x14ac:dyDescent="0.3">
      <c r="A80" t="s">
        <v>15</v>
      </c>
      <c r="B80">
        <f t="shared" si="28"/>
        <v>19.07</v>
      </c>
      <c r="C80">
        <v>3.9499999999999993</v>
      </c>
      <c r="D80">
        <v>3.5999999999999996</v>
      </c>
      <c r="E80">
        <v>36.65</v>
      </c>
      <c r="F80">
        <f t="shared" si="35"/>
        <v>4.1029999999999998</v>
      </c>
      <c r="G80">
        <f t="shared" si="36"/>
        <v>0.19600000000000001</v>
      </c>
      <c r="H80">
        <f t="shared" si="37"/>
        <v>0.17799999999999999</v>
      </c>
      <c r="I80">
        <f t="shared" si="38"/>
        <v>0.20300000000000001</v>
      </c>
      <c r="J80">
        <f t="shared" si="39"/>
        <v>2.59</v>
      </c>
      <c r="L80">
        <v>19.069299897076945</v>
      </c>
      <c r="M80">
        <f t="shared" si="40"/>
        <v>4.1033133690017056</v>
      </c>
      <c r="N80">
        <f t="shared" si="41"/>
        <v>2.5897224629140143</v>
      </c>
    </row>
    <row r="81" spans="1:14" x14ac:dyDescent="0.3">
      <c r="A81" t="s">
        <v>15</v>
      </c>
      <c r="B81">
        <f t="shared" si="28"/>
        <v>20.399999999999999</v>
      </c>
      <c r="C81">
        <v>4.2499999999999991</v>
      </c>
      <c r="D81">
        <v>3.7999999999999989</v>
      </c>
      <c r="E81">
        <v>36.949999999999996</v>
      </c>
      <c r="F81">
        <f t="shared" si="35"/>
        <v>4.423</v>
      </c>
      <c r="G81">
        <f t="shared" si="36"/>
        <v>0.21</v>
      </c>
      <c r="H81">
        <f t="shared" si="37"/>
        <v>0.188</v>
      </c>
      <c r="I81">
        <f t="shared" si="38"/>
        <v>0.219</v>
      </c>
      <c r="J81">
        <f t="shared" si="39"/>
        <v>2.476</v>
      </c>
      <c r="L81">
        <v>20.3995786834185</v>
      </c>
      <c r="M81">
        <f t="shared" si="40"/>
        <v>4.4226124027541998</v>
      </c>
      <c r="N81">
        <f t="shared" si="41"/>
        <v>2.4758445964743658</v>
      </c>
    </row>
    <row r="82" spans="1:14" x14ac:dyDescent="0.3">
      <c r="A82" t="s">
        <v>15</v>
      </c>
      <c r="B82">
        <f t="shared" si="28"/>
        <v>22.11</v>
      </c>
      <c r="C82">
        <v>4.4999999999999991</v>
      </c>
      <c r="D82">
        <v>4.0999999999999996</v>
      </c>
      <c r="E82">
        <v>37.199999999999996</v>
      </c>
      <c r="F82">
        <f t="shared" si="35"/>
        <v>4.7</v>
      </c>
      <c r="G82">
        <f t="shared" si="36"/>
        <v>0.223</v>
      </c>
      <c r="H82">
        <f t="shared" si="37"/>
        <v>0.20300000000000001</v>
      </c>
      <c r="I82">
        <f t="shared" si="38"/>
        <v>0.23300000000000001</v>
      </c>
      <c r="J82">
        <f t="shared" si="39"/>
        <v>2.4489999999999998</v>
      </c>
      <c r="L82">
        <v>22.108050987783624</v>
      </c>
      <c r="M82">
        <f t="shared" si="40"/>
        <v>4.7000200459918577</v>
      </c>
      <c r="N82">
        <f t="shared" si="41"/>
        <v>2.4491838947017022</v>
      </c>
    </row>
    <row r="83" spans="1:14" x14ac:dyDescent="0.3">
      <c r="A83" t="s">
        <v>15</v>
      </c>
      <c r="B83">
        <f t="shared" si="28"/>
        <v>23.16</v>
      </c>
      <c r="C83">
        <v>4.6999999999999993</v>
      </c>
      <c r="D83">
        <v>4.2999999999999989</v>
      </c>
      <c r="E83">
        <v>37.4</v>
      </c>
      <c r="F83">
        <f t="shared" si="35"/>
        <v>4.9169999999999998</v>
      </c>
      <c r="G83">
        <f t="shared" si="36"/>
        <v>0.23300000000000001</v>
      </c>
      <c r="H83">
        <f t="shared" si="37"/>
        <v>0.21299999999999999</v>
      </c>
      <c r="I83">
        <f t="shared" si="38"/>
        <v>0.24299999999999999</v>
      </c>
      <c r="J83">
        <f t="shared" si="39"/>
        <v>2.3969999999999998</v>
      </c>
      <c r="L83">
        <v>23.157177755663398</v>
      </c>
      <c r="M83">
        <f t="shared" si="40"/>
        <v>4.9171133566640108</v>
      </c>
      <c r="N83">
        <f t="shared" si="41"/>
        <v>2.3974016588580738</v>
      </c>
    </row>
    <row r="84" spans="1:14" x14ac:dyDescent="0.3">
      <c r="A84" t="s">
        <v>15</v>
      </c>
      <c r="B84">
        <f t="shared" si="28"/>
        <v>24.22</v>
      </c>
      <c r="C84">
        <v>4.9499999999999993</v>
      </c>
      <c r="D84">
        <v>4.4499999999999993</v>
      </c>
      <c r="E84">
        <v>37.65</v>
      </c>
      <c r="F84">
        <f t="shared" si="35"/>
        <v>5.1840000000000002</v>
      </c>
      <c r="G84">
        <f t="shared" si="36"/>
        <v>0.245</v>
      </c>
      <c r="H84">
        <f t="shared" si="37"/>
        <v>0.22</v>
      </c>
      <c r="I84">
        <f t="shared" si="38"/>
        <v>0.25700000000000001</v>
      </c>
      <c r="J84">
        <f t="shared" si="39"/>
        <v>2.3159999999999998</v>
      </c>
      <c r="L84">
        <v>24.224151617431733</v>
      </c>
      <c r="M84">
        <f t="shared" si="40"/>
        <v>5.1844367426709335</v>
      </c>
      <c r="N84">
        <f t="shared" si="41"/>
        <v>2.3164168161876439</v>
      </c>
    </row>
    <row r="85" spans="1:14" x14ac:dyDescent="0.3">
      <c r="A85" t="s">
        <v>15</v>
      </c>
      <c r="B85">
        <f t="shared" si="28"/>
        <v>25.86</v>
      </c>
      <c r="C85">
        <v>5.2499999999999991</v>
      </c>
      <c r="D85">
        <v>4.7499999999999991</v>
      </c>
      <c r="E85">
        <v>37.949999999999996</v>
      </c>
      <c r="F85">
        <f t="shared" si="35"/>
        <v>5.5129999999999999</v>
      </c>
      <c r="G85">
        <f t="shared" si="36"/>
        <v>0.26</v>
      </c>
      <c r="H85">
        <f t="shared" si="37"/>
        <v>0.23499999999999999</v>
      </c>
      <c r="I85">
        <f t="shared" si="38"/>
        <v>0.27300000000000002</v>
      </c>
      <c r="J85">
        <f t="shared" si="39"/>
        <v>2.2549999999999999</v>
      </c>
      <c r="L85">
        <v>25.857766339006183</v>
      </c>
      <c r="M85">
        <f t="shared" si="40"/>
        <v>5.5129159540536499</v>
      </c>
      <c r="N85">
        <f t="shared" si="41"/>
        <v>2.2549631652446811</v>
      </c>
    </row>
    <row r="86" spans="1:14" x14ac:dyDescent="0.3">
      <c r="A86" t="s">
        <v>15</v>
      </c>
      <c r="B86">
        <f t="shared" si="28"/>
        <v>26.78</v>
      </c>
      <c r="C86">
        <v>5.5499999999999989</v>
      </c>
      <c r="D86">
        <v>4.9999999999999991</v>
      </c>
      <c r="E86">
        <v>38.25</v>
      </c>
      <c r="F86">
        <f t="shared" si="35"/>
        <v>5.8280000000000003</v>
      </c>
      <c r="G86">
        <f t="shared" si="36"/>
        <v>0.27500000000000002</v>
      </c>
      <c r="H86">
        <f t="shared" si="37"/>
        <v>0.248</v>
      </c>
      <c r="I86">
        <f t="shared" si="38"/>
        <v>0.28799999999999998</v>
      </c>
      <c r="J86">
        <f t="shared" si="39"/>
        <v>2.149</v>
      </c>
      <c r="L86">
        <v>26.782376758896049</v>
      </c>
      <c r="M86">
        <f t="shared" si="40"/>
        <v>5.8276475457084738</v>
      </c>
      <c r="N86">
        <f t="shared" si="41"/>
        <v>2.1489667756896842</v>
      </c>
    </row>
    <row r="87" spans="1:14" x14ac:dyDescent="0.3">
      <c r="A87" t="s">
        <v>15</v>
      </c>
      <c r="B87">
        <f t="shared" si="28"/>
        <v>29.05</v>
      </c>
      <c r="C87">
        <v>5.8999999999999995</v>
      </c>
      <c r="D87">
        <v>5.35</v>
      </c>
      <c r="E87">
        <v>38.6</v>
      </c>
      <c r="F87">
        <f t="shared" si="35"/>
        <v>6.2210000000000001</v>
      </c>
      <c r="G87">
        <f t="shared" si="36"/>
        <v>0.29199999999999998</v>
      </c>
      <c r="H87">
        <f t="shared" si="37"/>
        <v>0.26500000000000001</v>
      </c>
      <c r="I87">
        <f t="shared" si="38"/>
        <v>0.308</v>
      </c>
      <c r="J87">
        <f t="shared" si="39"/>
        <v>2.1139999999999999</v>
      </c>
      <c r="L87">
        <v>29.050610582119354</v>
      </c>
      <c r="M87">
        <f t="shared" si="40"/>
        <v>6.2207704901157799</v>
      </c>
      <c r="N87">
        <f t="shared" si="41"/>
        <v>2.1135352694166114</v>
      </c>
    </row>
    <row r="88" spans="1:14" x14ac:dyDescent="0.3">
      <c r="A88" t="s">
        <v>15</v>
      </c>
      <c r="B88">
        <f t="shared" si="28"/>
        <v>30.21</v>
      </c>
      <c r="C88">
        <v>6.1999999999999993</v>
      </c>
      <c r="D88">
        <v>5.6</v>
      </c>
      <c r="E88">
        <v>38.9</v>
      </c>
      <c r="F88">
        <f t="shared" si="35"/>
        <v>6.5419999999999998</v>
      </c>
      <c r="G88">
        <f t="shared" si="36"/>
        <v>0.307</v>
      </c>
      <c r="H88">
        <f t="shared" si="37"/>
        <v>0.27700000000000002</v>
      </c>
      <c r="I88">
        <f t="shared" si="38"/>
        <v>0.32400000000000001</v>
      </c>
      <c r="J88">
        <f t="shared" si="39"/>
        <v>2.0379999999999998</v>
      </c>
      <c r="L88">
        <v>30.210534753338028</v>
      </c>
      <c r="M88">
        <f t="shared" si="40"/>
        <v>6.5415671612555419</v>
      </c>
      <c r="N88">
        <f t="shared" si="41"/>
        <v>2.0382441693706341</v>
      </c>
    </row>
    <row r="89" spans="1:14" x14ac:dyDescent="0.3">
      <c r="A89" t="s">
        <v>15</v>
      </c>
      <c r="B89">
        <f t="shared" si="28"/>
        <v>31.19</v>
      </c>
      <c r="C89">
        <v>6.4499999999999993</v>
      </c>
      <c r="D89">
        <v>5.7999999999999989</v>
      </c>
      <c r="E89">
        <v>39.15</v>
      </c>
      <c r="F89">
        <f t="shared" si="35"/>
        <v>6.8090000000000002</v>
      </c>
      <c r="G89">
        <f t="shared" si="36"/>
        <v>0.31900000000000001</v>
      </c>
      <c r="H89">
        <f t="shared" si="37"/>
        <v>0.28699999999999998</v>
      </c>
      <c r="I89">
        <f t="shared" si="38"/>
        <v>0.33700000000000002</v>
      </c>
      <c r="J89">
        <f t="shared" si="39"/>
        <v>1.9810000000000001</v>
      </c>
      <c r="L89">
        <v>31.190173500028287</v>
      </c>
      <c r="M89">
        <f t="shared" si="40"/>
        <v>6.8094434184460226</v>
      </c>
      <c r="N89">
        <f t="shared" si="41"/>
        <v>1.9813941209149084</v>
      </c>
    </row>
    <row r="90" spans="1:14" x14ac:dyDescent="0.3">
      <c r="A90" t="s">
        <v>15</v>
      </c>
      <c r="B90">
        <f t="shared" si="28"/>
        <v>32.380000000000003</v>
      </c>
      <c r="C90">
        <v>6.629999999999999</v>
      </c>
      <c r="D90">
        <v>5.9999999999999991</v>
      </c>
      <c r="E90">
        <v>39.33</v>
      </c>
      <c r="F90">
        <f t="shared" si="35"/>
        <v>7.0140000000000002</v>
      </c>
      <c r="G90">
        <f t="shared" si="36"/>
        <v>0.32800000000000001</v>
      </c>
      <c r="H90">
        <f t="shared" si="37"/>
        <v>0.29699999999999999</v>
      </c>
      <c r="I90">
        <f t="shared" si="38"/>
        <v>0.34699999999999998</v>
      </c>
      <c r="J90">
        <f t="shared" si="39"/>
        <v>1.968</v>
      </c>
      <c r="L90">
        <v>32.381292593191276</v>
      </c>
      <c r="M90">
        <f t="shared" si="40"/>
        <v>7.0138830675020838</v>
      </c>
      <c r="N90">
        <f t="shared" si="41"/>
        <v>1.9677816294603903</v>
      </c>
    </row>
    <row r="91" spans="1:14" x14ac:dyDescent="0.3">
      <c r="A91" t="s">
        <v>15</v>
      </c>
      <c r="B91">
        <f t="shared" si="28"/>
        <v>35.229999999999997</v>
      </c>
      <c r="C91">
        <v>7.1</v>
      </c>
      <c r="D91">
        <v>6.3999999999999995</v>
      </c>
      <c r="E91">
        <v>39.799999999999997</v>
      </c>
      <c r="F91">
        <f t="shared" si="35"/>
        <v>7.5439999999999996</v>
      </c>
      <c r="G91">
        <f t="shared" si="36"/>
        <v>0.35099999999999998</v>
      </c>
      <c r="H91">
        <f t="shared" si="37"/>
        <v>0.317</v>
      </c>
      <c r="I91">
        <f t="shared" si="38"/>
        <v>0.373</v>
      </c>
      <c r="J91">
        <f t="shared" si="39"/>
        <v>1.919</v>
      </c>
      <c r="L91">
        <v>35.226024626291917</v>
      </c>
      <c r="M91">
        <f t="shared" si="40"/>
        <v>7.5436286771152607</v>
      </c>
      <c r="N91">
        <f t="shared" si="41"/>
        <v>1.9191710460533857</v>
      </c>
    </row>
    <row r="92" spans="1:14" x14ac:dyDescent="0.3">
      <c r="A92" s="1" t="s">
        <v>16</v>
      </c>
      <c r="B92">
        <f t="shared" si="28"/>
        <v>13.06</v>
      </c>
      <c r="C92">
        <v>3</v>
      </c>
      <c r="D92">
        <v>2.8000000000000007</v>
      </c>
      <c r="E92">
        <v>27.599999999999998</v>
      </c>
      <c r="F92">
        <f t="shared" si="35"/>
        <v>3.1269999999999998</v>
      </c>
      <c r="G92">
        <f>ROUND(C92/15.16,3)</f>
        <v>0.19800000000000001</v>
      </c>
      <c r="H92">
        <f>ROUND(D92/15.16,3)</f>
        <v>0.185</v>
      </c>
      <c r="I92">
        <f>ROUND(M92/15.16,3)</f>
        <v>0.20599999999999999</v>
      </c>
      <c r="J92">
        <f t="shared" si="39"/>
        <v>2.6669999999999998</v>
      </c>
      <c r="L92">
        <v>13.064179390258799</v>
      </c>
      <c r="M92">
        <f t="shared" si="40"/>
        <v>3.1268833375727176</v>
      </c>
      <c r="N92">
        <f t="shared" ref="N92:N103" si="42">(3*L92/1000)/(2.657668151*((M92/100)^1.5))</f>
        <v>2.6670743378162087</v>
      </c>
    </row>
    <row r="93" spans="1:14" x14ac:dyDescent="0.3">
      <c r="A93" t="s">
        <v>16</v>
      </c>
      <c r="B93">
        <f t="shared" si="28"/>
        <v>14.38</v>
      </c>
      <c r="C93">
        <v>3.25</v>
      </c>
      <c r="D93">
        <v>3</v>
      </c>
      <c r="E93">
        <v>27.849999999999998</v>
      </c>
      <c r="F93">
        <f t="shared" ref="F93:F129" si="43">ROUND(M93,3)</f>
        <v>3.4009999999999998</v>
      </c>
      <c r="G93">
        <f t="shared" ref="G93:G104" si="44">ROUND(C93/15.16,3)</f>
        <v>0.214</v>
      </c>
      <c r="H93">
        <f t="shared" ref="H93:H103" si="45">ROUND(D93/15.16,3)</f>
        <v>0.19800000000000001</v>
      </c>
      <c r="I93">
        <f t="shared" ref="I93:I103" si="46">ROUND(M93/15.16,3)</f>
        <v>0.224</v>
      </c>
      <c r="J93">
        <f t="shared" ref="J93:J129" si="47">ROUND(N93,3)</f>
        <v>2.5880000000000001</v>
      </c>
      <c r="L93">
        <v>14.37756537891963</v>
      </c>
      <c r="M93">
        <f t="shared" si="40"/>
        <v>3.4009311186045705</v>
      </c>
      <c r="N93">
        <f t="shared" si="42"/>
        <v>2.5876712459083415</v>
      </c>
    </row>
    <row r="94" spans="1:14" x14ac:dyDescent="0.3">
      <c r="A94" t="s">
        <v>16</v>
      </c>
      <c r="B94">
        <f t="shared" si="28"/>
        <v>16.41</v>
      </c>
      <c r="C94">
        <v>3.6499999999999986</v>
      </c>
      <c r="D94">
        <v>3.3499999999999996</v>
      </c>
      <c r="E94">
        <v>28.249999999999996</v>
      </c>
      <c r="F94">
        <f t="shared" si="43"/>
        <v>3.8410000000000002</v>
      </c>
      <c r="G94">
        <f t="shared" si="44"/>
        <v>0.24099999999999999</v>
      </c>
      <c r="H94">
        <f t="shared" si="45"/>
        <v>0.221</v>
      </c>
      <c r="I94">
        <f t="shared" si="46"/>
        <v>0.253</v>
      </c>
      <c r="J94">
        <f t="shared" si="47"/>
        <v>2.4609999999999999</v>
      </c>
      <c r="L94">
        <v>16.414435245719861</v>
      </c>
      <c r="M94">
        <f t="shared" si="40"/>
        <v>3.8411936539632388</v>
      </c>
      <c r="N94">
        <f t="shared" si="42"/>
        <v>2.4612013450226482</v>
      </c>
    </row>
    <row r="95" spans="1:14" x14ac:dyDescent="0.3">
      <c r="A95" t="s">
        <v>16</v>
      </c>
      <c r="B95">
        <f t="shared" si="28"/>
        <v>19.399999999999999</v>
      </c>
      <c r="C95">
        <v>4.1999999999999993</v>
      </c>
      <c r="D95">
        <v>3.7999999999999989</v>
      </c>
      <c r="E95">
        <v>28.799999999999997</v>
      </c>
      <c r="F95">
        <f t="shared" si="43"/>
        <v>4.4569999999999999</v>
      </c>
      <c r="G95">
        <f t="shared" si="44"/>
        <v>0.27700000000000002</v>
      </c>
      <c r="H95">
        <f t="shared" si="45"/>
        <v>0.251</v>
      </c>
      <c r="I95">
        <f t="shared" si="46"/>
        <v>0.29399999999999998</v>
      </c>
      <c r="J95">
        <f t="shared" si="47"/>
        <v>2.327</v>
      </c>
      <c r="L95">
        <v>19.398802608044431</v>
      </c>
      <c r="M95">
        <f t="shared" si="40"/>
        <v>4.4569350540730506</v>
      </c>
      <c r="N95">
        <f t="shared" si="42"/>
        <v>2.3272389035512147</v>
      </c>
    </row>
    <row r="96" spans="1:14" x14ac:dyDescent="0.3">
      <c r="A96" t="s">
        <v>16</v>
      </c>
      <c r="B96">
        <f t="shared" si="28"/>
        <v>21.08</v>
      </c>
      <c r="C96">
        <v>4.5999999999999996</v>
      </c>
      <c r="D96">
        <v>4.1999999999999993</v>
      </c>
      <c r="E96">
        <v>29.199999999999996</v>
      </c>
      <c r="F96">
        <f t="shared" si="43"/>
        <v>4.8949999999999996</v>
      </c>
      <c r="G96">
        <f t="shared" si="44"/>
        <v>0.30299999999999999</v>
      </c>
      <c r="H96">
        <f t="shared" si="45"/>
        <v>0.27700000000000002</v>
      </c>
      <c r="I96">
        <f t="shared" si="46"/>
        <v>0.32300000000000001</v>
      </c>
      <c r="J96">
        <f t="shared" si="47"/>
        <v>2.1970000000000001</v>
      </c>
      <c r="L96">
        <v>21.076921619357094</v>
      </c>
      <c r="M96">
        <f t="shared" si="40"/>
        <v>4.895057831022732</v>
      </c>
      <c r="N96">
        <f t="shared" si="42"/>
        <v>2.1968021390690566</v>
      </c>
    </row>
    <row r="97" spans="1:14" x14ac:dyDescent="0.3">
      <c r="A97" t="s">
        <v>16</v>
      </c>
      <c r="B97">
        <f t="shared" si="28"/>
        <v>22.91</v>
      </c>
      <c r="C97">
        <v>5</v>
      </c>
      <c r="D97">
        <v>4.5</v>
      </c>
      <c r="E97">
        <v>29.599999999999998</v>
      </c>
      <c r="F97">
        <f t="shared" si="43"/>
        <v>5.3390000000000004</v>
      </c>
      <c r="G97">
        <f t="shared" si="44"/>
        <v>0.33</v>
      </c>
      <c r="H97">
        <f t="shared" si="45"/>
        <v>0.29699999999999999</v>
      </c>
      <c r="I97">
        <f t="shared" si="46"/>
        <v>0.35199999999999998</v>
      </c>
      <c r="J97">
        <f t="shared" si="47"/>
        <v>2.0960000000000001</v>
      </c>
      <c r="L97">
        <v>22.910779792899234</v>
      </c>
      <c r="M97">
        <f t="shared" si="40"/>
        <v>5.3392773033790881</v>
      </c>
      <c r="N97">
        <f t="shared" si="42"/>
        <v>2.0962190243912309</v>
      </c>
    </row>
    <row r="98" spans="1:14" x14ac:dyDescent="0.3">
      <c r="A98" t="s">
        <v>16</v>
      </c>
      <c r="B98">
        <f t="shared" si="28"/>
        <v>24.22</v>
      </c>
      <c r="C98">
        <v>5.1999999999999993</v>
      </c>
      <c r="D98">
        <v>4.6999999999999993</v>
      </c>
      <c r="E98">
        <v>29.9</v>
      </c>
      <c r="F98">
        <f t="shared" si="43"/>
        <v>5.5720000000000001</v>
      </c>
      <c r="G98">
        <f t="shared" si="44"/>
        <v>0.34300000000000003</v>
      </c>
      <c r="H98">
        <f t="shared" si="45"/>
        <v>0.31</v>
      </c>
      <c r="I98">
        <f t="shared" si="46"/>
        <v>0.36799999999999999</v>
      </c>
      <c r="J98">
        <f t="shared" si="47"/>
        <v>2.0790000000000002</v>
      </c>
      <c r="L98">
        <v>24.224151617431733</v>
      </c>
      <c r="M98">
        <f t="shared" si="40"/>
        <v>5.5717177185520956</v>
      </c>
      <c r="N98">
        <f t="shared" si="42"/>
        <v>2.0791480752861058</v>
      </c>
    </row>
    <row r="99" spans="1:14" x14ac:dyDescent="0.3">
      <c r="A99" t="s">
        <v>16</v>
      </c>
      <c r="B99">
        <f t="shared" si="28"/>
        <v>24.4</v>
      </c>
      <c r="C99">
        <v>5.2999999999999989</v>
      </c>
      <c r="D99">
        <v>4.6999999999999993</v>
      </c>
      <c r="E99">
        <v>29.799999999999997</v>
      </c>
      <c r="F99">
        <f t="shared" si="43"/>
        <v>5.68</v>
      </c>
      <c r="G99">
        <f t="shared" si="44"/>
        <v>0.35</v>
      </c>
      <c r="H99">
        <f t="shared" si="45"/>
        <v>0.31</v>
      </c>
      <c r="I99">
        <f t="shared" si="46"/>
        <v>0.375</v>
      </c>
      <c r="J99">
        <f t="shared" si="47"/>
        <v>2.0350000000000001</v>
      </c>
      <c r="L99">
        <v>24.40370562195503</v>
      </c>
      <c r="M99">
        <f t="shared" si="40"/>
        <v>5.6797847434125268</v>
      </c>
      <c r="N99">
        <f t="shared" si="42"/>
        <v>2.0350658431630126</v>
      </c>
    </row>
    <row r="100" spans="1:14" x14ac:dyDescent="0.3">
      <c r="A100" t="s">
        <v>16</v>
      </c>
      <c r="B100">
        <f t="shared" si="28"/>
        <v>27.16</v>
      </c>
      <c r="C100">
        <v>5.85</v>
      </c>
      <c r="D100">
        <v>5.1999999999999993</v>
      </c>
      <c r="E100">
        <v>30.449999999999996</v>
      </c>
      <c r="F100">
        <f t="shared" si="43"/>
        <v>6.3</v>
      </c>
      <c r="G100">
        <f t="shared" si="44"/>
        <v>0.38600000000000001</v>
      </c>
      <c r="H100">
        <f t="shared" si="45"/>
        <v>0.34300000000000003</v>
      </c>
      <c r="I100">
        <f t="shared" si="46"/>
        <v>0.41599999999999998</v>
      </c>
      <c r="J100">
        <f t="shared" si="47"/>
        <v>1.9379999999999999</v>
      </c>
      <c r="L100">
        <v>27.155608265761828</v>
      </c>
      <c r="M100">
        <f t="shared" si="40"/>
        <v>6.3004047519125823</v>
      </c>
      <c r="N100">
        <f t="shared" si="42"/>
        <v>1.9383284148305155</v>
      </c>
    </row>
    <row r="101" spans="1:14" x14ac:dyDescent="0.3">
      <c r="A101" t="s">
        <v>16</v>
      </c>
      <c r="B101">
        <f t="shared" si="28"/>
        <v>29.82</v>
      </c>
      <c r="C101">
        <v>6.3999999999999986</v>
      </c>
      <c r="D101">
        <v>5.6999999999999993</v>
      </c>
      <c r="E101">
        <v>30.999999999999996</v>
      </c>
      <c r="F101">
        <f t="shared" si="43"/>
        <v>6.9240000000000004</v>
      </c>
      <c r="G101">
        <f t="shared" si="44"/>
        <v>0.42199999999999999</v>
      </c>
      <c r="H101">
        <f t="shared" si="45"/>
        <v>0.376</v>
      </c>
      <c r="I101">
        <f t="shared" si="46"/>
        <v>0.45700000000000002</v>
      </c>
      <c r="J101">
        <f t="shared" si="47"/>
        <v>1.8480000000000001</v>
      </c>
      <c r="L101">
        <v>29.821992727294578</v>
      </c>
      <c r="M101">
        <f t="shared" si="40"/>
        <v>6.9240930731810568</v>
      </c>
      <c r="N101">
        <f t="shared" si="42"/>
        <v>1.8476206914382185</v>
      </c>
    </row>
    <row r="102" spans="1:14" x14ac:dyDescent="0.3">
      <c r="A102" t="s">
        <v>16</v>
      </c>
      <c r="B102">
        <f t="shared" si="28"/>
        <v>31.59</v>
      </c>
      <c r="C102">
        <v>6.75</v>
      </c>
      <c r="D102">
        <v>6.0499999999999989</v>
      </c>
      <c r="E102">
        <v>31.349999999999998</v>
      </c>
      <c r="F102">
        <f t="shared" si="43"/>
        <v>7.3250000000000002</v>
      </c>
      <c r="G102">
        <f t="shared" si="44"/>
        <v>0.44500000000000001</v>
      </c>
      <c r="H102">
        <f t="shared" si="45"/>
        <v>0.39900000000000002</v>
      </c>
      <c r="I102">
        <f t="shared" si="46"/>
        <v>0.48299999999999998</v>
      </c>
      <c r="J102">
        <f t="shared" si="47"/>
        <v>1.798</v>
      </c>
      <c r="L102">
        <v>31.585332397187905</v>
      </c>
      <c r="M102">
        <f t="shared" si="40"/>
        <v>7.3248496887288699</v>
      </c>
      <c r="N102">
        <f t="shared" si="42"/>
        <v>1.7984893848668242</v>
      </c>
    </row>
    <row r="103" spans="1:14" x14ac:dyDescent="0.3">
      <c r="A103" t="s">
        <v>16</v>
      </c>
      <c r="B103">
        <f t="shared" si="28"/>
        <v>34.200000000000003</v>
      </c>
      <c r="C103">
        <v>7.2999999999999989</v>
      </c>
      <c r="D103">
        <v>6.4499999999999993</v>
      </c>
      <c r="E103">
        <v>31.9</v>
      </c>
      <c r="F103">
        <f t="shared" si="43"/>
        <v>7.9509999999999996</v>
      </c>
      <c r="G103">
        <f t="shared" si="44"/>
        <v>0.48199999999999998</v>
      </c>
      <c r="H103">
        <f t="shared" si="45"/>
        <v>0.42499999999999999</v>
      </c>
      <c r="I103">
        <f t="shared" si="46"/>
        <v>0.52400000000000002</v>
      </c>
      <c r="J103">
        <f t="shared" si="47"/>
        <v>1.722</v>
      </c>
      <c r="L103">
        <v>34.199578300329065</v>
      </c>
      <c r="M103">
        <f t="shared" si="40"/>
        <v>7.9509065223907482</v>
      </c>
      <c r="N103">
        <f t="shared" si="42"/>
        <v>1.7219331320509919</v>
      </c>
    </row>
    <row r="104" spans="1:14" x14ac:dyDescent="0.3">
      <c r="A104" t="s">
        <v>16</v>
      </c>
      <c r="B104">
        <f t="shared" si="28"/>
        <v>35.85</v>
      </c>
      <c r="C104">
        <v>7.5499999999999989</v>
      </c>
      <c r="D104">
        <v>6.75</v>
      </c>
      <c r="E104">
        <v>32.15</v>
      </c>
      <c r="F104">
        <f t="shared" si="43"/>
        <v>8.2539999999999996</v>
      </c>
      <c r="G104">
        <f t="shared" si="44"/>
        <v>0.498</v>
      </c>
      <c r="H104">
        <f>ROUND(D104/15.16,3)</f>
        <v>0.44500000000000001</v>
      </c>
      <c r="I104">
        <f>ROUND(M104/15.16,3)</f>
        <v>0.54400000000000004</v>
      </c>
      <c r="J104">
        <f t="shared" si="47"/>
        <v>1.706</v>
      </c>
      <c r="L104">
        <v>35.84744852142807</v>
      </c>
      <c r="M104">
        <f t="shared" si="40"/>
        <v>8.2540654490619936</v>
      </c>
      <c r="N104">
        <f>(3*L104/1000)/(2.657668151*((M104/100)^1.5))</f>
        <v>1.7063844712887599</v>
      </c>
    </row>
    <row r="105" spans="1:14" x14ac:dyDescent="0.3">
      <c r="A105" s="1" t="s">
        <v>17</v>
      </c>
      <c r="B105">
        <f t="shared" si="28"/>
        <v>11.25</v>
      </c>
      <c r="C105">
        <v>3</v>
      </c>
      <c r="D105">
        <v>2.8000000000000007</v>
      </c>
      <c r="E105">
        <v>19.499999999999996</v>
      </c>
      <c r="F105">
        <f t="shared" si="43"/>
        <v>3.1880000000000002</v>
      </c>
      <c r="G105">
        <f>ROUND(C105/10.1,3)</f>
        <v>0.29699999999999999</v>
      </c>
      <c r="H105">
        <f>ROUND(D105/10.1,3)</f>
        <v>0.27700000000000002</v>
      </c>
      <c r="I105">
        <f>ROUND(M105/10.1,3)</f>
        <v>0.316</v>
      </c>
      <c r="J105">
        <f t="shared" si="47"/>
        <v>2.23</v>
      </c>
      <c r="L105">
        <v>11.246691794505978</v>
      </c>
      <c r="M105">
        <f t="shared" si="40"/>
        <v>3.1883817610508913</v>
      </c>
      <c r="N105">
        <f t="shared" ref="N105:N118" si="48">(3*L105/1000)/(2.657668151*((M105/100)^1.5))</f>
        <v>2.2299227715495</v>
      </c>
    </row>
    <row r="106" spans="1:14" x14ac:dyDescent="0.3">
      <c r="A106" t="s">
        <v>17</v>
      </c>
      <c r="B106">
        <f t="shared" si="28"/>
        <v>13.35</v>
      </c>
      <c r="C106">
        <v>3.5500000000000007</v>
      </c>
      <c r="D106">
        <v>3.3000000000000007</v>
      </c>
      <c r="E106">
        <v>20.049999999999997</v>
      </c>
      <c r="F106">
        <f t="shared" si="43"/>
        <v>3.8010000000000002</v>
      </c>
      <c r="G106">
        <f t="shared" ref="G106:G118" si="49">ROUND(C106/10.1,3)</f>
        <v>0.35099999999999998</v>
      </c>
      <c r="H106">
        <f t="shared" ref="H106:H118" si="50">ROUND(D106/10.1,3)</f>
        <v>0.32700000000000001</v>
      </c>
      <c r="I106">
        <f t="shared" ref="I106:I118" si="51">ROUND(M106/10.1,3)</f>
        <v>0.376</v>
      </c>
      <c r="J106">
        <f t="shared" si="47"/>
        <v>2.0339999999999998</v>
      </c>
      <c r="L106">
        <v>13.352190950232552</v>
      </c>
      <c r="M106">
        <f t="shared" si="40"/>
        <v>3.8011509369925509</v>
      </c>
      <c r="N106">
        <f t="shared" si="48"/>
        <v>2.0337631069772719</v>
      </c>
    </row>
    <row r="107" spans="1:14" x14ac:dyDescent="0.3">
      <c r="A107" t="s">
        <v>17</v>
      </c>
      <c r="B107">
        <f t="shared" si="28"/>
        <v>15.13</v>
      </c>
      <c r="C107">
        <v>4</v>
      </c>
      <c r="D107">
        <v>3.6999999999999993</v>
      </c>
      <c r="E107">
        <v>20.499999999999996</v>
      </c>
      <c r="F107">
        <f t="shared" si="43"/>
        <v>4.3079999999999998</v>
      </c>
      <c r="G107">
        <f t="shared" si="49"/>
        <v>0.39600000000000002</v>
      </c>
      <c r="H107">
        <f t="shared" si="50"/>
        <v>0.36599999999999999</v>
      </c>
      <c r="I107">
        <f t="shared" si="51"/>
        <v>0.42699999999999999</v>
      </c>
      <c r="J107">
        <f t="shared" si="47"/>
        <v>1.909</v>
      </c>
      <c r="L107">
        <v>15.126315344039368</v>
      </c>
      <c r="M107">
        <f t="shared" si="40"/>
        <v>4.3083309105906951</v>
      </c>
      <c r="N107">
        <f t="shared" si="48"/>
        <v>1.9093699074703467</v>
      </c>
    </row>
    <row r="108" spans="1:14" x14ac:dyDescent="0.3">
      <c r="A108" t="s">
        <v>17</v>
      </c>
      <c r="B108">
        <f t="shared" si="28"/>
        <v>16.88</v>
      </c>
      <c r="C108">
        <v>4.4000000000000021</v>
      </c>
      <c r="D108">
        <v>3.9499999999999993</v>
      </c>
      <c r="E108">
        <v>20.9</v>
      </c>
      <c r="F108">
        <f t="shared" si="43"/>
        <v>4.7699999999999996</v>
      </c>
      <c r="G108">
        <f t="shared" si="49"/>
        <v>0.436</v>
      </c>
      <c r="H108">
        <f t="shared" si="50"/>
        <v>0.39100000000000001</v>
      </c>
      <c r="I108">
        <f t="shared" si="51"/>
        <v>0.47199999999999998</v>
      </c>
      <c r="J108">
        <f t="shared" si="47"/>
        <v>1.83</v>
      </c>
      <c r="L108">
        <v>16.883560886477913</v>
      </c>
      <c r="M108">
        <f t="shared" si="40"/>
        <v>4.7695677041402762</v>
      </c>
      <c r="N108">
        <f t="shared" si="48"/>
        <v>1.8296415916620823</v>
      </c>
    </row>
    <row r="109" spans="1:14" x14ac:dyDescent="0.3">
      <c r="A109" t="s">
        <v>17</v>
      </c>
      <c r="B109">
        <f t="shared" si="28"/>
        <v>18.739999999999998</v>
      </c>
      <c r="C109">
        <v>4.9499999999999993</v>
      </c>
      <c r="D109">
        <v>4.4499999999999993</v>
      </c>
      <c r="E109">
        <v>21.449999999999996</v>
      </c>
      <c r="F109">
        <f t="shared" si="43"/>
        <v>5.3819999999999997</v>
      </c>
      <c r="G109">
        <f t="shared" si="49"/>
        <v>0.49</v>
      </c>
      <c r="H109">
        <f t="shared" si="50"/>
        <v>0.441</v>
      </c>
      <c r="I109">
        <f t="shared" si="51"/>
        <v>0.53300000000000003</v>
      </c>
      <c r="J109">
        <f t="shared" si="47"/>
        <v>1.694</v>
      </c>
      <c r="L109">
        <v>18.74185294842578</v>
      </c>
      <c r="M109">
        <f t="shared" si="40"/>
        <v>5.382343512415309</v>
      </c>
      <c r="N109">
        <f t="shared" si="48"/>
        <v>1.694243823108625</v>
      </c>
    </row>
    <row r="110" spans="1:14" x14ac:dyDescent="0.3">
      <c r="A110" t="s">
        <v>17</v>
      </c>
      <c r="B110">
        <f t="shared" si="28"/>
        <v>20.91</v>
      </c>
      <c r="C110">
        <v>5.3500000000000014</v>
      </c>
      <c r="D110">
        <v>4.8500000000000014</v>
      </c>
      <c r="E110">
        <v>21.849999999999998</v>
      </c>
      <c r="F110">
        <f t="shared" si="43"/>
        <v>5.8680000000000003</v>
      </c>
      <c r="G110">
        <f t="shared" si="49"/>
        <v>0.53</v>
      </c>
      <c r="H110">
        <f t="shared" si="50"/>
        <v>0.48</v>
      </c>
      <c r="I110">
        <f t="shared" si="51"/>
        <v>0.58099999999999996</v>
      </c>
      <c r="J110">
        <f t="shared" si="47"/>
        <v>1.66</v>
      </c>
      <c r="L110">
        <v>20.906827496256351</v>
      </c>
      <c r="M110">
        <f t="shared" si="40"/>
        <v>5.8684798426241045</v>
      </c>
      <c r="N110">
        <f t="shared" si="48"/>
        <v>1.6600463452907464</v>
      </c>
    </row>
    <row r="111" spans="1:14" x14ac:dyDescent="0.3">
      <c r="A111" t="s">
        <v>17</v>
      </c>
      <c r="B111">
        <f t="shared" si="28"/>
        <v>22.46</v>
      </c>
      <c r="C111">
        <v>5.8000000000000007</v>
      </c>
      <c r="D111">
        <v>5.3000000000000007</v>
      </c>
      <c r="E111">
        <v>22.299999999999997</v>
      </c>
      <c r="F111">
        <f t="shared" si="43"/>
        <v>6.3739999999999997</v>
      </c>
      <c r="G111">
        <f t="shared" si="49"/>
        <v>0.57399999999999995</v>
      </c>
      <c r="H111">
        <f t="shared" si="50"/>
        <v>0.52500000000000002</v>
      </c>
      <c r="I111">
        <f t="shared" si="51"/>
        <v>0.63100000000000001</v>
      </c>
      <c r="J111">
        <f t="shared" si="47"/>
        <v>1.575</v>
      </c>
      <c r="L111">
        <v>22.455767792047702</v>
      </c>
      <c r="M111">
        <f t="shared" ref="M111:M174" si="52">(C111+((((1000*L111)/(30*E111))^2)/1962))</f>
        <v>6.3742547271637209</v>
      </c>
      <c r="N111">
        <f t="shared" si="48"/>
        <v>1.575086065798148</v>
      </c>
    </row>
    <row r="112" spans="1:14" x14ac:dyDescent="0.3">
      <c r="A112" t="s">
        <v>17</v>
      </c>
      <c r="B112">
        <f t="shared" si="28"/>
        <v>24.22</v>
      </c>
      <c r="C112">
        <v>6.1000000000000014</v>
      </c>
      <c r="D112">
        <v>5.5</v>
      </c>
      <c r="E112">
        <v>22.599999999999998</v>
      </c>
      <c r="F112">
        <f t="shared" si="43"/>
        <v>6.7510000000000003</v>
      </c>
      <c r="G112">
        <f t="shared" si="49"/>
        <v>0.60399999999999998</v>
      </c>
      <c r="H112">
        <f t="shared" si="50"/>
        <v>0.54500000000000004</v>
      </c>
      <c r="I112">
        <f t="shared" si="51"/>
        <v>0.66800000000000004</v>
      </c>
      <c r="J112">
        <f t="shared" si="47"/>
        <v>1.5589999999999999</v>
      </c>
      <c r="L112">
        <v>24.224151617431733</v>
      </c>
      <c r="M112">
        <f t="shared" si="52"/>
        <v>6.7506370067404653</v>
      </c>
      <c r="N112">
        <f t="shared" si="48"/>
        <v>1.5590209277521991</v>
      </c>
    </row>
    <row r="113" spans="1:14" x14ac:dyDescent="0.3">
      <c r="A113" t="s">
        <v>17</v>
      </c>
      <c r="B113">
        <f t="shared" si="28"/>
        <v>26.23</v>
      </c>
      <c r="C113">
        <v>6.8000000000000007</v>
      </c>
      <c r="D113">
        <v>6.1999999999999993</v>
      </c>
      <c r="E113">
        <v>23.299999999999997</v>
      </c>
      <c r="F113">
        <f t="shared" si="43"/>
        <v>7.5170000000000003</v>
      </c>
      <c r="G113">
        <f t="shared" si="49"/>
        <v>0.67300000000000004</v>
      </c>
      <c r="H113">
        <f t="shared" si="50"/>
        <v>0.61399999999999999</v>
      </c>
      <c r="I113">
        <f t="shared" si="51"/>
        <v>0.74399999999999999</v>
      </c>
      <c r="J113">
        <f t="shared" si="47"/>
        <v>1.4359999999999999</v>
      </c>
      <c r="L113">
        <v>26.226155913556266</v>
      </c>
      <c r="M113">
        <f t="shared" si="52"/>
        <v>7.517490116435102</v>
      </c>
      <c r="N113">
        <f t="shared" si="48"/>
        <v>1.436302256764169</v>
      </c>
    </row>
    <row r="114" spans="1:14" x14ac:dyDescent="0.3">
      <c r="A114" t="s">
        <v>17</v>
      </c>
      <c r="B114">
        <f t="shared" si="28"/>
        <v>27.91</v>
      </c>
      <c r="C114">
        <v>7.0500000000000007</v>
      </c>
      <c r="D114">
        <v>6.4000000000000021</v>
      </c>
      <c r="E114">
        <v>23.549999999999997</v>
      </c>
      <c r="F114">
        <f t="shared" si="43"/>
        <v>7.8449999999999998</v>
      </c>
      <c r="G114">
        <f t="shared" si="49"/>
        <v>0.69799999999999995</v>
      </c>
      <c r="H114">
        <f t="shared" si="50"/>
        <v>0.63400000000000001</v>
      </c>
      <c r="I114">
        <f t="shared" si="51"/>
        <v>0.77700000000000002</v>
      </c>
      <c r="J114">
        <f t="shared" si="47"/>
        <v>1.4339999999999999</v>
      </c>
      <c r="L114">
        <v>27.907853308359989</v>
      </c>
      <c r="M114">
        <f t="shared" si="52"/>
        <v>7.8452973359242639</v>
      </c>
      <c r="N114">
        <f t="shared" si="48"/>
        <v>1.4336159441286571</v>
      </c>
    </row>
    <row r="115" spans="1:14" x14ac:dyDescent="0.3">
      <c r="A115" t="s">
        <v>17</v>
      </c>
      <c r="B115">
        <f t="shared" si="28"/>
        <v>30.02</v>
      </c>
      <c r="C115">
        <v>7.5</v>
      </c>
      <c r="D115">
        <v>6.8000000000000007</v>
      </c>
      <c r="E115">
        <v>23.999999999999996</v>
      </c>
      <c r="F115">
        <f t="shared" si="43"/>
        <v>8.3859999999999992</v>
      </c>
      <c r="G115">
        <f t="shared" si="49"/>
        <v>0.74299999999999999</v>
      </c>
      <c r="H115">
        <f t="shared" si="50"/>
        <v>0.67300000000000004</v>
      </c>
      <c r="I115">
        <f t="shared" si="51"/>
        <v>0.83</v>
      </c>
      <c r="J115">
        <f t="shared" si="47"/>
        <v>1.395</v>
      </c>
      <c r="L115">
        <v>30.016026576224643</v>
      </c>
      <c r="M115">
        <f t="shared" si="52"/>
        <v>8.3858137280244236</v>
      </c>
      <c r="N115">
        <f t="shared" si="48"/>
        <v>1.3952623877480876</v>
      </c>
    </row>
    <row r="116" spans="1:14" x14ac:dyDescent="0.3">
      <c r="A116" t="s">
        <v>17</v>
      </c>
      <c r="B116">
        <f t="shared" si="28"/>
        <v>31.98</v>
      </c>
      <c r="C116">
        <v>8.1999999999999993</v>
      </c>
      <c r="D116">
        <v>7.4000000000000021</v>
      </c>
      <c r="E116">
        <v>24.699999999999996</v>
      </c>
      <c r="F116">
        <f t="shared" si="43"/>
        <v>9.1489999999999991</v>
      </c>
      <c r="G116">
        <f t="shared" si="49"/>
        <v>0.81200000000000006</v>
      </c>
      <c r="H116">
        <f t="shared" si="50"/>
        <v>0.73299999999999998</v>
      </c>
      <c r="I116">
        <f t="shared" si="51"/>
        <v>0.90600000000000003</v>
      </c>
      <c r="J116">
        <f t="shared" si="47"/>
        <v>1.304</v>
      </c>
      <c r="L116">
        <v>31.982373319238064</v>
      </c>
      <c r="M116">
        <f t="shared" si="52"/>
        <v>9.1494802985532999</v>
      </c>
      <c r="N116">
        <f t="shared" si="48"/>
        <v>1.3044773768000257</v>
      </c>
    </row>
    <row r="117" spans="1:14" x14ac:dyDescent="0.3">
      <c r="A117" t="s">
        <v>17</v>
      </c>
      <c r="B117">
        <f t="shared" si="28"/>
        <v>33.39</v>
      </c>
      <c r="C117">
        <v>8.5500000000000007</v>
      </c>
      <c r="D117">
        <v>7.8000000000000007</v>
      </c>
      <c r="E117">
        <v>25.049999999999997</v>
      </c>
      <c r="F117">
        <f t="shared" si="43"/>
        <v>9.5559999999999992</v>
      </c>
      <c r="G117">
        <f t="shared" si="49"/>
        <v>0.84699999999999998</v>
      </c>
      <c r="H117">
        <f t="shared" si="50"/>
        <v>0.77200000000000002</v>
      </c>
      <c r="I117">
        <f t="shared" si="51"/>
        <v>0.94599999999999995</v>
      </c>
      <c r="J117">
        <f t="shared" si="47"/>
        <v>1.276</v>
      </c>
      <c r="L117">
        <v>33.38678497962772</v>
      </c>
      <c r="M117">
        <f t="shared" si="52"/>
        <v>9.5559866731716046</v>
      </c>
      <c r="N117">
        <f t="shared" si="48"/>
        <v>1.2757976558313591</v>
      </c>
    </row>
    <row r="118" spans="1:14" x14ac:dyDescent="0.3">
      <c r="A118" t="s">
        <v>17</v>
      </c>
      <c r="B118">
        <f t="shared" si="28"/>
        <v>35.64</v>
      </c>
      <c r="C118">
        <v>9</v>
      </c>
      <c r="D118">
        <v>8.1999999999999993</v>
      </c>
      <c r="E118">
        <v>25.499999999999996</v>
      </c>
      <c r="F118">
        <f t="shared" si="43"/>
        <v>10.106</v>
      </c>
      <c r="G118">
        <f t="shared" si="49"/>
        <v>0.89100000000000001</v>
      </c>
      <c r="H118">
        <f t="shared" si="50"/>
        <v>0.81200000000000006</v>
      </c>
      <c r="I118">
        <f t="shared" si="51"/>
        <v>1.0009999999999999</v>
      </c>
      <c r="J118">
        <f t="shared" si="47"/>
        <v>1.252</v>
      </c>
      <c r="L118">
        <v>35.639845153704997</v>
      </c>
      <c r="M118">
        <f t="shared" si="52"/>
        <v>10.106240982512471</v>
      </c>
      <c r="N118">
        <f t="shared" si="48"/>
        <v>1.2521946289815094</v>
      </c>
    </row>
    <row r="119" spans="1:14" x14ac:dyDescent="0.3">
      <c r="A119" s="1" t="s">
        <v>18</v>
      </c>
      <c r="B119">
        <f t="shared" si="28"/>
        <v>10.18</v>
      </c>
      <c r="C119">
        <v>2.9800000000000004</v>
      </c>
      <c r="D119">
        <v>2.7800000000000011</v>
      </c>
      <c r="E119">
        <v>17.279999999999998</v>
      </c>
      <c r="F119">
        <f t="shared" si="43"/>
        <v>3.1760000000000002</v>
      </c>
      <c r="G119">
        <f>ROUND(C119/8.66,3)</f>
        <v>0.34399999999999997</v>
      </c>
      <c r="H119">
        <f>ROUND(D119/8.66,3)</f>
        <v>0.32100000000000001</v>
      </c>
      <c r="I119">
        <f>ROUND(M119/8.66,3)</f>
        <v>0.36699999999999999</v>
      </c>
      <c r="J119">
        <f t="shared" si="47"/>
        <v>2.0289999999999999</v>
      </c>
      <c r="L119">
        <v>10.176191218422286</v>
      </c>
      <c r="M119">
        <f t="shared" si="52"/>
        <v>3.1764000207995711</v>
      </c>
      <c r="N119">
        <f t="shared" ref="N119:N129" si="53">(3*L119/1000)/(2.657668151*((M119/100)^1.5))</f>
        <v>2.0290977841707374</v>
      </c>
    </row>
    <row r="120" spans="1:14" x14ac:dyDescent="0.3">
      <c r="A120" t="s">
        <v>18</v>
      </c>
      <c r="B120">
        <f t="shared" si="28"/>
        <v>12.21</v>
      </c>
      <c r="C120">
        <v>3.4499999999999993</v>
      </c>
      <c r="D120">
        <v>3.25</v>
      </c>
      <c r="E120">
        <v>17.749999999999996</v>
      </c>
      <c r="F120">
        <f t="shared" si="43"/>
        <v>3.718</v>
      </c>
      <c r="G120">
        <f t="shared" ref="G120:G130" si="54">ROUND(C120/8.66,3)</f>
        <v>0.39800000000000002</v>
      </c>
      <c r="H120">
        <f t="shared" ref="H120:H130" si="55">ROUND(D120/8.66,3)</f>
        <v>0.375</v>
      </c>
      <c r="I120">
        <f t="shared" ref="I120:I130" si="56">ROUND(M120/8.66,3)</f>
        <v>0.42899999999999999</v>
      </c>
      <c r="J120">
        <f t="shared" si="47"/>
        <v>1.923</v>
      </c>
      <c r="L120">
        <v>12.213505058193171</v>
      </c>
      <c r="M120">
        <f t="shared" si="52"/>
        <v>3.7181281464473095</v>
      </c>
      <c r="N120">
        <f t="shared" si="53"/>
        <v>1.9229778805733553</v>
      </c>
    </row>
    <row r="121" spans="1:14" x14ac:dyDescent="0.3">
      <c r="A121" t="s">
        <v>18</v>
      </c>
      <c r="B121">
        <f t="shared" si="28"/>
        <v>14.17</v>
      </c>
      <c r="C121">
        <v>3.9499999999999993</v>
      </c>
      <c r="D121">
        <v>3.6999999999999993</v>
      </c>
      <c r="E121">
        <v>18.249999999999996</v>
      </c>
      <c r="F121">
        <f t="shared" si="43"/>
        <v>4.2910000000000004</v>
      </c>
      <c r="G121">
        <f t="shared" si="54"/>
        <v>0.45600000000000002</v>
      </c>
      <c r="H121">
        <f t="shared" si="55"/>
        <v>0.42699999999999999</v>
      </c>
      <c r="I121">
        <f t="shared" si="56"/>
        <v>0.496</v>
      </c>
      <c r="J121">
        <f t="shared" si="47"/>
        <v>1.7989999999999999</v>
      </c>
      <c r="L121">
        <v>14.170345577656576</v>
      </c>
      <c r="M121">
        <f t="shared" si="52"/>
        <v>4.2914236754930677</v>
      </c>
      <c r="N121">
        <f t="shared" si="53"/>
        <v>1.7992804252505292</v>
      </c>
    </row>
    <row r="122" spans="1:14" x14ac:dyDescent="0.3">
      <c r="A122" t="s">
        <v>18</v>
      </c>
      <c r="B122">
        <f t="shared" si="28"/>
        <v>15.89</v>
      </c>
      <c r="C122">
        <v>4.4499999999999993</v>
      </c>
      <c r="D122">
        <v>4.1000000000000014</v>
      </c>
      <c r="E122">
        <v>18.749999999999996</v>
      </c>
      <c r="F122">
        <f t="shared" si="43"/>
        <v>4.8570000000000002</v>
      </c>
      <c r="G122">
        <f t="shared" si="54"/>
        <v>0.51400000000000001</v>
      </c>
      <c r="H122">
        <f t="shared" si="55"/>
        <v>0.47299999999999998</v>
      </c>
      <c r="I122">
        <f t="shared" si="56"/>
        <v>0.56100000000000005</v>
      </c>
      <c r="J122">
        <f t="shared" si="47"/>
        <v>1.6759999999999999</v>
      </c>
      <c r="L122">
        <v>15.888519818882351</v>
      </c>
      <c r="M122">
        <f t="shared" si="52"/>
        <v>4.8566519165437407</v>
      </c>
      <c r="N122">
        <f t="shared" si="53"/>
        <v>1.6757085120468389</v>
      </c>
    </row>
    <row r="123" spans="1:14" x14ac:dyDescent="0.3">
      <c r="A123" t="s">
        <v>18</v>
      </c>
      <c r="B123">
        <f t="shared" si="28"/>
        <v>18.25</v>
      </c>
      <c r="C123">
        <v>5.1499999999999986</v>
      </c>
      <c r="D123">
        <v>4.6999999999999993</v>
      </c>
      <c r="E123">
        <v>19.449999999999996</v>
      </c>
      <c r="F123">
        <f t="shared" si="43"/>
        <v>5.649</v>
      </c>
      <c r="G123">
        <f t="shared" si="54"/>
        <v>0.59499999999999997</v>
      </c>
      <c r="H123">
        <f t="shared" si="55"/>
        <v>0.54300000000000004</v>
      </c>
      <c r="I123">
        <f t="shared" si="56"/>
        <v>0.65200000000000002</v>
      </c>
      <c r="J123">
        <f t="shared" si="47"/>
        <v>1.5349999999999999</v>
      </c>
      <c r="L123">
        <v>18.254552130619643</v>
      </c>
      <c r="M123">
        <f t="shared" si="52"/>
        <v>5.6488404249100963</v>
      </c>
      <c r="N123">
        <f t="shared" si="53"/>
        <v>1.5348033033646529</v>
      </c>
    </row>
    <row r="124" spans="1:14" x14ac:dyDescent="0.3">
      <c r="A124" t="s">
        <v>18</v>
      </c>
      <c r="B124">
        <f t="shared" si="28"/>
        <v>22.11</v>
      </c>
      <c r="C124">
        <v>6.1000000000000014</v>
      </c>
      <c r="D124">
        <v>5.6000000000000014</v>
      </c>
      <c r="E124">
        <v>20.399999999999999</v>
      </c>
      <c r="F124">
        <f t="shared" si="43"/>
        <v>6.7649999999999997</v>
      </c>
      <c r="G124">
        <f t="shared" si="54"/>
        <v>0.70399999999999996</v>
      </c>
      <c r="H124">
        <f t="shared" si="55"/>
        <v>0.64700000000000002</v>
      </c>
      <c r="I124">
        <f t="shared" si="56"/>
        <v>0.78100000000000003</v>
      </c>
      <c r="J124">
        <f t="shared" si="47"/>
        <v>1.4179999999999999</v>
      </c>
      <c r="L124">
        <v>22.108050987783599</v>
      </c>
      <c r="M124">
        <f t="shared" si="52"/>
        <v>6.7651185612393636</v>
      </c>
      <c r="N124">
        <f t="shared" si="53"/>
        <v>1.4182664909787517</v>
      </c>
    </row>
    <row r="125" spans="1:14" x14ac:dyDescent="0.3">
      <c r="A125" t="s">
        <v>18</v>
      </c>
      <c r="B125">
        <f t="shared" si="28"/>
        <v>25.86</v>
      </c>
      <c r="C125">
        <v>7.1000000000000014</v>
      </c>
      <c r="D125">
        <v>6.5</v>
      </c>
      <c r="E125">
        <v>21.4</v>
      </c>
      <c r="F125">
        <f t="shared" si="43"/>
        <v>7.9269999999999996</v>
      </c>
      <c r="G125">
        <f t="shared" si="54"/>
        <v>0.82</v>
      </c>
      <c r="H125">
        <f t="shared" si="55"/>
        <v>0.751</v>
      </c>
      <c r="I125">
        <f t="shared" si="56"/>
        <v>0.91500000000000004</v>
      </c>
      <c r="J125">
        <f t="shared" si="47"/>
        <v>1.3080000000000001</v>
      </c>
      <c r="L125">
        <v>25.857766339006176</v>
      </c>
      <c r="M125">
        <f t="shared" si="52"/>
        <v>7.9268237713292713</v>
      </c>
      <c r="N125">
        <f t="shared" si="53"/>
        <v>1.3078643589393057</v>
      </c>
    </row>
    <row r="126" spans="1:14" x14ac:dyDescent="0.3">
      <c r="A126" t="s">
        <v>18</v>
      </c>
      <c r="B126">
        <f t="shared" si="28"/>
        <v>28.48</v>
      </c>
      <c r="C126">
        <v>7.75</v>
      </c>
      <c r="D126">
        <v>7.1499999999999986</v>
      </c>
      <c r="E126">
        <v>22.049999999999997</v>
      </c>
      <c r="F126">
        <f t="shared" si="43"/>
        <v>8.6950000000000003</v>
      </c>
      <c r="G126">
        <f t="shared" si="54"/>
        <v>0.89500000000000002</v>
      </c>
      <c r="H126">
        <f t="shared" si="55"/>
        <v>0.82599999999999996</v>
      </c>
      <c r="I126">
        <f t="shared" si="56"/>
        <v>1.004</v>
      </c>
      <c r="J126">
        <f t="shared" si="47"/>
        <v>1.254</v>
      </c>
      <c r="L126">
        <v>28.477079101278353</v>
      </c>
      <c r="M126">
        <f t="shared" si="52"/>
        <v>8.6945657263068767</v>
      </c>
      <c r="N126">
        <f t="shared" si="53"/>
        <v>1.2538457207494647</v>
      </c>
    </row>
    <row r="127" spans="1:14" x14ac:dyDescent="0.3">
      <c r="A127" t="s">
        <v>18</v>
      </c>
      <c r="B127">
        <f t="shared" si="28"/>
        <v>30.21</v>
      </c>
      <c r="C127">
        <v>8.1499999999999986</v>
      </c>
      <c r="D127">
        <v>7.4499999999999993</v>
      </c>
      <c r="E127">
        <v>22.449999999999996</v>
      </c>
      <c r="F127">
        <f t="shared" si="43"/>
        <v>9.1760000000000002</v>
      </c>
      <c r="G127">
        <f t="shared" si="54"/>
        <v>0.94099999999999995</v>
      </c>
      <c r="H127">
        <f t="shared" si="55"/>
        <v>0.86</v>
      </c>
      <c r="I127">
        <f t="shared" si="56"/>
        <v>1.06</v>
      </c>
      <c r="J127">
        <f t="shared" si="47"/>
        <v>1.2270000000000001</v>
      </c>
      <c r="L127">
        <v>30.210534753338024</v>
      </c>
      <c r="M127">
        <f t="shared" si="52"/>
        <v>9.1755164291516405</v>
      </c>
      <c r="N127">
        <f t="shared" si="53"/>
        <v>1.2269677274447428</v>
      </c>
    </row>
    <row r="128" spans="1:14" x14ac:dyDescent="0.3">
      <c r="A128" t="s">
        <v>18</v>
      </c>
      <c r="B128">
        <f t="shared" si="28"/>
        <v>32.380000000000003</v>
      </c>
      <c r="C128">
        <v>8.6999999999999993</v>
      </c>
      <c r="D128">
        <v>8</v>
      </c>
      <c r="E128">
        <v>22.999999999999996</v>
      </c>
      <c r="F128">
        <f t="shared" si="43"/>
        <v>9.8230000000000004</v>
      </c>
      <c r="G128">
        <f t="shared" si="54"/>
        <v>1.0049999999999999</v>
      </c>
      <c r="H128">
        <f t="shared" si="55"/>
        <v>0.92400000000000004</v>
      </c>
      <c r="I128">
        <f t="shared" si="56"/>
        <v>1.1339999999999999</v>
      </c>
      <c r="J128">
        <f t="shared" si="47"/>
        <v>1.1870000000000001</v>
      </c>
      <c r="L128">
        <v>32.381292593191262</v>
      </c>
      <c r="M128">
        <f t="shared" si="52"/>
        <v>9.8225124776828459</v>
      </c>
      <c r="N128">
        <f t="shared" si="53"/>
        <v>1.1873555864286807</v>
      </c>
    </row>
    <row r="129" spans="1:14" x14ac:dyDescent="0.3">
      <c r="A129" t="s">
        <v>18</v>
      </c>
      <c r="B129">
        <f t="shared" si="28"/>
        <v>34.61</v>
      </c>
      <c r="C129">
        <v>9.3000000000000007</v>
      </c>
      <c r="D129">
        <v>8.6000000000000014</v>
      </c>
      <c r="E129">
        <v>23.599999999999998</v>
      </c>
      <c r="F129">
        <f t="shared" si="43"/>
        <v>10.518000000000001</v>
      </c>
      <c r="G129">
        <f t="shared" si="54"/>
        <v>1.0740000000000001</v>
      </c>
      <c r="H129">
        <f t="shared" si="55"/>
        <v>0.99299999999999999</v>
      </c>
      <c r="I129">
        <f t="shared" si="56"/>
        <v>1.2150000000000001</v>
      </c>
      <c r="J129">
        <f t="shared" si="47"/>
        <v>1.145</v>
      </c>
      <c r="L129">
        <v>34.608765368267278</v>
      </c>
      <c r="M129">
        <f t="shared" si="52"/>
        <v>10.517886158628681</v>
      </c>
      <c r="N129">
        <f t="shared" si="53"/>
        <v>1.1452858908680006</v>
      </c>
    </row>
    <row r="130" spans="1:14" x14ac:dyDescent="0.3">
      <c r="A130" t="s">
        <v>18</v>
      </c>
      <c r="B130">
        <f t="shared" si="28"/>
        <v>36.26</v>
      </c>
      <c r="C130">
        <v>9.6499999999999986</v>
      </c>
      <c r="D130">
        <v>8.8999999999999986</v>
      </c>
      <c r="E130">
        <v>23.949999999999996</v>
      </c>
      <c r="F130">
        <f>ROUND(M130,3)</f>
        <v>10.948</v>
      </c>
      <c r="G130">
        <f t="shared" si="54"/>
        <v>1.1140000000000001</v>
      </c>
      <c r="H130">
        <f t="shared" si="55"/>
        <v>1.028</v>
      </c>
      <c r="I130">
        <f t="shared" si="56"/>
        <v>1.264</v>
      </c>
      <c r="J130">
        <f>ROUND(N130,3)</f>
        <v>1.1299999999999999</v>
      </c>
      <c r="L130">
        <v>36.264039490787901</v>
      </c>
      <c r="M130">
        <f t="shared" si="52"/>
        <v>10.948373999565867</v>
      </c>
      <c r="N130">
        <f>(3*L130/1000)/(2.657668151*((M130/100)^1.5))</f>
        <v>1.1299838717734301</v>
      </c>
    </row>
    <row r="131" spans="1:14" x14ac:dyDescent="0.3">
      <c r="A131" s="1" t="s">
        <v>19</v>
      </c>
      <c r="B131">
        <f t="shared" ref="B131:B194" si="57">ROUND(L131,2)</f>
        <v>10.18</v>
      </c>
      <c r="C131">
        <v>3.3999999999999986</v>
      </c>
      <c r="D131">
        <v>2.9799999999999969</v>
      </c>
      <c r="E131">
        <v>23.950000000000003</v>
      </c>
      <c r="F131">
        <f t="shared" ref="F131:F165" si="58">ROUND(M131,3)</f>
        <v>3.5019999999999998</v>
      </c>
      <c r="G131">
        <f>ROUND(C131/12.6,3)</f>
        <v>0.27</v>
      </c>
      <c r="H131">
        <f>ROUND(D131/12.6,3)</f>
        <v>0.23699999999999999</v>
      </c>
      <c r="I131">
        <f>ROUND(M131/12.6,3)</f>
        <v>0.27800000000000002</v>
      </c>
      <c r="J131">
        <f t="shared" ref="J131:J195" si="59">ROUND(N131,3)</f>
        <v>1.7529999999999999</v>
      </c>
      <c r="L131">
        <v>10.176191218422288</v>
      </c>
      <c r="M131">
        <f t="shared" si="52"/>
        <v>3.5022393242196777</v>
      </c>
      <c r="N131">
        <f t="shared" ref="N131:N148" si="60">(3*L131/1000)/(2.657668151*((M131/100)^1.5))</f>
        <v>1.7526170475653746</v>
      </c>
    </row>
    <row r="132" spans="1:14" x14ac:dyDescent="0.3">
      <c r="A132" t="s">
        <v>19</v>
      </c>
      <c r="B132">
        <f t="shared" si="57"/>
        <v>12.64</v>
      </c>
      <c r="C132">
        <v>4.0999999999999979</v>
      </c>
      <c r="D132">
        <v>3.6499999999999986</v>
      </c>
      <c r="E132">
        <v>24.650000000000002</v>
      </c>
      <c r="F132">
        <f t="shared" si="58"/>
        <v>4.2489999999999997</v>
      </c>
      <c r="G132">
        <f t="shared" ref="G132:G148" si="61">ROUND(C132/12.6,3)</f>
        <v>0.32500000000000001</v>
      </c>
      <c r="H132">
        <f t="shared" ref="H132:H148" si="62">ROUND(D132/12.6,3)</f>
        <v>0.28999999999999998</v>
      </c>
      <c r="I132">
        <f t="shared" ref="I132:I148" si="63">ROUND(M132/12.6,3)</f>
        <v>0.33700000000000002</v>
      </c>
      <c r="J132">
        <f t="shared" si="59"/>
        <v>1.629</v>
      </c>
      <c r="L132">
        <v>12.636327216070793</v>
      </c>
      <c r="M132">
        <f t="shared" si="52"/>
        <v>4.2488217362698082</v>
      </c>
      <c r="N132">
        <f t="shared" si="60"/>
        <v>1.6286906413449942</v>
      </c>
    </row>
    <row r="133" spans="1:14" x14ac:dyDescent="0.3">
      <c r="A133" t="s">
        <v>19</v>
      </c>
      <c r="B133">
        <f t="shared" si="57"/>
        <v>13.5</v>
      </c>
      <c r="C133">
        <v>4.5499999999999972</v>
      </c>
      <c r="D133">
        <v>4</v>
      </c>
      <c r="E133">
        <v>25.1</v>
      </c>
      <c r="F133">
        <f t="shared" si="58"/>
        <v>4.7140000000000004</v>
      </c>
      <c r="G133">
        <f t="shared" si="61"/>
        <v>0.36099999999999999</v>
      </c>
      <c r="H133">
        <f t="shared" si="62"/>
        <v>0.317</v>
      </c>
      <c r="I133">
        <f t="shared" si="63"/>
        <v>0.374</v>
      </c>
      <c r="J133">
        <f t="shared" si="59"/>
        <v>1.4890000000000001</v>
      </c>
      <c r="L133">
        <v>13.497025892878817</v>
      </c>
      <c r="M133">
        <f t="shared" si="52"/>
        <v>4.7137522238369129</v>
      </c>
      <c r="N133">
        <f t="shared" si="60"/>
        <v>1.4887043534079765</v>
      </c>
    </row>
    <row r="134" spans="1:14" x14ac:dyDescent="0.3">
      <c r="A134" t="s">
        <v>19</v>
      </c>
      <c r="B134">
        <f t="shared" si="57"/>
        <v>15.13</v>
      </c>
      <c r="C134">
        <v>4.7999999999999972</v>
      </c>
      <c r="D134">
        <v>4.25</v>
      </c>
      <c r="E134">
        <v>25.35</v>
      </c>
      <c r="F134">
        <f t="shared" si="58"/>
        <v>5.0019999999999998</v>
      </c>
      <c r="G134">
        <f t="shared" si="61"/>
        <v>0.38100000000000001</v>
      </c>
      <c r="H134">
        <f t="shared" si="62"/>
        <v>0.33700000000000002</v>
      </c>
      <c r="I134">
        <f t="shared" si="63"/>
        <v>0.39700000000000002</v>
      </c>
      <c r="J134">
        <f t="shared" si="59"/>
        <v>1.526</v>
      </c>
      <c r="L134">
        <v>15.126315344039368</v>
      </c>
      <c r="M134">
        <f t="shared" si="52"/>
        <v>5.0016363653244911</v>
      </c>
      <c r="N134">
        <f t="shared" si="60"/>
        <v>1.5264601881914224</v>
      </c>
    </row>
    <row r="135" spans="1:14" x14ac:dyDescent="0.3">
      <c r="A135" t="s">
        <v>19</v>
      </c>
      <c r="B135">
        <f t="shared" si="57"/>
        <v>16.98</v>
      </c>
      <c r="C135">
        <v>5.3499999999999979</v>
      </c>
      <c r="D135">
        <v>4.7999999999999972</v>
      </c>
      <c r="E135">
        <v>25.900000000000002</v>
      </c>
      <c r="F135">
        <f t="shared" si="58"/>
        <v>5.593</v>
      </c>
      <c r="G135">
        <f t="shared" si="61"/>
        <v>0.42499999999999999</v>
      </c>
      <c r="H135">
        <f t="shared" si="62"/>
        <v>0.38100000000000001</v>
      </c>
      <c r="I135">
        <f t="shared" si="63"/>
        <v>0.44400000000000001</v>
      </c>
      <c r="J135">
        <f t="shared" si="59"/>
        <v>1.4490000000000001</v>
      </c>
      <c r="L135">
        <v>16.977955291527731</v>
      </c>
      <c r="M135">
        <f t="shared" si="52"/>
        <v>5.5933490922563163</v>
      </c>
      <c r="N135">
        <f t="shared" si="60"/>
        <v>1.4487651828446211</v>
      </c>
    </row>
    <row r="136" spans="1:14" x14ac:dyDescent="0.3">
      <c r="A136" t="s">
        <v>19</v>
      </c>
      <c r="B136">
        <f t="shared" si="57"/>
        <v>17.93</v>
      </c>
      <c r="C136">
        <v>5.6999999999999993</v>
      </c>
      <c r="D136">
        <v>4.9799999999999969</v>
      </c>
      <c r="E136">
        <v>26.250000000000004</v>
      </c>
      <c r="F136">
        <f t="shared" si="58"/>
        <v>5.9640000000000004</v>
      </c>
      <c r="G136">
        <f t="shared" si="61"/>
        <v>0.45200000000000001</v>
      </c>
      <c r="H136">
        <f t="shared" si="62"/>
        <v>0.39500000000000002</v>
      </c>
      <c r="I136">
        <f t="shared" si="63"/>
        <v>0.47299999999999998</v>
      </c>
      <c r="J136">
        <f t="shared" si="59"/>
        <v>1.39</v>
      </c>
      <c r="L136">
        <v>17.932274918207415</v>
      </c>
      <c r="M136">
        <f t="shared" si="52"/>
        <v>5.9642838645719785</v>
      </c>
      <c r="N136">
        <f t="shared" si="60"/>
        <v>1.3896916033995417</v>
      </c>
    </row>
    <row r="137" spans="1:14" x14ac:dyDescent="0.3">
      <c r="A137" t="s">
        <v>19</v>
      </c>
      <c r="B137">
        <f t="shared" si="57"/>
        <v>19.899999999999999</v>
      </c>
      <c r="C137">
        <v>6.1499999999999986</v>
      </c>
      <c r="D137">
        <v>5.3999999999999986</v>
      </c>
      <c r="E137">
        <v>26.700000000000003</v>
      </c>
      <c r="F137">
        <f t="shared" si="58"/>
        <v>6.4640000000000004</v>
      </c>
      <c r="G137">
        <f t="shared" si="61"/>
        <v>0.48799999999999999</v>
      </c>
      <c r="H137">
        <f t="shared" si="62"/>
        <v>0.42899999999999999</v>
      </c>
      <c r="I137">
        <f t="shared" si="63"/>
        <v>0.51300000000000001</v>
      </c>
      <c r="J137">
        <f t="shared" si="59"/>
        <v>1.3660000000000001</v>
      </c>
      <c r="L137">
        <v>19.896896546588273</v>
      </c>
      <c r="M137">
        <f t="shared" si="52"/>
        <v>6.4644898609399402</v>
      </c>
      <c r="N137">
        <f t="shared" si="60"/>
        <v>1.3664837033837016</v>
      </c>
    </row>
    <row r="138" spans="1:14" x14ac:dyDescent="0.3">
      <c r="A138" t="s">
        <v>19</v>
      </c>
      <c r="B138">
        <f t="shared" si="57"/>
        <v>20.399999999999999</v>
      </c>
      <c r="C138">
        <v>6.3499999999999979</v>
      </c>
      <c r="D138">
        <v>5.4499999999999993</v>
      </c>
      <c r="E138">
        <v>26.900000000000002</v>
      </c>
      <c r="F138">
        <f t="shared" si="58"/>
        <v>6.6760000000000002</v>
      </c>
      <c r="G138">
        <f t="shared" si="61"/>
        <v>0.504</v>
      </c>
      <c r="H138">
        <f t="shared" si="62"/>
        <v>0.433</v>
      </c>
      <c r="I138">
        <f t="shared" si="63"/>
        <v>0.53</v>
      </c>
      <c r="J138">
        <f t="shared" si="59"/>
        <v>1.335</v>
      </c>
      <c r="L138">
        <v>20.3995786834185</v>
      </c>
      <c r="M138">
        <f t="shared" si="52"/>
        <v>6.6756839250581317</v>
      </c>
      <c r="N138">
        <f t="shared" si="60"/>
        <v>1.335051601065411</v>
      </c>
    </row>
    <row r="139" spans="1:14" x14ac:dyDescent="0.3">
      <c r="A139" t="s">
        <v>19</v>
      </c>
      <c r="B139">
        <f t="shared" si="57"/>
        <v>23.51</v>
      </c>
      <c r="C139">
        <v>7.0499999999999972</v>
      </c>
      <c r="D139">
        <v>6.0499999999999972</v>
      </c>
      <c r="E139">
        <v>27.6</v>
      </c>
      <c r="F139">
        <f t="shared" si="58"/>
        <v>7.4610000000000003</v>
      </c>
      <c r="G139">
        <f t="shared" si="61"/>
        <v>0.56000000000000005</v>
      </c>
      <c r="H139">
        <f t="shared" si="62"/>
        <v>0.48</v>
      </c>
      <c r="I139">
        <f t="shared" si="63"/>
        <v>0.59199999999999997</v>
      </c>
      <c r="J139">
        <f t="shared" si="59"/>
        <v>1.302</v>
      </c>
      <c r="L139">
        <v>23.510859886963047</v>
      </c>
      <c r="M139">
        <f t="shared" si="52"/>
        <v>7.4609389907819779</v>
      </c>
      <c r="N139">
        <f t="shared" si="60"/>
        <v>1.3022632444154627</v>
      </c>
    </row>
    <row r="140" spans="1:14" x14ac:dyDescent="0.3">
      <c r="A140" t="s">
        <v>19</v>
      </c>
      <c r="B140">
        <f t="shared" si="57"/>
        <v>23.69</v>
      </c>
      <c r="C140">
        <v>7.0999999999999979</v>
      </c>
      <c r="D140">
        <v>6.1999999999999993</v>
      </c>
      <c r="E140">
        <v>27.650000000000002</v>
      </c>
      <c r="F140">
        <f t="shared" si="58"/>
        <v>7.516</v>
      </c>
      <c r="G140">
        <f t="shared" si="61"/>
        <v>0.56299999999999994</v>
      </c>
      <c r="H140">
        <f t="shared" si="62"/>
        <v>0.49199999999999999</v>
      </c>
      <c r="I140">
        <f t="shared" si="63"/>
        <v>0.59599999999999997</v>
      </c>
      <c r="J140">
        <f t="shared" si="59"/>
        <v>1.298</v>
      </c>
      <c r="L140">
        <v>23.688442876458737</v>
      </c>
      <c r="M140">
        <f t="shared" si="52"/>
        <v>7.5156628817358477</v>
      </c>
      <c r="N140">
        <f t="shared" si="60"/>
        <v>1.2977949493180718</v>
      </c>
    </row>
    <row r="141" spans="1:14" x14ac:dyDescent="0.3">
      <c r="A141" t="s">
        <v>19</v>
      </c>
      <c r="B141">
        <f t="shared" si="57"/>
        <v>26.6</v>
      </c>
      <c r="C141">
        <v>7.6499999999999986</v>
      </c>
      <c r="D141">
        <v>6.6999999999999993</v>
      </c>
      <c r="E141">
        <v>28.200000000000003</v>
      </c>
      <c r="F141">
        <f t="shared" si="58"/>
        <v>8.1539999999999999</v>
      </c>
      <c r="G141">
        <f t="shared" si="61"/>
        <v>0.60699999999999998</v>
      </c>
      <c r="H141">
        <f t="shared" si="62"/>
        <v>0.53200000000000003</v>
      </c>
      <c r="I141">
        <f t="shared" si="63"/>
        <v>0.64700000000000002</v>
      </c>
      <c r="J141">
        <f t="shared" si="59"/>
        <v>1.2889999999999999</v>
      </c>
      <c r="L141">
        <v>26.596485718008633</v>
      </c>
      <c r="M141">
        <f t="shared" si="52"/>
        <v>8.1537427192220111</v>
      </c>
      <c r="N141">
        <f t="shared" si="60"/>
        <v>1.28946409227647</v>
      </c>
    </row>
    <row r="142" spans="1:14" x14ac:dyDescent="0.3">
      <c r="A142" t="s">
        <v>19</v>
      </c>
      <c r="B142">
        <f t="shared" si="57"/>
        <v>26.78</v>
      </c>
      <c r="C142">
        <v>7.8499999999999979</v>
      </c>
      <c r="D142">
        <v>6.8499999999999979</v>
      </c>
      <c r="E142">
        <v>28.400000000000002</v>
      </c>
      <c r="F142">
        <f t="shared" si="58"/>
        <v>8.3539999999999992</v>
      </c>
      <c r="G142">
        <f t="shared" si="61"/>
        <v>0.623</v>
      </c>
      <c r="H142">
        <f t="shared" si="62"/>
        <v>0.54400000000000004</v>
      </c>
      <c r="I142">
        <f t="shared" si="63"/>
        <v>0.66300000000000003</v>
      </c>
      <c r="J142">
        <f t="shared" si="59"/>
        <v>1.252</v>
      </c>
      <c r="L142">
        <v>26.782376758896049</v>
      </c>
      <c r="M142">
        <f t="shared" si="52"/>
        <v>8.3536397941171181</v>
      </c>
      <c r="N142">
        <f t="shared" si="60"/>
        <v>1.2521489707721665</v>
      </c>
    </row>
    <row r="143" spans="1:14" x14ac:dyDescent="0.3">
      <c r="A143" t="s">
        <v>19</v>
      </c>
      <c r="B143">
        <f t="shared" si="57"/>
        <v>29.63</v>
      </c>
      <c r="C143">
        <v>8.4499999999999993</v>
      </c>
      <c r="D143">
        <v>7.3499999999999979</v>
      </c>
      <c r="E143">
        <v>29.000000000000004</v>
      </c>
      <c r="F143">
        <f t="shared" si="58"/>
        <v>9.0410000000000004</v>
      </c>
      <c r="G143">
        <f t="shared" si="61"/>
        <v>0.67100000000000004</v>
      </c>
      <c r="H143">
        <f t="shared" si="62"/>
        <v>0.58299999999999996</v>
      </c>
      <c r="I143">
        <f t="shared" si="63"/>
        <v>0.71799999999999997</v>
      </c>
      <c r="J143">
        <f t="shared" si="59"/>
        <v>1.23</v>
      </c>
      <c r="L143">
        <v>29.62843370194274</v>
      </c>
      <c r="M143">
        <f t="shared" si="52"/>
        <v>9.0411257502202407</v>
      </c>
      <c r="N143">
        <f t="shared" si="60"/>
        <v>1.2302558289603536</v>
      </c>
    </row>
    <row r="144" spans="1:14" x14ac:dyDescent="0.3">
      <c r="A144" t="s">
        <v>19</v>
      </c>
      <c r="B144">
        <f t="shared" si="57"/>
        <v>29.63</v>
      </c>
      <c r="C144">
        <v>8.4499999999999993</v>
      </c>
      <c r="D144">
        <v>7.3499999999999979</v>
      </c>
      <c r="E144">
        <v>29.000000000000004</v>
      </c>
      <c r="F144">
        <f t="shared" si="58"/>
        <v>9.0410000000000004</v>
      </c>
      <c r="G144">
        <f t="shared" si="61"/>
        <v>0.67100000000000004</v>
      </c>
      <c r="H144">
        <f t="shared" si="62"/>
        <v>0.58299999999999996</v>
      </c>
      <c r="I144">
        <f t="shared" si="63"/>
        <v>0.71799999999999997</v>
      </c>
      <c r="J144">
        <f t="shared" si="59"/>
        <v>1.23</v>
      </c>
      <c r="L144">
        <v>29.62843370194274</v>
      </c>
      <c r="M144">
        <f t="shared" si="52"/>
        <v>9.0411257502202407</v>
      </c>
      <c r="N144">
        <f t="shared" si="60"/>
        <v>1.2302558289603536</v>
      </c>
    </row>
    <row r="145" spans="1:14" x14ac:dyDescent="0.3">
      <c r="A145" t="s">
        <v>19</v>
      </c>
      <c r="B145">
        <f t="shared" si="57"/>
        <v>32.58</v>
      </c>
      <c r="C145">
        <v>8.9499999999999993</v>
      </c>
      <c r="D145">
        <v>7.6999999999999993</v>
      </c>
      <c r="E145">
        <v>29.500000000000004</v>
      </c>
      <c r="F145">
        <f t="shared" si="58"/>
        <v>9.641</v>
      </c>
      <c r="G145">
        <f t="shared" si="61"/>
        <v>0.71</v>
      </c>
      <c r="H145">
        <f t="shared" si="62"/>
        <v>0.61099999999999999</v>
      </c>
      <c r="I145">
        <f t="shared" si="63"/>
        <v>0.76500000000000001</v>
      </c>
      <c r="J145">
        <f t="shared" si="59"/>
        <v>1.2290000000000001</v>
      </c>
      <c r="L145">
        <v>32.581455480085978</v>
      </c>
      <c r="M145">
        <f t="shared" si="52"/>
        <v>9.6408049136477452</v>
      </c>
      <c r="N145">
        <f t="shared" si="60"/>
        <v>1.2286297916573472</v>
      </c>
    </row>
    <row r="146" spans="1:14" x14ac:dyDescent="0.3">
      <c r="A146" t="s">
        <v>19</v>
      </c>
      <c r="B146">
        <f t="shared" si="57"/>
        <v>32.78</v>
      </c>
      <c r="C146">
        <v>9.2499999999999982</v>
      </c>
      <c r="D146">
        <v>7.9999999999999982</v>
      </c>
      <c r="E146">
        <v>29.800000000000004</v>
      </c>
      <c r="F146">
        <f t="shared" si="58"/>
        <v>9.9350000000000005</v>
      </c>
      <c r="G146">
        <f t="shared" si="61"/>
        <v>0.73399999999999999</v>
      </c>
      <c r="H146">
        <f t="shared" si="62"/>
        <v>0.63500000000000001</v>
      </c>
      <c r="I146">
        <f t="shared" si="63"/>
        <v>0.78900000000000003</v>
      </c>
      <c r="J146">
        <f t="shared" si="59"/>
        <v>1.1819999999999999</v>
      </c>
      <c r="L146">
        <v>32.782086603589953</v>
      </c>
      <c r="M146">
        <f t="shared" si="52"/>
        <v>9.9353290573469053</v>
      </c>
      <c r="N146">
        <f t="shared" si="60"/>
        <v>1.1816359973103947</v>
      </c>
    </row>
    <row r="147" spans="1:14" x14ac:dyDescent="0.3">
      <c r="A147" t="s">
        <v>19</v>
      </c>
      <c r="B147">
        <f t="shared" si="57"/>
        <v>35.64</v>
      </c>
      <c r="C147">
        <v>10.049999999999999</v>
      </c>
      <c r="D147">
        <v>8.4399999999999977</v>
      </c>
      <c r="E147">
        <v>30.6</v>
      </c>
      <c r="F147">
        <f t="shared" si="58"/>
        <v>10.818</v>
      </c>
      <c r="G147">
        <f t="shared" si="61"/>
        <v>0.79800000000000004</v>
      </c>
      <c r="H147">
        <f t="shared" si="62"/>
        <v>0.67</v>
      </c>
      <c r="I147">
        <f t="shared" si="63"/>
        <v>0.85899999999999999</v>
      </c>
      <c r="J147">
        <f t="shared" si="59"/>
        <v>1.131</v>
      </c>
      <c r="L147">
        <v>35.639845153704997</v>
      </c>
      <c r="M147">
        <f t="shared" si="52"/>
        <v>10.818222904522548</v>
      </c>
      <c r="N147">
        <f t="shared" si="60"/>
        <v>1.1306349932925726</v>
      </c>
    </row>
    <row r="148" spans="1:14" x14ac:dyDescent="0.3">
      <c r="A148" t="s">
        <v>19</v>
      </c>
      <c r="B148">
        <f t="shared" si="57"/>
        <v>36.26</v>
      </c>
      <c r="C148">
        <v>10.149999999999999</v>
      </c>
      <c r="D148">
        <v>8.7999999999999989</v>
      </c>
      <c r="E148">
        <v>30.700000000000003</v>
      </c>
      <c r="F148">
        <f t="shared" si="58"/>
        <v>10.94</v>
      </c>
      <c r="G148">
        <f t="shared" si="61"/>
        <v>0.80600000000000005</v>
      </c>
      <c r="H148">
        <f t="shared" si="62"/>
        <v>0.69799999999999995</v>
      </c>
      <c r="I148">
        <f t="shared" si="63"/>
        <v>0.86799999999999999</v>
      </c>
      <c r="J148">
        <f t="shared" si="59"/>
        <v>1.131</v>
      </c>
      <c r="L148">
        <v>36.264039490787901</v>
      </c>
      <c r="M148">
        <f t="shared" si="52"/>
        <v>10.940194667408651</v>
      </c>
      <c r="N148">
        <f t="shared" si="60"/>
        <v>1.1312513410924783</v>
      </c>
    </row>
    <row r="149" spans="1:14" x14ac:dyDescent="0.3">
      <c r="A149" s="1" t="s">
        <v>20</v>
      </c>
      <c r="B149">
        <f t="shared" si="57"/>
        <v>11.36</v>
      </c>
      <c r="C149">
        <v>3</v>
      </c>
      <c r="D149">
        <v>2.5</v>
      </c>
      <c r="E149">
        <v>23.25</v>
      </c>
      <c r="F149">
        <f t="shared" si="58"/>
        <v>3.1349999999999998</v>
      </c>
      <c r="G149">
        <f t="shared" ref="G149:G165" si="64">ROUND(C149/12.6,3)</f>
        <v>0.23799999999999999</v>
      </c>
      <c r="H149">
        <f t="shared" ref="H149:H166" si="65">ROUND(D149/12.6,3)</f>
        <v>0.19800000000000001</v>
      </c>
      <c r="I149">
        <f t="shared" ref="I149:I165" si="66">ROUND(M149/12.6,3)</f>
        <v>0.249</v>
      </c>
      <c r="J149">
        <f t="shared" si="59"/>
        <v>2.3090000000000002</v>
      </c>
      <c r="L149">
        <v>11.355772797850969</v>
      </c>
      <c r="M149">
        <f t="shared" si="52"/>
        <v>3.1350970800905462</v>
      </c>
      <c r="N149">
        <f t="shared" ref="N149:N166" si="67">(3*L149/1000)/(2.657668151*((M149/100)^1.5))</f>
        <v>2.3091955249266136</v>
      </c>
    </row>
    <row r="150" spans="1:14" x14ac:dyDescent="0.3">
      <c r="A150" t="s">
        <v>20</v>
      </c>
      <c r="B150">
        <f t="shared" si="57"/>
        <v>12.13</v>
      </c>
      <c r="C150">
        <v>3.1499999999999986</v>
      </c>
      <c r="D150">
        <v>2.6499999999999986</v>
      </c>
      <c r="E150">
        <v>23.4</v>
      </c>
      <c r="F150">
        <f t="shared" si="58"/>
        <v>3.302</v>
      </c>
      <c r="G150">
        <f t="shared" si="64"/>
        <v>0.25</v>
      </c>
      <c r="H150">
        <f t="shared" si="65"/>
        <v>0.21</v>
      </c>
      <c r="I150">
        <f t="shared" si="66"/>
        <v>0.26200000000000001</v>
      </c>
      <c r="J150">
        <f t="shared" si="59"/>
        <v>2.282</v>
      </c>
      <c r="L150">
        <v>12.129547462061185</v>
      </c>
      <c r="M150">
        <f t="shared" si="52"/>
        <v>3.3021654200095827</v>
      </c>
      <c r="N150">
        <f t="shared" si="67"/>
        <v>2.2817437162598906</v>
      </c>
    </row>
    <row r="151" spans="1:14" x14ac:dyDescent="0.3">
      <c r="A151" t="s">
        <v>20</v>
      </c>
      <c r="B151">
        <f t="shared" si="57"/>
        <v>14.74</v>
      </c>
      <c r="C151">
        <v>3.8499999999999979</v>
      </c>
      <c r="D151">
        <v>3.1999999999999993</v>
      </c>
      <c r="E151">
        <v>24.099999999999998</v>
      </c>
      <c r="F151">
        <f t="shared" si="58"/>
        <v>4.0620000000000003</v>
      </c>
      <c r="G151">
        <f t="shared" si="64"/>
        <v>0.30599999999999999</v>
      </c>
      <c r="H151">
        <f t="shared" si="65"/>
        <v>0.254</v>
      </c>
      <c r="I151">
        <f t="shared" si="66"/>
        <v>0.32200000000000001</v>
      </c>
      <c r="J151">
        <f t="shared" si="59"/>
        <v>2.032</v>
      </c>
      <c r="L151">
        <v>14.735277447585039</v>
      </c>
      <c r="M151">
        <f t="shared" si="52"/>
        <v>4.0617098368045976</v>
      </c>
      <c r="N151">
        <f t="shared" si="67"/>
        <v>2.0319615147188888</v>
      </c>
    </row>
    <row r="152" spans="1:14" x14ac:dyDescent="0.3">
      <c r="A152" t="s">
        <v>20</v>
      </c>
      <c r="B152">
        <f t="shared" si="57"/>
        <v>14.74</v>
      </c>
      <c r="C152">
        <v>3.8999999999999986</v>
      </c>
      <c r="D152">
        <v>3.1499999999999986</v>
      </c>
      <c r="E152">
        <v>24.15</v>
      </c>
      <c r="F152">
        <f t="shared" si="58"/>
        <v>4.1109999999999998</v>
      </c>
      <c r="G152">
        <f t="shared" si="64"/>
        <v>0.31</v>
      </c>
      <c r="H152">
        <f t="shared" si="65"/>
        <v>0.25</v>
      </c>
      <c r="I152">
        <f t="shared" si="66"/>
        <v>0.32600000000000001</v>
      </c>
      <c r="J152">
        <f t="shared" si="59"/>
        <v>1.996</v>
      </c>
      <c r="L152">
        <v>14.735277447585039</v>
      </c>
      <c r="M152">
        <f t="shared" si="52"/>
        <v>4.1108340990179197</v>
      </c>
      <c r="N152">
        <f t="shared" si="67"/>
        <v>1.9956477869922797</v>
      </c>
    </row>
    <row r="153" spans="1:14" x14ac:dyDescent="0.3">
      <c r="A153" t="s">
        <v>20</v>
      </c>
      <c r="B153">
        <f t="shared" si="57"/>
        <v>17.04</v>
      </c>
      <c r="C153">
        <v>4.3499999999999979</v>
      </c>
      <c r="D153">
        <v>3.75</v>
      </c>
      <c r="E153">
        <v>24.599999999999998</v>
      </c>
      <c r="F153">
        <f t="shared" si="58"/>
        <v>4.6219999999999999</v>
      </c>
      <c r="G153">
        <f t="shared" si="64"/>
        <v>0.34499999999999997</v>
      </c>
      <c r="H153">
        <f t="shared" si="65"/>
        <v>0.29799999999999999</v>
      </c>
      <c r="I153">
        <f t="shared" si="66"/>
        <v>0.36699999999999999</v>
      </c>
      <c r="J153">
        <f t="shared" si="59"/>
        <v>1.9359999999999999</v>
      </c>
      <c r="L153">
        <v>17.040990055328841</v>
      </c>
      <c r="M153">
        <f t="shared" si="52"/>
        <v>4.621755235238787</v>
      </c>
      <c r="N153">
        <f t="shared" si="67"/>
        <v>1.9359980388709686</v>
      </c>
    </row>
    <row r="154" spans="1:14" x14ac:dyDescent="0.3">
      <c r="A154" t="s">
        <v>20</v>
      </c>
      <c r="B154">
        <f t="shared" si="57"/>
        <v>17.04</v>
      </c>
      <c r="C154">
        <v>4.3499999999999979</v>
      </c>
      <c r="D154">
        <v>3.6999999999999993</v>
      </c>
      <c r="E154">
        <v>24.599999999999998</v>
      </c>
      <c r="F154">
        <f t="shared" si="58"/>
        <v>4.6219999999999999</v>
      </c>
      <c r="G154">
        <f t="shared" si="64"/>
        <v>0.34499999999999997</v>
      </c>
      <c r="H154">
        <f t="shared" si="65"/>
        <v>0.29399999999999998</v>
      </c>
      <c r="I154">
        <f t="shared" si="66"/>
        <v>0.36699999999999999</v>
      </c>
      <c r="J154">
        <f t="shared" si="59"/>
        <v>1.9359999999999999</v>
      </c>
      <c r="L154">
        <v>17.040990055328841</v>
      </c>
      <c r="M154">
        <f t="shared" si="52"/>
        <v>4.621755235238787</v>
      </c>
      <c r="N154">
        <f t="shared" si="67"/>
        <v>1.9359980388709686</v>
      </c>
    </row>
    <row r="155" spans="1:14" x14ac:dyDescent="0.3">
      <c r="A155" t="s">
        <v>20</v>
      </c>
      <c r="B155">
        <f t="shared" si="57"/>
        <v>20.53</v>
      </c>
      <c r="C155">
        <v>5.1499999999999986</v>
      </c>
      <c r="D155">
        <v>4.3999999999999986</v>
      </c>
      <c r="E155">
        <v>25.4</v>
      </c>
      <c r="F155">
        <f t="shared" si="58"/>
        <v>5.52</v>
      </c>
      <c r="G155">
        <f t="shared" si="64"/>
        <v>0.40899999999999997</v>
      </c>
      <c r="H155">
        <f t="shared" si="65"/>
        <v>0.34899999999999998</v>
      </c>
      <c r="I155">
        <f t="shared" si="66"/>
        <v>0.438</v>
      </c>
      <c r="J155">
        <f t="shared" si="59"/>
        <v>1.7869999999999999</v>
      </c>
      <c r="L155">
        <v>20.534399388103257</v>
      </c>
      <c r="M155">
        <f t="shared" si="52"/>
        <v>5.5201306616888388</v>
      </c>
      <c r="N155">
        <f t="shared" si="67"/>
        <v>1.7872218733917227</v>
      </c>
    </row>
    <row r="156" spans="1:14" x14ac:dyDescent="0.3">
      <c r="A156" t="s">
        <v>20</v>
      </c>
      <c r="B156">
        <f t="shared" si="57"/>
        <v>20.97</v>
      </c>
      <c r="C156">
        <v>5.3199999999999985</v>
      </c>
      <c r="D156">
        <v>4.5299999999999976</v>
      </c>
      <c r="E156">
        <v>25.57</v>
      </c>
      <c r="F156">
        <f t="shared" si="58"/>
        <v>5.7009999999999996</v>
      </c>
      <c r="G156">
        <f t="shared" si="64"/>
        <v>0.42199999999999999</v>
      </c>
      <c r="H156">
        <f t="shared" si="65"/>
        <v>0.36</v>
      </c>
      <c r="I156">
        <f t="shared" si="66"/>
        <v>0.45200000000000001</v>
      </c>
      <c r="J156">
        <f t="shared" si="59"/>
        <v>1.7390000000000001</v>
      </c>
      <c r="L156">
        <v>20.974804578587733</v>
      </c>
      <c r="M156">
        <f t="shared" si="52"/>
        <v>5.7010595742500128</v>
      </c>
      <c r="N156">
        <f t="shared" si="67"/>
        <v>1.7393422926970141</v>
      </c>
    </row>
    <row r="157" spans="1:14" x14ac:dyDescent="0.3">
      <c r="A157" t="s">
        <v>20</v>
      </c>
      <c r="B157">
        <f t="shared" si="57"/>
        <v>23.05</v>
      </c>
      <c r="C157">
        <v>5.7999999999999989</v>
      </c>
      <c r="D157">
        <v>5</v>
      </c>
      <c r="E157">
        <v>26.049999999999997</v>
      </c>
      <c r="F157">
        <f t="shared" si="58"/>
        <v>6.2430000000000003</v>
      </c>
      <c r="G157">
        <f t="shared" si="64"/>
        <v>0.46</v>
      </c>
      <c r="H157">
        <f t="shared" si="65"/>
        <v>0.39700000000000002</v>
      </c>
      <c r="I157">
        <f t="shared" si="66"/>
        <v>0.496</v>
      </c>
      <c r="J157">
        <f t="shared" si="59"/>
        <v>1.6679999999999999</v>
      </c>
      <c r="L157">
        <v>23.051459543878824</v>
      </c>
      <c r="M157">
        <f t="shared" si="52"/>
        <v>6.2434451299270703</v>
      </c>
      <c r="N157">
        <f t="shared" si="67"/>
        <v>1.6679479063525535</v>
      </c>
    </row>
    <row r="158" spans="1:14" x14ac:dyDescent="0.3">
      <c r="A158" t="s">
        <v>20</v>
      </c>
      <c r="B158">
        <f t="shared" si="57"/>
        <v>23.76</v>
      </c>
      <c r="C158">
        <v>5.9499999999999993</v>
      </c>
      <c r="D158">
        <v>5.1499999999999986</v>
      </c>
      <c r="E158">
        <v>26.2</v>
      </c>
      <c r="F158">
        <f t="shared" si="58"/>
        <v>6.4160000000000004</v>
      </c>
      <c r="G158">
        <f t="shared" si="64"/>
        <v>0.47199999999999998</v>
      </c>
      <c r="H158">
        <f t="shared" si="65"/>
        <v>0.40899999999999997</v>
      </c>
      <c r="I158">
        <f t="shared" si="66"/>
        <v>0.50900000000000001</v>
      </c>
      <c r="J158">
        <f t="shared" si="59"/>
        <v>1.65</v>
      </c>
      <c r="L158">
        <v>23.759614353972488</v>
      </c>
      <c r="M158">
        <f t="shared" si="52"/>
        <v>6.4157304991854396</v>
      </c>
      <c r="N158">
        <f t="shared" si="67"/>
        <v>1.6504057239503434</v>
      </c>
    </row>
    <row r="159" spans="1:14" x14ac:dyDescent="0.3">
      <c r="A159" t="s">
        <v>20</v>
      </c>
      <c r="B159">
        <f t="shared" si="57"/>
        <v>26.86</v>
      </c>
      <c r="C159">
        <v>6.5499999999999989</v>
      </c>
      <c r="D159">
        <v>5.6499999999999986</v>
      </c>
      <c r="E159">
        <v>26.799999999999997</v>
      </c>
      <c r="F159">
        <f t="shared" si="58"/>
        <v>7.1189999999999998</v>
      </c>
      <c r="G159">
        <f t="shared" si="64"/>
        <v>0.52</v>
      </c>
      <c r="H159">
        <f t="shared" si="65"/>
        <v>0.44800000000000001</v>
      </c>
      <c r="I159">
        <f t="shared" si="66"/>
        <v>0.56499999999999995</v>
      </c>
      <c r="J159">
        <f t="shared" si="59"/>
        <v>1.5960000000000001</v>
      </c>
      <c r="L159">
        <v>26.856868539498588</v>
      </c>
      <c r="M159">
        <f t="shared" si="52"/>
        <v>7.1187214993624215</v>
      </c>
      <c r="N159">
        <f t="shared" si="67"/>
        <v>1.5961469491123534</v>
      </c>
    </row>
    <row r="160" spans="1:14" x14ac:dyDescent="0.3">
      <c r="A160" t="s">
        <v>20</v>
      </c>
      <c r="B160">
        <f t="shared" si="57"/>
        <v>26.49</v>
      </c>
      <c r="C160">
        <v>6.6499999999999986</v>
      </c>
      <c r="D160">
        <v>5.7799999999999994</v>
      </c>
      <c r="E160">
        <v>26.9</v>
      </c>
      <c r="F160">
        <f t="shared" si="58"/>
        <v>7.1989999999999998</v>
      </c>
      <c r="G160">
        <f t="shared" si="64"/>
        <v>0.52800000000000002</v>
      </c>
      <c r="H160">
        <f t="shared" si="65"/>
        <v>0.45900000000000002</v>
      </c>
      <c r="I160">
        <f t="shared" si="66"/>
        <v>0.57099999999999995</v>
      </c>
      <c r="J160">
        <f t="shared" si="59"/>
        <v>1.548</v>
      </c>
      <c r="L160">
        <v>26.485183329087757</v>
      </c>
      <c r="M160">
        <f t="shared" si="52"/>
        <v>7.1989842618836652</v>
      </c>
      <c r="N160">
        <f t="shared" si="67"/>
        <v>1.5478064426129239</v>
      </c>
    </row>
    <row r="161" spans="1:14" x14ac:dyDescent="0.3">
      <c r="A161" t="s">
        <v>20</v>
      </c>
      <c r="B161">
        <f t="shared" si="57"/>
        <v>29.71</v>
      </c>
      <c r="C161">
        <v>7.2499999999999982</v>
      </c>
      <c r="D161">
        <v>6.2999999999999989</v>
      </c>
      <c r="E161">
        <v>27.5</v>
      </c>
      <c r="F161">
        <f t="shared" si="58"/>
        <v>7.9109999999999996</v>
      </c>
      <c r="G161">
        <f t="shared" si="64"/>
        <v>0.57499999999999996</v>
      </c>
      <c r="H161">
        <f t="shared" si="65"/>
        <v>0.5</v>
      </c>
      <c r="I161">
        <f t="shared" si="66"/>
        <v>0.628</v>
      </c>
      <c r="J161">
        <f t="shared" si="59"/>
        <v>1.5069999999999999</v>
      </c>
      <c r="L161">
        <v>29.705800301381409</v>
      </c>
      <c r="M161">
        <f t="shared" si="52"/>
        <v>7.9108084900870814</v>
      </c>
      <c r="N161">
        <f t="shared" si="67"/>
        <v>1.507059689242265</v>
      </c>
    </row>
    <row r="162" spans="1:14" x14ac:dyDescent="0.3">
      <c r="A162" t="s">
        <v>20</v>
      </c>
      <c r="B162">
        <f t="shared" si="57"/>
        <v>29.9</v>
      </c>
      <c r="C162">
        <v>7.3499999999999979</v>
      </c>
      <c r="D162">
        <v>6.4499999999999993</v>
      </c>
      <c r="E162">
        <v>27.599999999999998</v>
      </c>
      <c r="F162">
        <f t="shared" si="58"/>
        <v>8.0150000000000006</v>
      </c>
      <c r="G162">
        <f t="shared" si="64"/>
        <v>0.58299999999999996</v>
      </c>
      <c r="H162">
        <f t="shared" si="65"/>
        <v>0.51200000000000001</v>
      </c>
      <c r="I162">
        <f t="shared" si="66"/>
        <v>0.63600000000000001</v>
      </c>
      <c r="J162">
        <f t="shared" si="59"/>
        <v>1.488</v>
      </c>
      <c r="L162">
        <v>29.899549315869283</v>
      </c>
      <c r="M162">
        <f t="shared" si="52"/>
        <v>8.0146141871020937</v>
      </c>
      <c r="N162">
        <f t="shared" si="67"/>
        <v>1.4875145199809006</v>
      </c>
    </row>
    <row r="163" spans="1:14" x14ac:dyDescent="0.3">
      <c r="A163" t="s">
        <v>20</v>
      </c>
      <c r="B163">
        <f t="shared" si="57"/>
        <v>32.46</v>
      </c>
      <c r="C163">
        <v>7.6999999999999993</v>
      </c>
      <c r="D163">
        <v>6.6499999999999986</v>
      </c>
      <c r="E163">
        <v>27.95</v>
      </c>
      <c r="F163">
        <f t="shared" si="58"/>
        <v>8.4640000000000004</v>
      </c>
      <c r="G163">
        <f t="shared" si="64"/>
        <v>0.61099999999999999</v>
      </c>
      <c r="H163">
        <f t="shared" si="65"/>
        <v>0.52800000000000002</v>
      </c>
      <c r="I163">
        <f t="shared" si="66"/>
        <v>0.67200000000000004</v>
      </c>
      <c r="J163">
        <f t="shared" si="59"/>
        <v>1.488</v>
      </c>
      <c r="L163">
        <v>32.461301531050786</v>
      </c>
      <c r="M163">
        <f t="shared" si="52"/>
        <v>8.463882781299823</v>
      </c>
      <c r="N163">
        <f t="shared" si="67"/>
        <v>1.4880995025265968</v>
      </c>
    </row>
    <row r="164" spans="1:14" x14ac:dyDescent="0.3">
      <c r="A164" t="s">
        <v>20</v>
      </c>
      <c r="B164">
        <f t="shared" si="57"/>
        <v>32.86</v>
      </c>
      <c r="C164">
        <v>7.8499999999999979</v>
      </c>
      <c r="D164">
        <v>6.8499999999999979</v>
      </c>
      <c r="E164">
        <v>28.099999999999998</v>
      </c>
      <c r="F164">
        <f t="shared" si="58"/>
        <v>8.625</v>
      </c>
      <c r="G164">
        <f t="shared" si="64"/>
        <v>0.623</v>
      </c>
      <c r="H164">
        <f t="shared" si="65"/>
        <v>0.54400000000000004</v>
      </c>
      <c r="I164">
        <f t="shared" si="66"/>
        <v>0.68400000000000005</v>
      </c>
      <c r="J164">
        <f t="shared" si="59"/>
        <v>1.4650000000000001</v>
      </c>
      <c r="L164">
        <v>32.862470059863547</v>
      </c>
      <c r="M164">
        <f t="shared" si="52"/>
        <v>8.6245442863440154</v>
      </c>
      <c r="N164">
        <f t="shared" si="67"/>
        <v>1.4645913719355343</v>
      </c>
    </row>
    <row r="165" spans="1:14" x14ac:dyDescent="0.3">
      <c r="A165" t="s">
        <v>20</v>
      </c>
      <c r="B165">
        <f t="shared" si="57"/>
        <v>34.9</v>
      </c>
      <c r="C165">
        <v>8.4499999999999993</v>
      </c>
      <c r="D165">
        <v>7.2499999999999982</v>
      </c>
      <c r="E165">
        <v>28.7</v>
      </c>
      <c r="F165">
        <f t="shared" si="58"/>
        <v>9.2870000000000008</v>
      </c>
      <c r="G165">
        <f t="shared" si="64"/>
        <v>0.67100000000000004</v>
      </c>
      <c r="H165">
        <f t="shared" si="65"/>
        <v>0.57499999999999996</v>
      </c>
      <c r="I165">
        <f t="shared" si="66"/>
        <v>0.73699999999999999</v>
      </c>
      <c r="J165">
        <f t="shared" si="59"/>
        <v>1.3919999999999999</v>
      </c>
      <c r="L165">
        <v>34.896300729573404</v>
      </c>
      <c r="M165">
        <f t="shared" si="52"/>
        <v>9.2872467606001923</v>
      </c>
      <c r="N165">
        <f t="shared" si="67"/>
        <v>1.391776234814234</v>
      </c>
    </row>
    <row r="166" spans="1:14" x14ac:dyDescent="0.3">
      <c r="A166" t="s">
        <v>20</v>
      </c>
      <c r="B166">
        <f t="shared" si="57"/>
        <v>35.72</v>
      </c>
      <c r="C166">
        <v>8.3999999999999986</v>
      </c>
      <c r="D166">
        <v>7.2999999999999989</v>
      </c>
      <c r="E166">
        <v>28.65</v>
      </c>
      <c r="F166">
        <f>ROUND(M166,3)</f>
        <v>9.2799999999999994</v>
      </c>
      <c r="G166">
        <f>ROUND(C166/12.6,3)</f>
        <v>0.66700000000000004</v>
      </c>
      <c r="H166">
        <f t="shared" si="65"/>
        <v>0.57899999999999996</v>
      </c>
      <c r="I166">
        <f>ROUND(M166/12.6,3)</f>
        <v>0.73699999999999999</v>
      </c>
      <c r="J166">
        <f t="shared" si="59"/>
        <v>1.4259999999999999</v>
      </c>
      <c r="L166">
        <v>35.722831090562593</v>
      </c>
      <c r="M166">
        <f t="shared" si="52"/>
        <v>9.2804424530021468</v>
      </c>
      <c r="N166">
        <f t="shared" si="67"/>
        <v>1.4263081039753616</v>
      </c>
    </row>
    <row r="167" spans="1:14" x14ac:dyDescent="0.3">
      <c r="A167" s="1" t="s">
        <v>21</v>
      </c>
      <c r="B167">
        <f t="shared" si="57"/>
        <v>10.98</v>
      </c>
      <c r="C167">
        <v>2.6499999999999986</v>
      </c>
      <c r="D167">
        <v>2.5</v>
      </c>
      <c r="E167">
        <v>23.450000000000003</v>
      </c>
      <c r="F167">
        <f t="shared" ref="F167:F176" si="68">ROUND(M167,3)</f>
        <v>2.774</v>
      </c>
      <c r="G167">
        <f t="shared" ref="G167:G177" si="69">ROUND(C167/12.6,3)</f>
        <v>0.21</v>
      </c>
      <c r="H167">
        <f>ROUND(D167/12.6,3)</f>
        <v>0.19800000000000001</v>
      </c>
      <c r="I167">
        <f t="shared" ref="I167:I177" si="70">ROUND(M167/12.6,3)</f>
        <v>0.22</v>
      </c>
      <c r="J167">
        <f t="shared" si="59"/>
        <v>2.681</v>
      </c>
      <c r="L167">
        <v>10.97559599977459</v>
      </c>
      <c r="M167">
        <f t="shared" si="52"/>
        <v>2.7740592121691527</v>
      </c>
      <c r="N167">
        <f t="shared" ref="N167:N176" si="71">(3*L167/1000)/(2.657668151*((M167/100)^1.5))</f>
        <v>2.681482859792494</v>
      </c>
    </row>
    <row r="168" spans="1:14" x14ac:dyDescent="0.3">
      <c r="A168" t="s">
        <v>21</v>
      </c>
      <c r="B168">
        <f t="shared" si="57"/>
        <v>12.64</v>
      </c>
      <c r="C168">
        <v>3</v>
      </c>
      <c r="D168">
        <v>2.8</v>
      </c>
      <c r="E168">
        <v>23.800000000000004</v>
      </c>
      <c r="F168">
        <f t="shared" si="68"/>
        <v>3.16</v>
      </c>
      <c r="G168">
        <f t="shared" si="69"/>
        <v>0.23799999999999999</v>
      </c>
      <c r="H168">
        <f>ROUND(D168/12.6,3)</f>
        <v>0.222</v>
      </c>
      <c r="I168">
        <f t="shared" si="70"/>
        <v>0.251</v>
      </c>
      <c r="J168">
        <f t="shared" si="59"/>
        <v>2.54</v>
      </c>
      <c r="L168">
        <v>12.636327216070793</v>
      </c>
      <c r="M168">
        <f t="shared" si="52"/>
        <v>3.1596416839322838</v>
      </c>
      <c r="N168">
        <f t="shared" si="71"/>
        <v>2.539712837252821</v>
      </c>
    </row>
    <row r="169" spans="1:14" x14ac:dyDescent="0.3">
      <c r="A169" t="s">
        <v>21</v>
      </c>
      <c r="B169">
        <f t="shared" si="57"/>
        <v>15.89</v>
      </c>
      <c r="C169">
        <v>3.8</v>
      </c>
      <c r="D169">
        <v>3.4499999999999993</v>
      </c>
      <c r="E169">
        <v>24.6</v>
      </c>
      <c r="F169">
        <f t="shared" si="68"/>
        <v>4.0359999999999996</v>
      </c>
      <c r="G169">
        <f t="shared" si="69"/>
        <v>0.30199999999999999</v>
      </c>
      <c r="H169">
        <f t="shared" ref="H169:H177" si="72">ROUND(D169/12.6,3)</f>
        <v>0.27400000000000002</v>
      </c>
      <c r="I169">
        <f t="shared" si="70"/>
        <v>0.32</v>
      </c>
      <c r="J169">
        <f t="shared" si="59"/>
        <v>2.2120000000000002</v>
      </c>
      <c r="L169">
        <v>15.888519818882365</v>
      </c>
      <c r="M169">
        <f t="shared" si="52"/>
        <v>4.036240935306215</v>
      </c>
      <c r="N169">
        <f t="shared" si="71"/>
        <v>2.2117616260848614</v>
      </c>
    </row>
    <row r="170" spans="1:14" x14ac:dyDescent="0.3">
      <c r="A170" t="s">
        <v>21</v>
      </c>
      <c r="B170">
        <f t="shared" si="57"/>
        <v>18.25</v>
      </c>
      <c r="C170">
        <v>4.4000000000000004</v>
      </c>
      <c r="D170">
        <v>3.9499999999999993</v>
      </c>
      <c r="E170">
        <v>25.200000000000003</v>
      </c>
      <c r="F170">
        <f t="shared" si="68"/>
        <v>4.6970000000000001</v>
      </c>
      <c r="G170">
        <f t="shared" si="69"/>
        <v>0.34899999999999998</v>
      </c>
      <c r="H170">
        <f t="shared" si="72"/>
        <v>0.313</v>
      </c>
      <c r="I170">
        <f t="shared" si="70"/>
        <v>0.373</v>
      </c>
      <c r="J170">
        <f t="shared" si="59"/>
        <v>2.024</v>
      </c>
      <c r="L170">
        <v>18.254552130619658</v>
      </c>
      <c r="M170">
        <f t="shared" si="52"/>
        <v>4.6971664459633296</v>
      </c>
      <c r="N170">
        <f t="shared" si="71"/>
        <v>2.0241270100149151</v>
      </c>
    </row>
    <row r="171" spans="1:14" x14ac:dyDescent="0.3">
      <c r="A171" t="s">
        <v>21</v>
      </c>
      <c r="B171">
        <f t="shared" si="57"/>
        <v>18.739999999999998</v>
      </c>
      <c r="C171">
        <v>4.5499999999999972</v>
      </c>
      <c r="D171">
        <v>4.0999999999999979</v>
      </c>
      <c r="E171">
        <v>25.35</v>
      </c>
      <c r="F171">
        <f t="shared" si="68"/>
        <v>4.8600000000000003</v>
      </c>
      <c r="G171">
        <f t="shared" si="69"/>
        <v>0.36099999999999999</v>
      </c>
      <c r="H171">
        <f t="shared" si="72"/>
        <v>0.32500000000000001</v>
      </c>
      <c r="I171">
        <f t="shared" si="70"/>
        <v>0.38600000000000001</v>
      </c>
      <c r="J171">
        <f t="shared" si="59"/>
        <v>1.9750000000000001</v>
      </c>
      <c r="L171">
        <v>18.74185294842578</v>
      </c>
      <c r="M171">
        <f t="shared" si="52"/>
        <v>4.8595477219068162</v>
      </c>
      <c r="N171">
        <f t="shared" si="71"/>
        <v>1.9748733614447298</v>
      </c>
    </row>
    <row r="172" spans="1:14" x14ac:dyDescent="0.3">
      <c r="A172" t="s">
        <v>21</v>
      </c>
      <c r="B172">
        <f t="shared" si="57"/>
        <v>21.42</v>
      </c>
      <c r="C172">
        <v>5.0999999999999979</v>
      </c>
      <c r="D172">
        <v>4.6499999999999986</v>
      </c>
      <c r="E172">
        <v>25.900000000000002</v>
      </c>
      <c r="F172">
        <f t="shared" si="68"/>
        <v>5.4870000000000001</v>
      </c>
      <c r="G172">
        <f t="shared" si="69"/>
        <v>0.40500000000000003</v>
      </c>
      <c r="H172">
        <f t="shared" si="72"/>
        <v>0.36899999999999999</v>
      </c>
      <c r="I172">
        <f t="shared" si="70"/>
        <v>0.435</v>
      </c>
      <c r="J172">
        <f t="shared" si="59"/>
        <v>1.881</v>
      </c>
      <c r="L172">
        <v>21.418622073984892</v>
      </c>
      <c r="M172">
        <f t="shared" si="52"/>
        <v>5.4872951113655253</v>
      </c>
      <c r="N172">
        <f t="shared" si="71"/>
        <v>1.8809383200878009</v>
      </c>
    </row>
    <row r="173" spans="1:14" x14ac:dyDescent="0.3">
      <c r="A173" t="s">
        <v>21</v>
      </c>
      <c r="B173">
        <f t="shared" si="57"/>
        <v>23.87</v>
      </c>
      <c r="C173">
        <v>5.6499999999999986</v>
      </c>
      <c r="D173">
        <v>5.0499999999999972</v>
      </c>
      <c r="E173">
        <v>26.450000000000003</v>
      </c>
      <c r="F173">
        <f t="shared" si="68"/>
        <v>6.1109999999999998</v>
      </c>
      <c r="G173">
        <f t="shared" si="69"/>
        <v>0.44800000000000001</v>
      </c>
      <c r="H173">
        <f t="shared" si="72"/>
        <v>0.40100000000000002</v>
      </c>
      <c r="I173">
        <f t="shared" si="70"/>
        <v>0.48499999999999999</v>
      </c>
      <c r="J173">
        <f t="shared" si="59"/>
        <v>1.7829999999999999</v>
      </c>
      <c r="L173">
        <v>23.866519597595182</v>
      </c>
      <c r="M173">
        <f t="shared" si="52"/>
        <v>6.1110895903288167</v>
      </c>
      <c r="N173">
        <f t="shared" si="71"/>
        <v>1.7833296004149908</v>
      </c>
    </row>
    <row r="174" spans="1:14" x14ac:dyDescent="0.3">
      <c r="A174" t="s">
        <v>21</v>
      </c>
      <c r="B174">
        <f t="shared" si="57"/>
        <v>26.97</v>
      </c>
      <c r="C174">
        <v>6.1999999999999993</v>
      </c>
      <c r="D174">
        <v>5.5499999999999972</v>
      </c>
      <c r="E174">
        <v>27.000000000000004</v>
      </c>
      <c r="F174">
        <f t="shared" si="68"/>
        <v>6.7649999999999997</v>
      </c>
      <c r="G174">
        <f t="shared" si="69"/>
        <v>0.49199999999999999</v>
      </c>
      <c r="H174">
        <f t="shared" si="72"/>
        <v>0.44</v>
      </c>
      <c r="I174">
        <f t="shared" si="70"/>
        <v>0.53700000000000003</v>
      </c>
      <c r="J174">
        <f t="shared" si="59"/>
        <v>1.73</v>
      </c>
      <c r="L174">
        <v>26.968751130018447</v>
      </c>
      <c r="M174">
        <f t="shared" si="52"/>
        <v>6.7650054413780047</v>
      </c>
      <c r="N174">
        <f t="shared" si="71"/>
        <v>1.7301314988953405</v>
      </c>
    </row>
    <row r="175" spans="1:14" x14ac:dyDescent="0.3">
      <c r="A175" t="s">
        <v>21</v>
      </c>
      <c r="B175">
        <f t="shared" si="57"/>
        <v>29.82</v>
      </c>
      <c r="C175">
        <v>6.8499999999999979</v>
      </c>
      <c r="D175">
        <v>6.0499999999999972</v>
      </c>
      <c r="E175">
        <v>27.650000000000002</v>
      </c>
      <c r="F175">
        <f t="shared" si="68"/>
        <v>7.5090000000000003</v>
      </c>
      <c r="G175">
        <f t="shared" si="69"/>
        <v>0.54400000000000004</v>
      </c>
      <c r="H175">
        <f t="shared" si="72"/>
        <v>0.48</v>
      </c>
      <c r="I175">
        <f t="shared" si="70"/>
        <v>0.59599999999999997</v>
      </c>
      <c r="J175">
        <f t="shared" si="59"/>
        <v>1.6359999999999999</v>
      </c>
      <c r="L175">
        <v>29.821992727294578</v>
      </c>
      <c r="M175">
        <f t="shared" ref="M175:M210" si="73">(C175+((((1000*L175)/(30*E175))^2)/1962))</f>
        <v>7.5087817145041447</v>
      </c>
      <c r="N175">
        <f t="shared" si="71"/>
        <v>1.6360740031141594</v>
      </c>
    </row>
    <row r="176" spans="1:14" x14ac:dyDescent="0.3">
      <c r="A176" t="s">
        <v>21</v>
      </c>
      <c r="B176">
        <f t="shared" si="57"/>
        <v>32.979999999999997</v>
      </c>
      <c r="C176">
        <v>7.4999999999999982</v>
      </c>
      <c r="D176">
        <v>6.6999999999999993</v>
      </c>
      <c r="E176">
        <v>28.300000000000004</v>
      </c>
      <c r="F176">
        <f t="shared" si="68"/>
        <v>8.2690000000000001</v>
      </c>
      <c r="G176">
        <f t="shared" si="69"/>
        <v>0.59499999999999997</v>
      </c>
      <c r="H176">
        <f t="shared" si="72"/>
        <v>0.53200000000000003</v>
      </c>
      <c r="I176">
        <f t="shared" si="70"/>
        <v>0.65600000000000003</v>
      </c>
      <c r="J176">
        <f t="shared" si="59"/>
        <v>1.5660000000000001</v>
      </c>
      <c r="L176">
        <v>32.983185520568121</v>
      </c>
      <c r="M176">
        <f t="shared" si="73"/>
        <v>8.2692558569848629</v>
      </c>
      <c r="N176">
        <f t="shared" si="71"/>
        <v>1.5657176814697737</v>
      </c>
    </row>
    <row r="177" spans="1:14" x14ac:dyDescent="0.3">
      <c r="A177" t="s">
        <v>21</v>
      </c>
      <c r="B177">
        <f t="shared" si="57"/>
        <v>36.26</v>
      </c>
      <c r="C177">
        <v>8.1499999999999986</v>
      </c>
      <c r="D177">
        <v>7.1499999999999986</v>
      </c>
      <c r="E177">
        <v>28.950000000000003</v>
      </c>
      <c r="F177">
        <f>ROUND(M177,3)</f>
        <v>9.0389999999999997</v>
      </c>
      <c r="G177">
        <f t="shared" si="69"/>
        <v>0.64700000000000002</v>
      </c>
      <c r="H177">
        <f t="shared" si="72"/>
        <v>0.56699999999999995</v>
      </c>
      <c r="I177">
        <f t="shared" si="70"/>
        <v>0.71699999999999997</v>
      </c>
      <c r="J177">
        <f t="shared" si="59"/>
        <v>1.506</v>
      </c>
      <c r="L177">
        <v>36.264039490787901</v>
      </c>
      <c r="M177">
        <f t="shared" si="73"/>
        <v>9.0386151420452503</v>
      </c>
      <c r="N177">
        <f>(3*L177/1000)/(2.657668151*((M177/100)^1.5))</f>
        <v>1.5064122530135626</v>
      </c>
    </row>
    <row r="178" spans="1:14" x14ac:dyDescent="0.3">
      <c r="A178" s="1" t="s">
        <v>22</v>
      </c>
      <c r="B178">
        <f t="shared" si="57"/>
        <v>12.64</v>
      </c>
      <c r="C178">
        <v>2.8999999999999986</v>
      </c>
      <c r="D178">
        <v>2.8000000000000007</v>
      </c>
      <c r="E178">
        <v>23.35</v>
      </c>
      <c r="F178">
        <f t="shared" ref="F178:F211" si="74">ROUND(M178,3)</f>
        <v>3.0659999999999998</v>
      </c>
      <c r="G178">
        <f t="shared" ref="G178:G194" si="75">ROUND(C178/12.6,3)</f>
        <v>0.23</v>
      </c>
      <c r="H178">
        <f t="shared" ref="H178:H194" si="76">ROUND(D178/12.6,3)</f>
        <v>0.222</v>
      </c>
      <c r="I178">
        <f t="shared" ref="I178:I194" si="77">ROUND(M178/12.6,3)</f>
        <v>0.24299999999999999</v>
      </c>
      <c r="J178">
        <f t="shared" si="59"/>
        <v>2.657</v>
      </c>
      <c r="L178">
        <v>12.636327216070793</v>
      </c>
      <c r="M178">
        <f t="shared" si="73"/>
        <v>3.0658541887882511</v>
      </c>
      <c r="N178">
        <f t="shared" ref="N178:N194" si="78">(3*L178/1000)/(2.657668151*((M178/100)^1.5))</f>
        <v>2.6571380716862869</v>
      </c>
    </row>
    <row r="179" spans="1:14" x14ac:dyDescent="0.3">
      <c r="A179" t="s">
        <v>22</v>
      </c>
      <c r="B179">
        <f t="shared" si="57"/>
        <v>12.92</v>
      </c>
      <c r="C179">
        <v>3.0500000000000007</v>
      </c>
      <c r="D179">
        <v>2.9499999999999993</v>
      </c>
      <c r="E179">
        <v>23.500000000000004</v>
      </c>
      <c r="F179">
        <f t="shared" si="74"/>
        <v>3.2210000000000001</v>
      </c>
      <c r="G179">
        <f t="shared" si="75"/>
        <v>0.24199999999999999</v>
      </c>
      <c r="H179">
        <f t="shared" si="76"/>
        <v>0.23400000000000001</v>
      </c>
      <c r="I179">
        <f>ROUND(M179/12.6,3)</f>
        <v>0.25600000000000001</v>
      </c>
      <c r="J179">
        <f t="shared" si="59"/>
        <v>2.5230000000000001</v>
      </c>
      <c r="L179">
        <v>12.921005337739341</v>
      </c>
      <c r="M179">
        <f t="shared" si="73"/>
        <v>3.2212045784937087</v>
      </c>
      <c r="N179">
        <f t="shared" si="78"/>
        <v>2.522837902561812</v>
      </c>
    </row>
    <row r="180" spans="1:14" x14ac:dyDescent="0.3">
      <c r="A180" t="s">
        <v>22</v>
      </c>
      <c r="B180">
        <f t="shared" si="57"/>
        <v>15.28</v>
      </c>
      <c r="C180">
        <v>3.5500000000000007</v>
      </c>
      <c r="D180">
        <v>3.3500000000000014</v>
      </c>
      <c r="E180">
        <v>24.000000000000004</v>
      </c>
      <c r="F180">
        <f t="shared" si="74"/>
        <v>3.7789999999999999</v>
      </c>
      <c r="G180">
        <f t="shared" si="75"/>
        <v>0.28199999999999997</v>
      </c>
      <c r="H180">
        <f t="shared" si="76"/>
        <v>0.26600000000000001</v>
      </c>
      <c r="I180">
        <f t="shared" si="77"/>
        <v>0.3</v>
      </c>
      <c r="J180">
        <f t="shared" si="59"/>
        <v>2.347</v>
      </c>
      <c r="L180">
        <v>15.277684283041996</v>
      </c>
      <c r="M180">
        <f t="shared" si="73"/>
        <v>3.7794832892200154</v>
      </c>
      <c r="N180">
        <f t="shared" si="78"/>
        <v>2.3470880894028112</v>
      </c>
    </row>
    <row r="181" spans="1:14" x14ac:dyDescent="0.3">
      <c r="A181" t="s">
        <v>22</v>
      </c>
      <c r="B181">
        <f t="shared" si="57"/>
        <v>15.28</v>
      </c>
      <c r="C181">
        <v>3.6000000000000014</v>
      </c>
      <c r="D181">
        <v>3.3999999999999986</v>
      </c>
      <c r="E181">
        <v>24.050000000000004</v>
      </c>
      <c r="F181">
        <f t="shared" si="74"/>
        <v>3.8290000000000002</v>
      </c>
      <c r="G181">
        <f t="shared" si="75"/>
        <v>0.28599999999999998</v>
      </c>
      <c r="H181">
        <f t="shared" si="76"/>
        <v>0.27</v>
      </c>
      <c r="I181">
        <f t="shared" si="77"/>
        <v>0.30399999999999999</v>
      </c>
      <c r="J181">
        <f t="shared" si="59"/>
        <v>2.302</v>
      </c>
      <c r="L181">
        <v>15.277684283041996</v>
      </c>
      <c r="M181">
        <f t="shared" si="73"/>
        <v>3.828530088633312</v>
      </c>
      <c r="N181">
        <f t="shared" si="78"/>
        <v>2.302130490531864</v>
      </c>
    </row>
    <row r="182" spans="1:14" x14ac:dyDescent="0.3">
      <c r="A182" t="s">
        <v>22</v>
      </c>
      <c r="B182">
        <f t="shared" si="57"/>
        <v>18.09</v>
      </c>
      <c r="C182">
        <v>4.1000000000000014</v>
      </c>
      <c r="D182">
        <v>3.8999999999999986</v>
      </c>
      <c r="E182">
        <v>24.550000000000004</v>
      </c>
      <c r="F182">
        <f t="shared" si="74"/>
        <v>4.4080000000000004</v>
      </c>
      <c r="G182">
        <f t="shared" si="75"/>
        <v>0.32500000000000001</v>
      </c>
      <c r="H182">
        <f t="shared" si="76"/>
        <v>0.31</v>
      </c>
      <c r="I182">
        <f t="shared" si="77"/>
        <v>0.35</v>
      </c>
      <c r="J182">
        <f t="shared" si="59"/>
        <v>2.2069999999999999</v>
      </c>
      <c r="L182">
        <v>18.093153929111747</v>
      </c>
      <c r="M182">
        <f t="shared" si="73"/>
        <v>4.4075983847683196</v>
      </c>
      <c r="N182">
        <f t="shared" si="78"/>
        <v>2.2071495360334712</v>
      </c>
    </row>
    <row r="183" spans="1:14" x14ac:dyDescent="0.3">
      <c r="A183" t="s">
        <v>22</v>
      </c>
      <c r="B183">
        <f t="shared" si="57"/>
        <v>18.09</v>
      </c>
      <c r="C183">
        <v>4.1499999999999986</v>
      </c>
      <c r="D183">
        <v>3.8999999999999986</v>
      </c>
      <c r="E183">
        <v>24.6</v>
      </c>
      <c r="F183">
        <f t="shared" si="74"/>
        <v>4.4560000000000004</v>
      </c>
      <c r="G183">
        <f t="shared" si="75"/>
        <v>0.32900000000000001</v>
      </c>
      <c r="H183">
        <f t="shared" si="76"/>
        <v>0.31</v>
      </c>
      <c r="I183">
        <f t="shared" si="77"/>
        <v>0.35399999999999998</v>
      </c>
      <c r="J183">
        <f t="shared" si="59"/>
        <v>2.1709999999999998</v>
      </c>
      <c r="L183">
        <v>18.093153929111747</v>
      </c>
      <c r="M183">
        <f t="shared" si="73"/>
        <v>4.4563492555618787</v>
      </c>
      <c r="N183">
        <f t="shared" si="78"/>
        <v>2.171030628176672</v>
      </c>
    </row>
    <row r="184" spans="1:14" x14ac:dyDescent="0.3">
      <c r="A184" t="s">
        <v>22</v>
      </c>
      <c r="B184">
        <f t="shared" si="57"/>
        <v>20.399999999999999</v>
      </c>
      <c r="C184">
        <v>4.6499999999999986</v>
      </c>
      <c r="D184">
        <v>4.3000000000000007</v>
      </c>
      <c r="E184">
        <v>25.1</v>
      </c>
      <c r="F184">
        <f t="shared" si="74"/>
        <v>5.024</v>
      </c>
      <c r="G184">
        <f t="shared" si="75"/>
        <v>0.36899999999999999</v>
      </c>
      <c r="H184">
        <f t="shared" si="76"/>
        <v>0.34100000000000003</v>
      </c>
      <c r="I184">
        <f t="shared" si="77"/>
        <v>0.39900000000000002</v>
      </c>
      <c r="J184">
        <f t="shared" si="59"/>
        <v>2.0449999999999999</v>
      </c>
      <c r="L184">
        <v>20.3995786834185</v>
      </c>
      <c r="M184">
        <f t="shared" si="73"/>
        <v>5.0240704830261667</v>
      </c>
      <c r="N184">
        <f t="shared" si="78"/>
        <v>2.0448342720960322</v>
      </c>
    </row>
    <row r="185" spans="1:14" x14ac:dyDescent="0.3">
      <c r="A185" t="s">
        <v>22</v>
      </c>
      <c r="B185">
        <f t="shared" si="57"/>
        <v>21.59</v>
      </c>
      <c r="C185">
        <v>4.8999999999999986</v>
      </c>
      <c r="D185">
        <v>4.5500000000000007</v>
      </c>
      <c r="E185">
        <v>25.35</v>
      </c>
      <c r="F185">
        <f t="shared" si="74"/>
        <v>5.3109999999999999</v>
      </c>
      <c r="G185">
        <f t="shared" si="75"/>
        <v>0.38900000000000001</v>
      </c>
      <c r="H185">
        <f t="shared" si="76"/>
        <v>0.36099999999999999</v>
      </c>
      <c r="I185">
        <f t="shared" si="77"/>
        <v>0.42099999999999999</v>
      </c>
      <c r="J185">
        <f t="shared" si="59"/>
        <v>1.9910000000000001</v>
      </c>
      <c r="L185">
        <v>21.590226907268679</v>
      </c>
      <c r="M185">
        <f t="shared" si="73"/>
        <v>5.310787267030098</v>
      </c>
      <c r="N185">
        <f t="shared" si="78"/>
        <v>1.9913121860247924</v>
      </c>
    </row>
    <row r="186" spans="1:14" x14ac:dyDescent="0.3">
      <c r="A186" t="s">
        <v>22</v>
      </c>
      <c r="B186">
        <f t="shared" si="57"/>
        <v>23.69</v>
      </c>
      <c r="C186">
        <v>5.3500000000000014</v>
      </c>
      <c r="D186">
        <v>5</v>
      </c>
      <c r="E186">
        <v>25.800000000000004</v>
      </c>
      <c r="F186">
        <f t="shared" si="74"/>
        <v>5.827</v>
      </c>
      <c r="G186">
        <f t="shared" si="75"/>
        <v>0.42499999999999999</v>
      </c>
      <c r="H186">
        <f t="shared" si="76"/>
        <v>0.39700000000000002</v>
      </c>
      <c r="I186">
        <f t="shared" si="77"/>
        <v>0.46200000000000002</v>
      </c>
      <c r="J186">
        <f t="shared" si="59"/>
        <v>1.901</v>
      </c>
      <c r="L186">
        <v>23.688442876458737</v>
      </c>
      <c r="M186">
        <f t="shared" si="73"/>
        <v>5.827410650654854</v>
      </c>
      <c r="N186">
        <f t="shared" si="78"/>
        <v>1.9008313307840732</v>
      </c>
    </row>
    <row r="187" spans="1:14" x14ac:dyDescent="0.3">
      <c r="A187" t="s">
        <v>22</v>
      </c>
      <c r="B187">
        <f t="shared" si="57"/>
        <v>24.76</v>
      </c>
      <c r="C187">
        <v>5.5</v>
      </c>
      <c r="D187">
        <v>5.1000000000000014</v>
      </c>
      <c r="E187">
        <v>25.950000000000003</v>
      </c>
      <c r="F187">
        <f t="shared" si="74"/>
        <v>6.016</v>
      </c>
      <c r="G187">
        <f t="shared" si="75"/>
        <v>0.437</v>
      </c>
      <c r="H187">
        <f t="shared" si="76"/>
        <v>0.40500000000000003</v>
      </c>
      <c r="I187">
        <f t="shared" si="77"/>
        <v>0.47699999999999998</v>
      </c>
      <c r="J187">
        <f t="shared" si="59"/>
        <v>1.895</v>
      </c>
      <c r="L187">
        <v>24.764286427539158</v>
      </c>
      <c r="M187">
        <f t="shared" si="73"/>
        <v>6.015745443924061</v>
      </c>
      <c r="N187">
        <f t="shared" si="78"/>
        <v>1.8945764954766928</v>
      </c>
    </row>
    <row r="188" spans="1:14" x14ac:dyDescent="0.3">
      <c r="A188" t="s">
        <v>22</v>
      </c>
      <c r="B188">
        <f t="shared" si="57"/>
        <v>26.6</v>
      </c>
      <c r="C188">
        <v>5.8999999999999986</v>
      </c>
      <c r="D188">
        <v>5.4499999999999993</v>
      </c>
      <c r="E188">
        <v>26.35</v>
      </c>
      <c r="F188">
        <f t="shared" si="74"/>
        <v>6.4770000000000003</v>
      </c>
      <c r="G188">
        <f t="shared" si="75"/>
        <v>0.46800000000000003</v>
      </c>
      <c r="H188">
        <f t="shared" si="76"/>
        <v>0.433</v>
      </c>
      <c r="I188">
        <f t="shared" si="77"/>
        <v>0.51400000000000001</v>
      </c>
      <c r="J188">
        <f t="shared" si="59"/>
        <v>1.821</v>
      </c>
      <c r="L188">
        <v>26.596485718008633</v>
      </c>
      <c r="M188">
        <f t="shared" si="73"/>
        <v>6.4769600726378771</v>
      </c>
      <c r="N188">
        <f t="shared" si="78"/>
        <v>1.8213270121411846</v>
      </c>
    </row>
    <row r="189" spans="1:14" x14ac:dyDescent="0.3">
      <c r="A189" t="s">
        <v>22</v>
      </c>
      <c r="B189">
        <f t="shared" si="57"/>
        <v>27.53</v>
      </c>
      <c r="C189">
        <v>6.1000000000000014</v>
      </c>
      <c r="D189">
        <v>5.6499999999999986</v>
      </c>
      <c r="E189">
        <v>26.550000000000004</v>
      </c>
      <c r="F189">
        <f t="shared" si="74"/>
        <v>6.7089999999999996</v>
      </c>
      <c r="G189">
        <f t="shared" si="75"/>
        <v>0.48399999999999999</v>
      </c>
      <c r="H189">
        <f t="shared" si="76"/>
        <v>0.44800000000000001</v>
      </c>
      <c r="I189">
        <f t="shared" si="77"/>
        <v>0.53200000000000003</v>
      </c>
      <c r="J189">
        <f t="shared" si="59"/>
        <v>1.788</v>
      </c>
      <c r="L189">
        <v>27.530768592433432</v>
      </c>
      <c r="M189">
        <f t="shared" si="73"/>
        <v>6.7089282303268476</v>
      </c>
      <c r="N189">
        <f t="shared" si="78"/>
        <v>1.7883771811448383</v>
      </c>
    </row>
    <row r="190" spans="1:14" x14ac:dyDescent="0.3">
      <c r="A190" t="s">
        <v>22</v>
      </c>
      <c r="B190">
        <f t="shared" si="57"/>
        <v>29.24</v>
      </c>
      <c r="C190">
        <v>6.3999999999999986</v>
      </c>
      <c r="D190">
        <v>5.9499999999999993</v>
      </c>
      <c r="E190">
        <v>26.85</v>
      </c>
      <c r="F190">
        <f t="shared" si="74"/>
        <v>7.0720000000000001</v>
      </c>
      <c r="G190">
        <f t="shared" si="75"/>
        <v>0.50800000000000001</v>
      </c>
      <c r="H190">
        <f t="shared" si="76"/>
        <v>0.47199999999999998</v>
      </c>
      <c r="I190">
        <f t="shared" si="77"/>
        <v>0.56100000000000005</v>
      </c>
      <c r="J190">
        <f t="shared" si="59"/>
        <v>1.7549999999999999</v>
      </c>
      <c r="L190">
        <v>29.24274212378068</v>
      </c>
      <c r="M190">
        <f t="shared" si="73"/>
        <v>7.0717475580767077</v>
      </c>
      <c r="N190">
        <f t="shared" si="78"/>
        <v>1.7552883625858104</v>
      </c>
    </row>
    <row r="191" spans="1:14" x14ac:dyDescent="0.3">
      <c r="A191" t="s">
        <v>22</v>
      </c>
      <c r="B191">
        <f t="shared" si="57"/>
        <v>29.24</v>
      </c>
      <c r="C191">
        <v>6.5500000000000007</v>
      </c>
      <c r="D191">
        <v>6.0500000000000007</v>
      </c>
      <c r="E191">
        <v>27.000000000000004</v>
      </c>
      <c r="F191">
        <f t="shared" si="74"/>
        <v>7.2140000000000004</v>
      </c>
      <c r="G191">
        <f t="shared" si="75"/>
        <v>0.52</v>
      </c>
      <c r="H191">
        <f t="shared" si="76"/>
        <v>0.48</v>
      </c>
      <c r="I191">
        <f t="shared" si="77"/>
        <v>0.57299999999999995</v>
      </c>
      <c r="J191">
        <f t="shared" si="59"/>
        <v>1.704</v>
      </c>
      <c r="L191">
        <v>29.24274212378068</v>
      </c>
      <c r="M191">
        <f t="shared" si="73"/>
        <v>7.2143044292696255</v>
      </c>
      <c r="N191">
        <f t="shared" si="78"/>
        <v>1.7035186798086832</v>
      </c>
    </row>
    <row r="192" spans="1:14" x14ac:dyDescent="0.3">
      <c r="A192" t="s">
        <v>22</v>
      </c>
      <c r="B192">
        <f t="shared" si="57"/>
        <v>32.380000000000003</v>
      </c>
      <c r="C192">
        <v>7.1000000000000014</v>
      </c>
      <c r="D192">
        <v>6.6499999999999986</v>
      </c>
      <c r="E192">
        <v>27.550000000000004</v>
      </c>
      <c r="F192">
        <f t="shared" si="74"/>
        <v>7.8819999999999997</v>
      </c>
      <c r="G192">
        <f t="shared" si="75"/>
        <v>0.56299999999999994</v>
      </c>
      <c r="H192">
        <f t="shared" si="76"/>
        <v>0.52800000000000002</v>
      </c>
      <c r="I192">
        <f t="shared" si="77"/>
        <v>0.626</v>
      </c>
      <c r="J192">
        <f t="shared" si="59"/>
        <v>1.6519999999999999</v>
      </c>
      <c r="L192">
        <v>32.381292593191276</v>
      </c>
      <c r="M192">
        <f t="shared" si="73"/>
        <v>7.8823546044897439</v>
      </c>
      <c r="N192">
        <f t="shared" si="78"/>
        <v>1.6516983339955775</v>
      </c>
    </row>
    <row r="193" spans="1:14" x14ac:dyDescent="0.3">
      <c r="A193" t="s">
        <v>22</v>
      </c>
      <c r="B193">
        <f t="shared" si="57"/>
        <v>32.380000000000003</v>
      </c>
      <c r="C193">
        <v>7.3000000000000007</v>
      </c>
      <c r="D193">
        <v>6.75</v>
      </c>
      <c r="E193">
        <v>27.750000000000004</v>
      </c>
      <c r="F193">
        <f t="shared" si="74"/>
        <v>8.0709999999999997</v>
      </c>
      <c r="G193">
        <f t="shared" si="75"/>
        <v>0.57899999999999996</v>
      </c>
      <c r="H193">
        <f t="shared" si="76"/>
        <v>0.53600000000000003</v>
      </c>
      <c r="I193">
        <f t="shared" si="77"/>
        <v>0.64100000000000001</v>
      </c>
      <c r="J193">
        <f t="shared" si="59"/>
        <v>1.5940000000000001</v>
      </c>
      <c r="L193">
        <v>32.381292593191276</v>
      </c>
      <c r="M193">
        <f t="shared" si="73"/>
        <v>8.0711180595006589</v>
      </c>
      <c r="N193">
        <f t="shared" si="78"/>
        <v>1.5940947583136409</v>
      </c>
    </row>
    <row r="194" spans="1:14" x14ac:dyDescent="0.3">
      <c r="A194" t="s">
        <v>22</v>
      </c>
      <c r="B194">
        <f t="shared" si="57"/>
        <v>35.64</v>
      </c>
      <c r="C194">
        <v>8.35</v>
      </c>
      <c r="D194">
        <v>7.6999999999999993</v>
      </c>
      <c r="E194">
        <v>28.800000000000004</v>
      </c>
      <c r="F194">
        <f t="shared" si="74"/>
        <v>9.2170000000000005</v>
      </c>
      <c r="G194">
        <f t="shared" si="75"/>
        <v>0.66300000000000003</v>
      </c>
      <c r="H194">
        <f t="shared" si="76"/>
        <v>0.61099999999999999</v>
      </c>
      <c r="I194">
        <f t="shared" si="77"/>
        <v>0.73199999999999998</v>
      </c>
      <c r="J194">
        <f t="shared" si="59"/>
        <v>1.4379999999999999</v>
      </c>
      <c r="L194">
        <v>35.639845153704997</v>
      </c>
      <c r="M194">
        <f>(C194+((((1000*L194)/(30*E194))^2)/1962))</f>
        <v>9.2172516383086585</v>
      </c>
      <c r="N194">
        <f t="shared" si="78"/>
        <v>1.4376532315873511</v>
      </c>
    </row>
    <row r="195" spans="1:14" x14ac:dyDescent="0.3">
      <c r="A195" s="1" t="s">
        <v>23</v>
      </c>
      <c r="B195">
        <f t="shared" ref="B195:B258" si="79">ROUND(L195,2)</f>
        <v>11.99</v>
      </c>
      <c r="C195">
        <v>3</v>
      </c>
      <c r="D195">
        <v>2.5500000000000007</v>
      </c>
      <c r="E195">
        <v>23.4</v>
      </c>
      <c r="F195">
        <f t="shared" si="74"/>
        <v>3.149</v>
      </c>
      <c r="G195">
        <f t="shared" ref="G195:G211" si="80">ROUND(C195/12.6,3)</f>
        <v>0.23799999999999999</v>
      </c>
      <c r="H195">
        <f t="shared" ref="H195:H211" si="81">ROUND(D195/12.6,3)</f>
        <v>0.20200000000000001</v>
      </c>
      <c r="I195">
        <f t="shared" ref="I195:I211" si="82">ROUND(M195/12.6,3)</f>
        <v>0.25</v>
      </c>
      <c r="J195">
        <f t="shared" si="59"/>
        <v>2.4220000000000002</v>
      </c>
      <c r="L195">
        <v>11.990069351750769</v>
      </c>
      <c r="M195">
        <f t="shared" si="73"/>
        <v>3.1486860290443728</v>
      </c>
      <c r="N195">
        <f>(3*L195/1000)/(2.657668151*((M195/100)^1.5))</f>
        <v>2.422412853133042</v>
      </c>
    </row>
    <row r="196" spans="1:14" x14ac:dyDescent="0.3">
      <c r="A196" t="s">
        <v>23</v>
      </c>
      <c r="B196">
        <f t="shared" si="79"/>
        <v>12.49</v>
      </c>
      <c r="C196">
        <v>3.1000000000000014</v>
      </c>
      <c r="D196">
        <v>2.6499999999999986</v>
      </c>
      <c r="E196">
        <v>23.5</v>
      </c>
      <c r="F196">
        <f t="shared" si="74"/>
        <v>3.26</v>
      </c>
      <c r="G196">
        <f t="shared" si="80"/>
        <v>0.246</v>
      </c>
      <c r="H196">
        <f t="shared" si="81"/>
        <v>0.21</v>
      </c>
      <c r="I196">
        <f t="shared" si="82"/>
        <v>0.25900000000000001</v>
      </c>
      <c r="J196">
        <f t="shared" ref="J196:J211" si="83">ROUND(N196,3)</f>
        <v>2.3959999999999999</v>
      </c>
      <c r="L196">
        <v>12.494825806036863</v>
      </c>
      <c r="M196">
        <f t="shared" si="73"/>
        <v>3.2600969929318038</v>
      </c>
      <c r="N196">
        <f t="shared" ref="N196:N211" si="84">(3*L196/1000)/(2.657668151*((M196/100)^1.5))</f>
        <v>2.396099932284641</v>
      </c>
    </row>
    <row r="197" spans="1:14" x14ac:dyDescent="0.3">
      <c r="A197" t="s">
        <v>23</v>
      </c>
      <c r="B197">
        <f t="shared" si="79"/>
        <v>13.93</v>
      </c>
      <c r="C197">
        <v>3.4499999999999993</v>
      </c>
      <c r="D197">
        <v>3.1000000000000014</v>
      </c>
      <c r="E197">
        <v>23.849999999999998</v>
      </c>
      <c r="F197">
        <f t="shared" si="74"/>
        <v>3.6429999999999998</v>
      </c>
      <c r="G197">
        <f t="shared" si="80"/>
        <v>0.27400000000000002</v>
      </c>
      <c r="H197">
        <f t="shared" si="81"/>
        <v>0.246</v>
      </c>
      <c r="I197">
        <f t="shared" si="82"/>
        <v>0.28899999999999998</v>
      </c>
      <c r="J197">
        <f t="shared" si="83"/>
        <v>2.262</v>
      </c>
      <c r="L197">
        <v>13.934832298417323</v>
      </c>
      <c r="M197">
        <f t="shared" si="73"/>
        <v>3.6433237513057843</v>
      </c>
      <c r="N197">
        <f t="shared" si="84"/>
        <v>2.2619114640310136</v>
      </c>
    </row>
    <row r="198" spans="1:14" x14ac:dyDescent="0.3">
      <c r="A198" t="s">
        <v>23</v>
      </c>
      <c r="B198">
        <f t="shared" si="79"/>
        <v>14.38</v>
      </c>
      <c r="C198">
        <v>3.6000000000000014</v>
      </c>
      <c r="D198">
        <v>3.2199999999999989</v>
      </c>
      <c r="E198">
        <v>24</v>
      </c>
      <c r="F198">
        <f t="shared" si="74"/>
        <v>3.8029999999999999</v>
      </c>
      <c r="G198">
        <f t="shared" si="80"/>
        <v>0.28599999999999998</v>
      </c>
      <c r="H198">
        <f t="shared" si="81"/>
        <v>0.25600000000000001</v>
      </c>
      <c r="I198">
        <f t="shared" si="82"/>
        <v>0.30199999999999999</v>
      </c>
      <c r="J198">
        <f t="shared" si="83"/>
        <v>2.1880000000000002</v>
      </c>
      <c r="L198">
        <v>14.37756537891963</v>
      </c>
      <c r="M198">
        <f t="shared" si="73"/>
        <v>3.8032388394789485</v>
      </c>
      <c r="N198">
        <f t="shared" si="84"/>
        <v>2.1881417603394215</v>
      </c>
    </row>
    <row r="199" spans="1:14" x14ac:dyDescent="0.3">
      <c r="A199" t="s">
        <v>23</v>
      </c>
      <c r="B199">
        <f t="shared" si="79"/>
        <v>17.14</v>
      </c>
      <c r="C199">
        <v>4.25</v>
      </c>
      <c r="D199">
        <v>3.8000000000000007</v>
      </c>
      <c r="E199">
        <v>24.65</v>
      </c>
      <c r="F199">
        <f t="shared" si="74"/>
        <v>4.524</v>
      </c>
      <c r="G199">
        <f t="shared" si="80"/>
        <v>0.33700000000000002</v>
      </c>
      <c r="H199">
        <f t="shared" si="81"/>
        <v>0.30199999999999999</v>
      </c>
      <c r="I199">
        <f t="shared" si="82"/>
        <v>0.35899999999999999</v>
      </c>
      <c r="J199">
        <f t="shared" si="83"/>
        <v>2.0099999999999998</v>
      </c>
      <c r="L199">
        <v>17.135699786843691</v>
      </c>
      <c r="M199">
        <f t="shared" si="73"/>
        <v>4.5236707169510275</v>
      </c>
      <c r="N199">
        <f t="shared" si="84"/>
        <v>2.0104157163459613</v>
      </c>
    </row>
    <row r="200" spans="1:14" x14ac:dyDescent="0.3">
      <c r="A200" t="s">
        <v>23</v>
      </c>
      <c r="B200">
        <f t="shared" si="79"/>
        <v>17.77</v>
      </c>
      <c r="C200">
        <v>4.379999999999999</v>
      </c>
      <c r="D200">
        <v>3.8999999999999986</v>
      </c>
      <c r="E200">
        <v>24.779999999999998</v>
      </c>
      <c r="F200">
        <f t="shared" si="74"/>
        <v>4.6710000000000003</v>
      </c>
      <c r="G200">
        <f t="shared" si="80"/>
        <v>0.34799999999999998</v>
      </c>
      <c r="H200">
        <f t="shared" si="81"/>
        <v>0.31</v>
      </c>
      <c r="I200">
        <f t="shared" si="82"/>
        <v>0.371</v>
      </c>
      <c r="J200">
        <f t="shared" si="83"/>
        <v>1.9870000000000001</v>
      </c>
      <c r="L200">
        <v>17.771916004628242</v>
      </c>
      <c r="M200">
        <f t="shared" si="73"/>
        <v>4.6712892030790778</v>
      </c>
      <c r="N200">
        <f t="shared" si="84"/>
        <v>1.9870080259538456</v>
      </c>
    </row>
    <row r="201" spans="1:14" x14ac:dyDescent="0.3">
      <c r="A201" t="s">
        <v>23</v>
      </c>
      <c r="B201">
        <f t="shared" si="79"/>
        <v>20.059999999999999</v>
      </c>
      <c r="C201">
        <v>4.8999999999999986</v>
      </c>
      <c r="D201">
        <v>4.3500000000000014</v>
      </c>
      <c r="E201">
        <v>25.299999999999997</v>
      </c>
      <c r="F201">
        <f t="shared" si="74"/>
        <v>5.2560000000000002</v>
      </c>
      <c r="G201">
        <f t="shared" si="80"/>
        <v>0.38900000000000001</v>
      </c>
      <c r="H201">
        <f t="shared" si="81"/>
        <v>0.34499999999999997</v>
      </c>
      <c r="I201">
        <f t="shared" si="82"/>
        <v>0.41699999999999998</v>
      </c>
      <c r="J201">
        <f t="shared" si="83"/>
        <v>1.879</v>
      </c>
      <c r="L201">
        <v>20.063948534733012</v>
      </c>
      <c r="M201">
        <f t="shared" si="73"/>
        <v>5.2561641929990426</v>
      </c>
      <c r="N201">
        <f t="shared" si="84"/>
        <v>1.8794618858214482</v>
      </c>
    </row>
    <row r="202" spans="1:14" x14ac:dyDescent="0.3">
      <c r="A202" t="s">
        <v>23</v>
      </c>
      <c r="B202">
        <f t="shared" si="79"/>
        <v>20.399999999999999</v>
      </c>
      <c r="C202">
        <v>5.0500000000000007</v>
      </c>
      <c r="D202">
        <v>4.5</v>
      </c>
      <c r="E202">
        <v>25.45</v>
      </c>
      <c r="F202">
        <f t="shared" si="74"/>
        <v>5.4139999999999997</v>
      </c>
      <c r="G202">
        <f t="shared" si="80"/>
        <v>0.40100000000000002</v>
      </c>
      <c r="H202">
        <f t="shared" si="81"/>
        <v>0.35699999999999998</v>
      </c>
      <c r="I202">
        <f t="shared" si="82"/>
        <v>0.43</v>
      </c>
      <c r="J202">
        <f t="shared" si="83"/>
        <v>1.8280000000000001</v>
      </c>
      <c r="L202">
        <v>20.3995786834185</v>
      </c>
      <c r="M202">
        <f t="shared" si="73"/>
        <v>5.4138524554271701</v>
      </c>
      <c r="N202">
        <f t="shared" si="84"/>
        <v>1.8280247741894289</v>
      </c>
    </row>
    <row r="203" spans="1:14" x14ac:dyDescent="0.3">
      <c r="A203" t="s">
        <v>23</v>
      </c>
      <c r="B203">
        <f t="shared" si="79"/>
        <v>23.16</v>
      </c>
      <c r="C203">
        <v>5.6999999999999993</v>
      </c>
      <c r="D203">
        <v>5.1000000000000014</v>
      </c>
      <c r="E203">
        <v>26.099999999999998</v>
      </c>
      <c r="F203">
        <f t="shared" si="74"/>
        <v>6.1459999999999999</v>
      </c>
      <c r="G203">
        <f t="shared" si="80"/>
        <v>0.45200000000000001</v>
      </c>
      <c r="H203">
        <f t="shared" si="81"/>
        <v>0.40500000000000003</v>
      </c>
      <c r="I203">
        <f t="shared" si="82"/>
        <v>0.48799999999999999</v>
      </c>
      <c r="J203">
        <f t="shared" si="83"/>
        <v>1.716</v>
      </c>
      <c r="L203">
        <v>23.157177755663398</v>
      </c>
      <c r="M203">
        <f t="shared" si="73"/>
        <v>6.1458088970616291</v>
      </c>
      <c r="N203">
        <f t="shared" si="84"/>
        <v>1.7156850003617647</v>
      </c>
    </row>
    <row r="204" spans="1:14" x14ac:dyDescent="0.3">
      <c r="A204" t="s">
        <v>23</v>
      </c>
      <c r="B204">
        <f t="shared" si="79"/>
        <v>23.33</v>
      </c>
      <c r="C204">
        <v>5.7800000000000011</v>
      </c>
      <c r="D204">
        <v>5.1999999999999993</v>
      </c>
      <c r="E204">
        <v>26.18</v>
      </c>
      <c r="F204">
        <f t="shared" si="74"/>
        <v>6.23</v>
      </c>
      <c r="G204">
        <f t="shared" si="80"/>
        <v>0.45900000000000002</v>
      </c>
      <c r="H204">
        <f t="shared" si="81"/>
        <v>0.41299999999999998</v>
      </c>
      <c r="I204">
        <f t="shared" si="82"/>
        <v>0.49399999999999999</v>
      </c>
      <c r="J204">
        <f t="shared" si="83"/>
        <v>1.694</v>
      </c>
      <c r="L204">
        <v>23.333771290806666</v>
      </c>
      <c r="M204">
        <f t="shared" si="73"/>
        <v>6.2298721171006015</v>
      </c>
      <c r="N204">
        <f t="shared" si="84"/>
        <v>1.6938959974022731</v>
      </c>
    </row>
    <row r="205" spans="1:14" x14ac:dyDescent="0.3">
      <c r="A205" t="s">
        <v>23</v>
      </c>
      <c r="B205">
        <f t="shared" si="79"/>
        <v>26.41</v>
      </c>
      <c r="C205">
        <v>6.5</v>
      </c>
      <c r="D205">
        <v>5.8500000000000014</v>
      </c>
      <c r="E205">
        <v>26.9</v>
      </c>
      <c r="F205">
        <f t="shared" si="74"/>
        <v>7.0460000000000003</v>
      </c>
      <c r="G205">
        <f t="shared" si="80"/>
        <v>0.51600000000000001</v>
      </c>
      <c r="H205">
        <f t="shared" si="81"/>
        <v>0.46400000000000002</v>
      </c>
      <c r="I205">
        <f t="shared" si="82"/>
        <v>0.55900000000000005</v>
      </c>
      <c r="J205">
        <f t="shared" si="83"/>
        <v>1.5940000000000001</v>
      </c>
      <c r="L205">
        <v>26.411078577791326</v>
      </c>
      <c r="M205">
        <f t="shared" si="73"/>
        <v>7.0459164765714757</v>
      </c>
      <c r="N205">
        <f t="shared" si="84"/>
        <v>1.5940443639016244</v>
      </c>
    </row>
    <row r="206" spans="1:14" x14ac:dyDescent="0.3">
      <c r="A206" t="s">
        <v>23</v>
      </c>
      <c r="B206">
        <f t="shared" si="79"/>
        <v>26.41</v>
      </c>
      <c r="C206">
        <v>6.5500000000000007</v>
      </c>
      <c r="D206">
        <v>5.8500000000000014</v>
      </c>
      <c r="E206">
        <v>26.95</v>
      </c>
      <c r="F206">
        <f t="shared" si="74"/>
        <v>7.0940000000000003</v>
      </c>
      <c r="G206">
        <f t="shared" si="80"/>
        <v>0.52</v>
      </c>
      <c r="H206">
        <f t="shared" si="81"/>
        <v>0.46400000000000002</v>
      </c>
      <c r="I206">
        <f t="shared" si="82"/>
        <v>0.56299999999999994</v>
      </c>
      <c r="J206">
        <f t="shared" si="83"/>
        <v>1.5780000000000001</v>
      </c>
      <c r="L206">
        <v>26.411078577791326</v>
      </c>
      <c r="M206">
        <f t="shared" si="73"/>
        <v>7.0938926915601783</v>
      </c>
      <c r="N206">
        <f t="shared" si="84"/>
        <v>1.5779008790289011</v>
      </c>
    </row>
    <row r="207" spans="1:14" x14ac:dyDescent="0.3">
      <c r="A207" t="s">
        <v>23</v>
      </c>
      <c r="B207">
        <f t="shared" si="79"/>
        <v>29.24</v>
      </c>
      <c r="C207">
        <v>7.1999999999999993</v>
      </c>
      <c r="D207">
        <v>6.3999999999999986</v>
      </c>
      <c r="E207">
        <v>27.599999999999998</v>
      </c>
      <c r="F207">
        <f t="shared" si="74"/>
        <v>7.8360000000000003</v>
      </c>
      <c r="G207">
        <f t="shared" si="80"/>
        <v>0.57099999999999995</v>
      </c>
      <c r="H207">
        <f t="shared" si="81"/>
        <v>0.50800000000000001</v>
      </c>
      <c r="I207">
        <f t="shared" si="82"/>
        <v>0.622</v>
      </c>
      <c r="J207">
        <f t="shared" si="83"/>
        <v>1.5049999999999999</v>
      </c>
      <c r="L207">
        <v>29.24274212378068</v>
      </c>
      <c r="M207">
        <f t="shared" si="73"/>
        <v>7.835735571489125</v>
      </c>
      <c r="N207">
        <f t="shared" si="84"/>
        <v>1.5049391483891168</v>
      </c>
    </row>
    <row r="208" spans="1:14" x14ac:dyDescent="0.3">
      <c r="A208" t="s">
        <v>23</v>
      </c>
      <c r="B208">
        <f t="shared" si="79"/>
        <v>29.24</v>
      </c>
      <c r="C208">
        <v>7.1999999999999993</v>
      </c>
      <c r="D208">
        <v>6.4499999999999993</v>
      </c>
      <c r="E208">
        <v>27.599999999999998</v>
      </c>
      <c r="F208">
        <f t="shared" si="74"/>
        <v>7.8360000000000003</v>
      </c>
      <c r="G208">
        <f t="shared" si="80"/>
        <v>0.57099999999999995</v>
      </c>
      <c r="H208">
        <f t="shared" si="81"/>
        <v>0.51200000000000001</v>
      </c>
      <c r="I208">
        <f t="shared" si="82"/>
        <v>0.622</v>
      </c>
      <c r="J208">
        <f t="shared" si="83"/>
        <v>1.5049999999999999</v>
      </c>
      <c r="L208">
        <v>29.24274212378068</v>
      </c>
      <c r="M208">
        <f t="shared" si="73"/>
        <v>7.835735571489125</v>
      </c>
      <c r="N208">
        <f t="shared" si="84"/>
        <v>1.5049391483891168</v>
      </c>
    </row>
    <row r="209" spans="1:14" x14ac:dyDescent="0.3">
      <c r="A209" t="s">
        <v>23</v>
      </c>
      <c r="B209">
        <f t="shared" si="79"/>
        <v>32.979999999999997</v>
      </c>
      <c r="C209">
        <v>8.1999999999999993</v>
      </c>
      <c r="D209">
        <v>7.25</v>
      </c>
      <c r="E209">
        <v>28.599999999999998</v>
      </c>
      <c r="F209">
        <f t="shared" si="74"/>
        <v>8.9529999999999994</v>
      </c>
      <c r="G209">
        <f t="shared" si="80"/>
        <v>0.65100000000000002</v>
      </c>
      <c r="H209">
        <f t="shared" si="81"/>
        <v>0.57499999999999996</v>
      </c>
      <c r="I209">
        <f t="shared" si="82"/>
        <v>0.71099999999999997</v>
      </c>
      <c r="J209">
        <f t="shared" si="83"/>
        <v>1.39</v>
      </c>
      <c r="L209">
        <v>32.983185520568121</v>
      </c>
      <c r="M209">
        <f t="shared" si="73"/>
        <v>8.9532022633143526</v>
      </c>
      <c r="N209">
        <f t="shared" si="84"/>
        <v>1.3897782369093383</v>
      </c>
    </row>
    <row r="210" spans="1:14" x14ac:dyDescent="0.3">
      <c r="A210" t="s">
        <v>23</v>
      </c>
      <c r="B210">
        <f t="shared" si="79"/>
        <v>32.979999999999997</v>
      </c>
      <c r="C210">
        <v>8.25</v>
      </c>
      <c r="D210">
        <v>7.3500000000000014</v>
      </c>
      <c r="E210">
        <v>28.65</v>
      </c>
      <c r="F210">
        <f t="shared" si="74"/>
        <v>9.0009999999999994</v>
      </c>
      <c r="G210">
        <f t="shared" si="80"/>
        <v>0.65500000000000003</v>
      </c>
      <c r="H210">
        <f t="shared" si="81"/>
        <v>0.58299999999999996</v>
      </c>
      <c r="I210">
        <f t="shared" si="82"/>
        <v>0.71399999999999997</v>
      </c>
      <c r="J210">
        <f t="shared" si="83"/>
        <v>1.379</v>
      </c>
      <c r="L210">
        <v>32.983185520568121</v>
      </c>
      <c r="M210">
        <f t="shared" si="73"/>
        <v>9.0005755791302118</v>
      </c>
      <c r="N210">
        <f t="shared" si="84"/>
        <v>1.3788203219877004</v>
      </c>
    </row>
    <row r="211" spans="1:14" x14ac:dyDescent="0.3">
      <c r="A211" t="s">
        <v>23</v>
      </c>
      <c r="B211">
        <f t="shared" si="79"/>
        <v>36.26</v>
      </c>
      <c r="C211">
        <v>8.85</v>
      </c>
      <c r="D211">
        <v>8</v>
      </c>
      <c r="E211">
        <v>29.25</v>
      </c>
      <c r="F211">
        <f t="shared" si="74"/>
        <v>9.7200000000000006</v>
      </c>
      <c r="G211">
        <f t="shared" si="80"/>
        <v>0.70199999999999996</v>
      </c>
      <c r="H211">
        <f t="shared" si="81"/>
        <v>0.63500000000000001</v>
      </c>
      <c r="I211">
        <f t="shared" si="82"/>
        <v>0.77100000000000002</v>
      </c>
      <c r="J211">
        <f t="shared" si="83"/>
        <v>1.351</v>
      </c>
      <c r="L211">
        <v>36.264039490787901</v>
      </c>
      <c r="M211">
        <f>(C211+((((1000*L211)/(30*E211))^2)/1962))</f>
        <v>9.720480616069521</v>
      </c>
      <c r="N211">
        <f t="shared" si="84"/>
        <v>1.3507192021178462</v>
      </c>
    </row>
    <row r="212" spans="1:14" x14ac:dyDescent="0.3">
      <c r="A212" s="1" t="s">
        <v>24</v>
      </c>
      <c r="B212">
        <f t="shared" si="79"/>
        <v>12.3</v>
      </c>
      <c r="C212">
        <v>3.0499999999999972</v>
      </c>
      <c r="D212">
        <v>2.6999999999999993</v>
      </c>
      <c r="E212">
        <v>23.6</v>
      </c>
      <c r="F212">
        <f t="shared" ref="F212:F228" si="85">ROUND(M212,3)</f>
        <v>3.2040000000000002</v>
      </c>
      <c r="G212">
        <f t="shared" ref="G212:G228" si="86">ROUND(C212/12.6,3)</f>
        <v>0.24199999999999999</v>
      </c>
      <c r="H212">
        <f t="shared" ref="H212:H228" si="87">ROUND(D212/12.6,3)</f>
        <v>0.214</v>
      </c>
      <c r="I212">
        <f t="shared" ref="I212:I228" si="88">ROUND(M212/12.6,3)</f>
        <v>0.254</v>
      </c>
      <c r="J212">
        <f t="shared" ref="J212:J228" si="89">ROUND(N212,3)</f>
        <v>2.4209999999999998</v>
      </c>
      <c r="L212">
        <v>12.297665331276216</v>
      </c>
      <c r="M212">
        <f t="shared" ref="M212:M228" si="90">(C212+((((1000*L212)/(30*E212))^2)/1962))</f>
        <v>3.2037729059267126</v>
      </c>
      <c r="N212">
        <f t="shared" ref="N212:N228" si="91">(3*L212/1000)/(2.657668151*((M212/100)^1.5))</f>
        <v>2.4207535999051575</v>
      </c>
    </row>
    <row r="213" spans="1:14" x14ac:dyDescent="0.3">
      <c r="A213" t="s">
        <v>24</v>
      </c>
      <c r="B213">
        <f t="shared" si="79"/>
        <v>13.21</v>
      </c>
      <c r="C213">
        <v>3.2799999999999976</v>
      </c>
      <c r="D213">
        <v>2.8999999999999986</v>
      </c>
      <c r="E213">
        <v>23.830000000000002</v>
      </c>
      <c r="F213">
        <f t="shared" si="85"/>
        <v>3.4540000000000002</v>
      </c>
      <c r="G213">
        <f t="shared" si="86"/>
        <v>0.26</v>
      </c>
      <c r="H213">
        <f t="shared" si="87"/>
        <v>0.23</v>
      </c>
      <c r="I213">
        <f t="shared" si="88"/>
        <v>0.27400000000000002</v>
      </c>
      <c r="J213">
        <f t="shared" si="89"/>
        <v>2.323</v>
      </c>
      <c r="L213">
        <v>13.207908357775009</v>
      </c>
      <c r="M213">
        <f t="shared" si="90"/>
        <v>3.453971655703175</v>
      </c>
      <c r="N213">
        <f t="shared" si="91"/>
        <v>2.3226105573603966</v>
      </c>
    </row>
    <row r="214" spans="1:14" x14ac:dyDescent="0.3">
      <c r="A214" t="s">
        <v>24</v>
      </c>
      <c r="B214">
        <f t="shared" si="79"/>
        <v>15.58</v>
      </c>
      <c r="C214">
        <v>3.7999999999999972</v>
      </c>
      <c r="D214">
        <v>3.3499999999999979</v>
      </c>
      <c r="E214">
        <v>24.35</v>
      </c>
      <c r="F214">
        <f t="shared" si="85"/>
        <v>4.032</v>
      </c>
      <c r="G214">
        <f t="shared" si="86"/>
        <v>0.30199999999999999</v>
      </c>
      <c r="H214">
        <f t="shared" si="87"/>
        <v>0.26600000000000001</v>
      </c>
      <c r="I214">
        <f t="shared" si="88"/>
        <v>0.32</v>
      </c>
      <c r="J214">
        <f t="shared" si="89"/>
        <v>2.173</v>
      </c>
      <c r="L214">
        <v>15.582032248880651</v>
      </c>
      <c r="M214">
        <f t="shared" si="90"/>
        <v>4.0319042747075411</v>
      </c>
      <c r="N214">
        <f t="shared" si="91"/>
        <v>2.1725975366556742</v>
      </c>
    </row>
    <row r="215" spans="1:14" x14ac:dyDescent="0.3">
      <c r="A215" t="s">
        <v>24</v>
      </c>
      <c r="B215">
        <f t="shared" si="79"/>
        <v>15.43</v>
      </c>
      <c r="C215">
        <v>3.8299999999999983</v>
      </c>
      <c r="D215">
        <v>3.3499999999999979</v>
      </c>
      <c r="E215">
        <v>24.380000000000003</v>
      </c>
      <c r="F215">
        <f t="shared" si="85"/>
        <v>4.0570000000000004</v>
      </c>
      <c r="G215">
        <f t="shared" si="86"/>
        <v>0.30399999999999999</v>
      </c>
      <c r="H215">
        <f t="shared" si="87"/>
        <v>0.26600000000000001</v>
      </c>
      <c r="I215">
        <f t="shared" si="88"/>
        <v>0.32200000000000001</v>
      </c>
      <c r="J215">
        <f t="shared" si="89"/>
        <v>2.1320000000000001</v>
      </c>
      <c r="L215">
        <v>15.429590279934208</v>
      </c>
      <c r="M215">
        <f t="shared" si="90"/>
        <v>4.0568296761446545</v>
      </c>
      <c r="N215">
        <f t="shared" si="91"/>
        <v>2.1315461254870254</v>
      </c>
    </row>
    <row r="216" spans="1:14" x14ac:dyDescent="0.3">
      <c r="A216" t="s">
        <v>24</v>
      </c>
      <c r="B216">
        <f t="shared" si="79"/>
        <v>18.579999999999998</v>
      </c>
      <c r="C216">
        <v>4.5499999999999972</v>
      </c>
      <c r="D216">
        <v>3.8999999999999986</v>
      </c>
      <c r="E216">
        <v>25.1</v>
      </c>
      <c r="F216">
        <f t="shared" si="85"/>
        <v>4.8600000000000003</v>
      </c>
      <c r="G216">
        <f t="shared" si="86"/>
        <v>0.36099999999999999</v>
      </c>
      <c r="H216">
        <f t="shared" si="87"/>
        <v>0.31</v>
      </c>
      <c r="I216">
        <f t="shared" si="88"/>
        <v>0.38600000000000001</v>
      </c>
      <c r="J216">
        <f t="shared" si="89"/>
        <v>1.9570000000000001</v>
      </c>
      <c r="L216">
        <v>18.578902524316678</v>
      </c>
      <c r="M216">
        <f t="shared" si="90"/>
        <v>4.8602781239646262</v>
      </c>
      <c r="N216">
        <f t="shared" si="91"/>
        <v>1.9572616014702453</v>
      </c>
    </row>
    <row r="217" spans="1:14" x14ac:dyDescent="0.3">
      <c r="A217" t="s">
        <v>24</v>
      </c>
      <c r="B217">
        <f t="shared" si="79"/>
        <v>18.91</v>
      </c>
      <c r="C217">
        <v>4.6499999999999986</v>
      </c>
      <c r="D217">
        <v>4</v>
      </c>
      <c r="E217">
        <v>25.200000000000003</v>
      </c>
      <c r="F217">
        <f t="shared" si="85"/>
        <v>4.9690000000000003</v>
      </c>
      <c r="G217">
        <f t="shared" si="86"/>
        <v>0.36899999999999999</v>
      </c>
      <c r="H217">
        <f t="shared" si="87"/>
        <v>0.317</v>
      </c>
      <c r="I217">
        <f t="shared" si="88"/>
        <v>0.39400000000000002</v>
      </c>
      <c r="J217">
        <f t="shared" si="89"/>
        <v>1.927</v>
      </c>
      <c r="L217">
        <v>18.905319026721898</v>
      </c>
      <c r="M217">
        <f t="shared" si="90"/>
        <v>4.968731823131181</v>
      </c>
      <c r="N217">
        <f t="shared" si="91"/>
        <v>1.9267979580264463</v>
      </c>
    </row>
    <row r="218" spans="1:14" x14ac:dyDescent="0.3">
      <c r="A218" t="s">
        <v>24</v>
      </c>
      <c r="B218">
        <f t="shared" si="79"/>
        <v>21.59</v>
      </c>
      <c r="C218">
        <v>5.25</v>
      </c>
      <c r="D218">
        <v>4.5499999999999972</v>
      </c>
      <c r="E218">
        <v>25.800000000000004</v>
      </c>
      <c r="F218">
        <f t="shared" si="85"/>
        <v>5.6470000000000002</v>
      </c>
      <c r="G218">
        <f t="shared" si="86"/>
        <v>0.41699999999999998</v>
      </c>
      <c r="H218">
        <f t="shared" si="87"/>
        <v>0.36099999999999999</v>
      </c>
      <c r="I218">
        <f t="shared" si="88"/>
        <v>0.44800000000000001</v>
      </c>
      <c r="J218">
        <f t="shared" si="89"/>
        <v>1.8160000000000001</v>
      </c>
      <c r="L218">
        <v>21.590226907268679</v>
      </c>
      <c r="M218">
        <f t="shared" si="90"/>
        <v>5.6465824477300792</v>
      </c>
      <c r="N218">
        <f t="shared" si="91"/>
        <v>1.8163485800958066</v>
      </c>
    </row>
    <row r="219" spans="1:14" x14ac:dyDescent="0.3">
      <c r="A219" t="s">
        <v>24</v>
      </c>
      <c r="B219">
        <f t="shared" si="79"/>
        <v>21.69</v>
      </c>
      <c r="C219">
        <v>5.27</v>
      </c>
      <c r="D219">
        <v>4.5799999999999983</v>
      </c>
      <c r="E219">
        <v>25.820000000000004</v>
      </c>
      <c r="F219">
        <f t="shared" si="85"/>
        <v>5.67</v>
      </c>
      <c r="G219">
        <f t="shared" si="86"/>
        <v>0.41799999999999998</v>
      </c>
      <c r="H219">
        <f t="shared" si="87"/>
        <v>0.36299999999999999</v>
      </c>
      <c r="I219">
        <f t="shared" si="88"/>
        <v>0.45</v>
      </c>
      <c r="J219">
        <f t="shared" si="89"/>
        <v>1.8140000000000001</v>
      </c>
      <c r="L219">
        <v>21.693430854297109</v>
      </c>
      <c r="M219">
        <f t="shared" si="90"/>
        <v>5.6697629078002647</v>
      </c>
      <c r="N219">
        <f t="shared" si="91"/>
        <v>1.8138501157834628</v>
      </c>
    </row>
    <row r="220" spans="1:14" x14ac:dyDescent="0.3">
      <c r="A220" t="s">
        <v>24</v>
      </c>
      <c r="B220">
        <f t="shared" si="79"/>
        <v>24.4</v>
      </c>
      <c r="C220">
        <v>5.8499999999999979</v>
      </c>
      <c r="D220">
        <v>5.1499999999999986</v>
      </c>
      <c r="E220">
        <v>26.400000000000002</v>
      </c>
      <c r="F220">
        <f t="shared" si="85"/>
        <v>6.3339999999999996</v>
      </c>
      <c r="G220">
        <f t="shared" si="86"/>
        <v>0.46400000000000002</v>
      </c>
      <c r="H220">
        <f t="shared" si="87"/>
        <v>0.40899999999999997</v>
      </c>
      <c r="I220">
        <f t="shared" si="88"/>
        <v>0.503</v>
      </c>
      <c r="J220">
        <f t="shared" si="89"/>
        <v>1.728</v>
      </c>
      <c r="L220">
        <v>24.40370562195503</v>
      </c>
      <c r="M220">
        <f t="shared" si="90"/>
        <v>6.333907316833189</v>
      </c>
      <c r="N220">
        <f t="shared" si="91"/>
        <v>1.7280994188408505</v>
      </c>
    </row>
    <row r="221" spans="1:14" x14ac:dyDescent="0.3">
      <c r="A221" t="s">
        <v>24</v>
      </c>
      <c r="B221">
        <f t="shared" si="79"/>
        <v>24.4</v>
      </c>
      <c r="C221">
        <v>5.879999999999999</v>
      </c>
      <c r="D221">
        <v>5.1499999999999986</v>
      </c>
      <c r="E221">
        <v>26.430000000000003</v>
      </c>
      <c r="F221">
        <f t="shared" si="85"/>
        <v>6.3630000000000004</v>
      </c>
      <c r="G221">
        <f t="shared" si="86"/>
        <v>0.46700000000000003</v>
      </c>
      <c r="H221">
        <f t="shared" si="87"/>
        <v>0.40899999999999997</v>
      </c>
      <c r="I221">
        <f t="shared" si="88"/>
        <v>0.505</v>
      </c>
      <c r="J221">
        <f t="shared" si="89"/>
        <v>1.716</v>
      </c>
      <c r="L221">
        <v>24.40370562195503</v>
      </c>
      <c r="M221">
        <f t="shared" si="90"/>
        <v>6.362809399281363</v>
      </c>
      <c r="N221">
        <f t="shared" si="91"/>
        <v>1.7163383613957279</v>
      </c>
    </row>
    <row r="222" spans="1:14" x14ac:dyDescent="0.3">
      <c r="A222" t="s">
        <v>24</v>
      </c>
      <c r="B222">
        <f t="shared" si="79"/>
        <v>27.34</v>
      </c>
      <c r="C222">
        <v>6.5499999999999972</v>
      </c>
      <c r="D222">
        <v>5.77</v>
      </c>
      <c r="E222">
        <v>27.1</v>
      </c>
      <c r="F222">
        <f t="shared" si="85"/>
        <v>7.1269999999999998</v>
      </c>
      <c r="G222">
        <f t="shared" si="86"/>
        <v>0.52</v>
      </c>
      <c r="H222">
        <f t="shared" si="87"/>
        <v>0.45800000000000002</v>
      </c>
      <c r="I222">
        <f t="shared" si="88"/>
        <v>0.56599999999999995</v>
      </c>
      <c r="J222">
        <f t="shared" si="89"/>
        <v>1.6220000000000001</v>
      </c>
      <c r="L222">
        <v>27.342947605278571</v>
      </c>
      <c r="M222">
        <f t="shared" si="90"/>
        <v>7.1265149400922301</v>
      </c>
      <c r="N222">
        <f t="shared" si="91"/>
        <v>1.6223704713082039</v>
      </c>
    </row>
    <row r="223" spans="1:14" x14ac:dyDescent="0.3">
      <c r="A223" t="s">
        <v>24</v>
      </c>
      <c r="B223">
        <f t="shared" si="79"/>
        <v>27.34</v>
      </c>
      <c r="C223">
        <v>6.5999999999999979</v>
      </c>
      <c r="D223">
        <v>5.7999999999999972</v>
      </c>
      <c r="E223">
        <v>27.150000000000002</v>
      </c>
      <c r="F223">
        <f t="shared" si="85"/>
        <v>7.1740000000000004</v>
      </c>
      <c r="G223">
        <f t="shared" si="86"/>
        <v>0.52400000000000002</v>
      </c>
      <c r="H223">
        <f t="shared" si="87"/>
        <v>0.46</v>
      </c>
      <c r="I223">
        <f t="shared" si="88"/>
        <v>0.56899999999999995</v>
      </c>
      <c r="J223">
        <f t="shared" si="89"/>
        <v>1.6060000000000001</v>
      </c>
      <c r="L223">
        <v>27.342947605278571</v>
      </c>
      <c r="M223">
        <f t="shared" si="90"/>
        <v>7.1743934517710901</v>
      </c>
      <c r="N223">
        <f t="shared" si="91"/>
        <v>1.6061571958852778</v>
      </c>
    </row>
    <row r="224" spans="1:14" x14ac:dyDescent="0.3">
      <c r="A224" t="s">
        <v>24</v>
      </c>
      <c r="B224">
        <f t="shared" si="79"/>
        <v>30.41</v>
      </c>
      <c r="C224">
        <v>7.25</v>
      </c>
      <c r="D224">
        <v>6.2999999999999972</v>
      </c>
      <c r="E224">
        <v>27.800000000000004</v>
      </c>
      <c r="F224">
        <f t="shared" si="85"/>
        <v>7.9269999999999996</v>
      </c>
      <c r="G224">
        <f t="shared" si="86"/>
        <v>0.57499999999999996</v>
      </c>
      <c r="H224">
        <f t="shared" si="87"/>
        <v>0.5</v>
      </c>
      <c r="I224">
        <f t="shared" si="88"/>
        <v>0.629</v>
      </c>
      <c r="J224">
        <f t="shared" si="89"/>
        <v>1.538</v>
      </c>
      <c r="L224">
        <v>30.405516767233493</v>
      </c>
      <c r="M224">
        <f t="shared" si="90"/>
        <v>7.9274444259100871</v>
      </c>
      <c r="N224">
        <f t="shared" si="91"/>
        <v>1.5377051984346624</v>
      </c>
    </row>
    <row r="225" spans="1:14" x14ac:dyDescent="0.3">
      <c r="A225" t="s">
        <v>24</v>
      </c>
      <c r="B225">
        <f t="shared" si="79"/>
        <v>30.21</v>
      </c>
      <c r="C225">
        <v>7.2999999999999972</v>
      </c>
      <c r="D225">
        <v>6.3999999999999986</v>
      </c>
      <c r="E225">
        <v>27.85</v>
      </c>
      <c r="F225">
        <f t="shared" si="85"/>
        <v>7.9660000000000002</v>
      </c>
      <c r="G225">
        <f t="shared" si="86"/>
        <v>0.57899999999999996</v>
      </c>
      <c r="H225">
        <f t="shared" si="87"/>
        <v>0.50800000000000001</v>
      </c>
      <c r="I225">
        <f t="shared" si="88"/>
        <v>0.63200000000000001</v>
      </c>
      <c r="J225">
        <f t="shared" si="89"/>
        <v>1.5169999999999999</v>
      </c>
      <c r="L225">
        <v>30.210534753338028</v>
      </c>
      <c r="M225">
        <f t="shared" si="90"/>
        <v>7.9663845415566179</v>
      </c>
      <c r="N225">
        <f t="shared" si="91"/>
        <v>1.5166557509271581</v>
      </c>
    </row>
    <row r="226" spans="1:14" x14ac:dyDescent="0.3">
      <c r="A226" t="s">
        <v>24</v>
      </c>
      <c r="B226">
        <f t="shared" si="79"/>
        <v>32.979999999999997</v>
      </c>
      <c r="C226">
        <v>7.7499999999999982</v>
      </c>
      <c r="D226">
        <v>6.7999999999999972</v>
      </c>
      <c r="E226">
        <v>28.300000000000004</v>
      </c>
      <c r="F226">
        <f t="shared" si="85"/>
        <v>8.5190000000000001</v>
      </c>
      <c r="G226">
        <f t="shared" si="86"/>
        <v>0.61499999999999999</v>
      </c>
      <c r="H226">
        <f t="shared" si="87"/>
        <v>0.54</v>
      </c>
      <c r="I226">
        <f t="shared" si="88"/>
        <v>0.67600000000000005</v>
      </c>
      <c r="J226">
        <f t="shared" si="89"/>
        <v>1.4970000000000001</v>
      </c>
      <c r="L226">
        <v>32.983185520568121</v>
      </c>
      <c r="M226">
        <f t="shared" si="90"/>
        <v>8.5192558569848629</v>
      </c>
      <c r="N226">
        <f t="shared" si="91"/>
        <v>1.4973061488710566</v>
      </c>
    </row>
    <row r="227" spans="1:14" x14ac:dyDescent="0.3">
      <c r="A227" t="s">
        <v>24</v>
      </c>
      <c r="B227">
        <f t="shared" si="79"/>
        <v>33.18</v>
      </c>
      <c r="C227">
        <v>7.8499999999999979</v>
      </c>
      <c r="D227">
        <v>6.8999999999999986</v>
      </c>
      <c r="E227">
        <v>28.400000000000002</v>
      </c>
      <c r="F227">
        <f t="shared" si="85"/>
        <v>8.6229999999999993</v>
      </c>
      <c r="G227">
        <f t="shared" si="86"/>
        <v>0.623</v>
      </c>
      <c r="H227">
        <f t="shared" si="87"/>
        <v>0.54800000000000004</v>
      </c>
      <c r="I227">
        <f t="shared" si="88"/>
        <v>0.68400000000000005</v>
      </c>
      <c r="J227">
        <f t="shared" si="89"/>
        <v>1.4790000000000001</v>
      </c>
      <c r="L227">
        <v>33.184751791336566</v>
      </c>
      <c r="M227">
        <f t="shared" si="90"/>
        <v>8.6232126572951078</v>
      </c>
      <c r="N227">
        <f t="shared" si="91"/>
        <v>1.4792971885361035</v>
      </c>
    </row>
    <row r="228" spans="1:14" x14ac:dyDescent="0.3">
      <c r="A228" t="s">
        <v>24</v>
      </c>
      <c r="B228">
        <f t="shared" si="79"/>
        <v>36.06</v>
      </c>
      <c r="C228">
        <v>8.4499999999999993</v>
      </c>
      <c r="D228">
        <v>7.4999999999999982</v>
      </c>
      <c r="E228">
        <v>29.000000000000004</v>
      </c>
      <c r="F228">
        <f t="shared" si="85"/>
        <v>9.3249999999999993</v>
      </c>
      <c r="G228">
        <f t="shared" si="86"/>
        <v>0.67100000000000004</v>
      </c>
      <c r="H228">
        <f t="shared" si="87"/>
        <v>0.59499999999999997</v>
      </c>
      <c r="I228">
        <f t="shared" si="88"/>
        <v>0.74</v>
      </c>
      <c r="J228">
        <f t="shared" si="89"/>
        <v>1.429</v>
      </c>
      <c r="L228">
        <v>36.055513431069983</v>
      </c>
      <c r="M228">
        <f t="shared" si="90"/>
        <v>9.3253986253939569</v>
      </c>
      <c r="N228">
        <f t="shared" si="91"/>
        <v>1.4291936538700702</v>
      </c>
    </row>
    <row r="229" spans="1:14" x14ac:dyDescent="0.3">
      <c r="A229" s="1" t="s">
        <v>25</v>
      </c>
      <c r="B229">
        <f t="shared" si="79"/>
        <v>10.039999999999999</v>
      </c>
      <c r="C229">
        <v>3.0500000000000007</v>
      </c>
      <c r="D229">
        <v>2.6499999999999986</v>
      </c>
      <c r="E229">
        <v>23.45</v>
      </c>
      <c r="F229">
        <f t="shared" ref="F229:F260" si="92">ROUND(M229,3)</f>
        <v>3.1539999999999999</v>
      </c>
      <c r="G229">
        <f t="shared" ref="G229:G246" si="93">ROUND(C229/12.6,3)</f>
        <v>0.24199999999999999</v>
      </c>
      <c r="H229">
        <f t="shared" ref="H229:H246" si="94">ROUND(D229/12.6,3)</f>
        <v>0.21</v>
      </c>
      <c r="I229">
        <f t="shared" ref="I229:I246" si="95">ROUND(M229/12.6,3)</f>
        <v>0.25</v>
      </c>
      <c r="J229">
        <f t="shared" ref="J229:J260" si="96">ROUND(N229,3)</f>
        <v>2.024</v>
      </c>
      <c r="L229">
        <v>10.044998704100754</v>
      </c>
      <c r="M229">
        <f t="shared" ref="M229:M246" si="97">(C229+((((1000*L229)/(30*E229))^2)/1962))</f>
        <v>3.1539136413157061</v>
      </c>
      <c r="N229">
        <f t="shared" ref="N229:N246" si="98">(3*L229/1000)/(2.657668151*((M229/100)^1.5))</f>
        <v>2.0243970301792253</v>
      </c>
    </row>
    <row r="230" spans="1:14" x14ac:dyDescent="0.3">
      <c r="A230" t="s">
        <v>25</v>
      </c>
      <c r="B230">
        <f t="shared" si="79"/>
        <v>9.91</v>
      </c>
      <c r="C230">
        <v>3.0500000000000007</v>
      </c>
      <c r="D230">
        <v>2.5499999999999972</v>
      </c>
      <c r="E230">
        <v>23.45</v>
      </c>
      <c r="F230">
        <f t="shared" si="92"/>
        <v>3.1509999999999998</v>
      </c>
      <c r="G230">
        <f t="shared" si="93"/>
        <v>0.24199999999999999</v>
      </c>
      <c r="H230">
        <f t="shared" si="94"/>
        <v>0.20200000000000001</v>
      </c>
      <c r="I230">
        <f t="shared" si="95"/>
        <v>0.25</v>
      </c>
      <c r="J230">
        <f t="shared" si="96"/>
        <v>2.0009999999999999</v>
      </c>
      <c r="L230">
        <v>9.9143939921700976</v>
      </c>
      <c r="M230">
        <f t="shared" si="97"/>
        <v>3.151229045172578</v>
      </c>
      <c r="N230">
        <f t="shared" si="98"/>
        <v>2.0006297387791783</v>
      </c>
    </row>
    <row r="231" spans="1:14" x14ac:dyDescent="0.3">
      <c r="A231" t="s">
        <v>25</v>
      </c>
      <c r="B231">
        <f t="shared" si="79"/>
        <v>13.35</v>
      </c>
      <c r="C231">
        <v>3.9299999999999997</v>
      </c>
      <c r="D231">
        <v>3.3999999999999986</v>
      </c>
      <c r="E231">
        <v>24.33</v>
      </c>
      <c r="F231">
        <f t="shared" si="92"/>
        <v>4.101</v>
      </c>
      <c r="G231">
        <f t="shared" si="93"/>
        <v>0.312</v>
      </c>
      <c r="H231">
        <f t="shared" si="94"/>
        <v>0.27</v>
      </c>
      <c r="I231">
        <f t="shared" si="95"/>
        <v>0.32500000000000001</v>
      </c>
      <c r="J231">
        <f t="shared" si="96"/>
        <v>1.8149999999999999</v>
      </c>
      <c r="L231">
        <v>13.352190950232552</v>
      </c>
      <c r="M231">
        <f t="shared" si="97"/>
        <v>4.1005608449451421</v>
      </c>
      <c r="N231">
        <f t="shared" si="98"/>
        <v>1.8151317218422489</v>
      </c>
    </row>
    <row r="232" spans="1:14" x14ac:dyDescent="0.3">
      <c r="A232" t="s">
        <v>25</v>
      </c>
      <c r="B232">
        <f t="shared" si="79"/>
        <v>13.35</v>
      </c>
      <c r="C232">
        <v>3.9299999999999997</v>
      </c>
      <c r="D232">
        <v>3.2999999999999972</v>
      </c>
      <c r="E232">
        <v>24.33</v>
      </c>
      <c r="F232">
        <f t="shared" si="92"/>
        <v>4.101</v>
      </c>
      <c r="G232">
        <f t="shared" si="93"/>
        <v>0.312</v>
      </c>
      <c r="H232">
        <f t="shared" si="94"/>
        <v>0.26200000000000001</v>
      </c>
      <c r="I232">
        <f t="shared" si="95"/>
        <v>0.32500000000000001</v>
      </c>
      <c r="J232">
        <f t="shared" si="96"/>
        <v>1.8149999999999999</v>
      </c>
      <c r="L232">
        <v>13.352190950232552</v>
      </c>
      <c r="M232">
        <f t="shared" si="97"/>
        <v>4.1005608449451421</v>
      </c>
      <c r="N232">
        <f t="shared" si="98"/>
        <v>1.8151317218422489</v>
      </c>
    </row>
    <row r="233" spans="1:14" x14ac:dyDescent="0.3">
      <c r="A233" t="s">
        <v>25</v>
      </c>
      <c r="B233">
        <f t="shared" si="79"/>
        <v>16.45</v>
      </c>
      <c r="C233">
        <v>4.8000000000000007</v>
      </c>
      <c r="D233">
        <v>4</v>
      </c>
      <c r="E233">
        <v>25.2</v>
      </c>
      <c r="F233">
        <f t="shared" si="92"/>
        <v>5.0410000000000004</v>
      </c>
      <c r="G233">
        <f t="shared" si="93"/>
        <v>0.38100000000000001</v>
      </c>
      <c r="H233">
        <f t="shared" si="94"/>
        <v>0.317</v>
      </c>
      <c r="I233">
        <f t="shared" si="95"/>
        <v>0.4</v>
      </c>
      <c r="J233">
        <f t="shared" si="96"/>
        <v>1.64</v>
      </c>
      <c r="L233">
        <v>16.445562384149135</v>
      </c>
      <c r="M233">
        <f t="shared" si="97"/>
        <v>5.0411875383580531</v>
      </c>
      <c r="N233">
        <f t="shared" si="98"/>
        <v>1.6400985749638441</v>
      </c>
    </row>
    <row r="234" spans="1:14" x14ac:dyDescent="0.3">
      <c r="A234" t="s">
        <v>25</v>
      </c>
      <c r="B234">
        <f t="shared" si="79"/>
        <v>16.66</v>
      </c>
      <c r="C234">
        <v>4.870000000000001</v>
      </c>
      <c r="D234">
        <v>4.1999999999999993</v>
      </c>
      <c r="E234">
        <v>25.27</v>
      </c>
      <c r="F234">
        <f t="shared" si="92"/>
        <v>5.1159999999999997</v>
      </c>
      <c r="G234">
        <f t="shared" si="93"/>
        <v>0.38700000000000001</v>
      </c>
      <c r="H234">
        <f t="shared" si="94"/>
        <v>0.33300000000000002</v>
      </c>
      <c r="I234">
        <f t="shared" si="95"/>
        <v>0.40600000000000003</v>
      </c>
      <c r="J234">
        <f t="shared" si="96"/>
        <v>1.625</v>
      </c>
      <c r="L234">
        <v>16.664044490190417</v>
      </c>
      <c r="M234">
        <f t="shared" si="97"/>
        <v>5.1162684837832533</v>
      </c>
      <c r="N234">
        <f t="shared" si="98"/>
        <v>1.6254399485901914</v>
      </c>
    </row>
    <row r="235" spans="1:14" x14ac:dyDescent="0.3">
      <c r="A235" t="s">
        <v>25</v>
      </c>
      <c r="B235">
        <f t="shared" si="79"/>
        <v>19.73</v>
      </c>
      <c r="C235">
        <v>5.6000000000000014</v>
      </c>
      <c r="D235">
        <v>4.7899999999999991</v>
      </c>
      <c r="E235">
        <v>26</v>
      </c>
      <c r="F235">
        <f t="shared" si="92"/>
        <v>5.9260000000000002</v>
      </c>
      <c r="G235">
        <f t="shared" si="93"/>
        <v>0.44400000000000001</v>
      </c>
      <c r="H235">
        <f t="shared" si="94"/>
        <v>0.38</v>
      </c>
      <c r="I235">
        <f t="shared" si="95"/>
        <v>0.47</v>
      </c>
      <c r="J235">
        <f t="shared" si="96"/>
        <v>1.544</v>
      </c>
      <c r="L235">
        <v>19.730354353014739</v>
      </c>
      <c r="M235">
        <f t="shared" si="97"/>
        <v>5.9261230999908259</v>
      </c>
      <c r="N235">
        <f t="shared" si="98"/>
        <v>1.5438296768434268</v>
      </c>
    </row>
    <row r="236" spans="1:14" x14ac:dyDescent="0.3">
      <c r="A236" t="s">
        <v>25</v>
      </c>
      <c r="B236">
        <f t="shared" si="79"/>
        <v>19.73</v>
      </c>
      <c r="C236">
        <v>5.6000000000000014</v>
      </c>
      <c r="D236">
        <v>4.6999999999999993</v>
      </c>
      <c r="E236">
        <v>26</v>
      </c>
      <c r="F236">
        <f t="shared" si="92"/>
        <v>5.9260000000000002</v>
      </c>
      <c r="G236">
        <f t="shared" si="93"/>
        <v>0.44400000000000001</v>
      </c>
      <c r="H236">
        <f t="shared" si="94"/>
        <v>0.373</v>
      </c>
      <c r="I236">
        <f t="shared" si="95"/>
        <v>0.47</v>
      </c>
      <c r="J236">
        <f t="shared" si="96"/>
        <v>1.544</v>
      </c>
      <c r="L236">
        <v>19.730354353014739</v>
      </c>
      <c r="M236">
        <f t="shared" si="97"/>
        <v>5.9261230999908259</v>
      </c>
      <c r="N236">
        <f t="shared" si="98"/>
        <v>1.5438296768434268</v>
      </c>
    </row>
    <row r="237" spans="1:14" x14ac:dyDescent="0.3">
      <c r="A237" t="s">
        <v>25</v>
      </c>
      <c r="B237">
        <f t="shared" si="79"/>
        <v>22.88</v>
      </c>
      <c r="C237">
        <v>6.3999999999999986</v>
      </c>
      <c r="D237">
        <v>5.3999999999999986</v>
      </c>
      <c r="E237">
        <v>26.799999999999997</v>
      </c>
      <c r="F237">
        <f t="shared" si="92"/>
        <v>6.8129999999999997</v>
      </c>
      <c r="G237">
        <f t="shared" si="93"/>
        <v>0.50800000000000001</v>
      </c>
      <c r="H237">
        <f t="shared" si="94"/>
        <v>0.42899999999999999</v>
      </c>
      <c r="I237">
        <f t="shared" si="95"/>
        <v>0.54100000000000004</v>
      </c>
      <c r="J237">
        <f t="shared" si="96"/>
        <v>1.452</v>
      </c>
      <c r="L237">
        <v>22.875659510246827</v>
      </c>
      <c r="M237">
        <f t="shared" si="97"/>
        <v>6.8126065774806914</v>
      </c>
      <c r="N237">
        <f t="shared" si="98"/>
        <v>1.4521924089860687</v>
      </c>
    </row>
    <row r="238" spans="1:14" x14ac:dyDescent="0.3">
      <c r="A238" t="s">
        <v>25</v>
      </c>
      <c r="B238">
        <f t="shared" si="79"/>
        <v>22.98</v>
      </c>
      <c r="C238">
        <v>6.4499999999999993</v>
      </c>
      <c r="D238">
        <v>5.5</v>
      </c>
      <c r="E238">
        <v>26.849999999999998</v>
      </c>
      <c r="F238">
        <f t="shared" si="92"/>
        <v>6.8650000000000002</v>
      </c>
      <c r="G238">
        <f t="shared" si="93"/>
        <v>0.51200000000000001</v>
      </c>
      <c r="H238">
        <f t="shared" si="94"/>
        <v>0.437</v>
      </c>
      <c r="I238">
        <f t="shared" si="95"/>
        <v>0.54500000000000004</v>
      </c>
      <c r="J238">
        <f t="shared" si="96"/>
        <v>1.4419999999999999</v>
      </c>
      <c r="L238">
        <v>22.981079955256867</v>
      </c>
      <c r="M238">
        <f t="shared" si="97"/>
        <v>6.8648687997658406</v>
      </c>
      <c r="N238">
        <f t="shared" si="98"/>
        <v>1.4422567303574692</v>
      </c>
    </row>
    <row r="239" spans="1:14" x14ac:dyDescent="0.3">
      <c r="A239" t="s">
        <v>25</v>
      </c>
      <c r="B239">
        <f t="shared" si="79"/>
        <v>26.04</v>
      </c>
      <c r="C239">
        <v>7.1700000000000017</v>
      </c>
      <c r="D239">
        <v>6.1000000000000014</v>
      </c>
      <c r="E239">
        <v>27.57</v>
      </c>
      <c r="F239">
        <f t="shared" si="92"/>
        <v>7.6749999999999998</v>
      </c>
      <c r="G239">
        <f t="shared" si="93"/>
        <v>0.56899999999999995</v>
      </c>
      <c r="H239">
        <f t="shared" si="94"/>
        <v>0.48399999999999999</v>
      </c>
      <c r="I239">
        <f t="shared" si="95"/>
        <v>0.60899999999999999</v>
      </c>
      <c r="J239">
        <f t="shared" si="96"/>
        <v>1.3819999999999999</v>
      </c>
      <c r="L239">
        <v>26.041718305549011</v>
      </c>
      <c r="M239">
        <f t="shared" si="97"/>
        <v>7.6752708327867314</v>
      </c>
      <c r="N239">
        <f t="shared" si="98"/>
        <v>1.3824504554693804</v>
      </c>
    </row>
    <row r="240" spans="1:14" x14ac:dyDescent="0.3">
      <c r="A240" t="s">
        <v>25</v>
      </c>
      <c r="B240">
        <f t="shared" si="79"/>
        <v>26.23</v>
      </c>
      <c r="C240">
        <v>7.25</v>
      </c>
      <c r="D240">
        <v>6.0999999999999979</v>
      </c>
      <c r="E240">
        <v>27.65</v>
      </c>
      <c r="F240">
        <f t="shared" si="92"/>
        <v>7.7590000000000003</v>
      </c>
      <c r="G240">
        <f t="shared" si="93"/>
        <v>0.57499999999999996</v>
      </c>
      <c r="H240">
        <f t="shared" si="94"/>
        <v>0.48399999999999999</v>
      </c>
      <c r="I240">
        <f t="shared" si="95"/>
        <v>0.61599999999999999</v>
      </c>
      <c r="J240">
        <f t="shared" si="96"/>
        <v>1.37</v>
      </c>
      <c r="L240">
        <v>26.226155913556266</v>
      </c>
      <c r="M240">
        <f t="shared" si="97"/>
        <v>7.7594921461584869</v>
      </c>
      <c r="N240">
        <f t="shared" si="98"/>
        <v>1.369636101125991</v>
      </c>
    </row>
    <row r="241" spans="1:14" x14ac:dyDescent="0.3">
      <c r="A241" t="s">
        <v>25</v>
      </c>
      <c r="B241">
        <f t="shared" si="79"/>
        <v>29.44</v>
      </c>
      <c r="C241">
        <v>7.9499999999999993</v>
      </c>
      <c r="D241">
        <v>6.8000000000000007</v>
      </c>
      <c r="E241">
        <v>28.349999999999998</v>
      </c>
      <c r="F241">
        <f t="shared" si="92"/>
        <v>8.5609999999999999</v>
      </c>
      <c r="G241">
        <f t="shared" si="93"/>
        <v>0.63100000000000001</v>
      </c>
      <c r="H241">
        <f t="shared" si="94"/>
        <v>0.54</v>
      </c>
      <c r="I241">
        <f t="shared" si="95"/>
        <v>0.67900000000000005</v>
      </c>
      <c r="J241">
        <f t="shared" si="96"/>
        <v>1.327</v>
      </c>
      <c r="L241">
        <v>29.435349999600763</v>
      </c>
      <c r="M241">
        <f t="shared" si="97"/>
        <v>8.5605071707329206</v>
      </c>
      <c r="N241">
        <f t="shared" si="98"/>
        <v>1.3266014383340188</v>
      </c>
    </row>
    <row r="242" spans="1:14" x14ac:dyDescent="0.3">
      <c r="A242" t="s">
        <v>25</v>
      </c>
      <c r="B242">
        <f t="shared" si="79"/>
        <v>29.44</v>
      </c>
      <c r="C242">
        <v>7.9499999999999993</v>
      </c>
      <c r="D242">
        <v>6.75</v>
      </c>
      <c r="E242">
        <v>28.349999999999998</v>
      </c>
      <c r="F242">
        <f t="shared" si="92"/>
        <v>8.5609999999999999</v>
      </c>
      <c r="G242">
        <f t="shared" si="93"/>
        <v>0.63100000000000001</v>
      </c>
      <c r="H242">
        <f t="shared" si="94"/>
        <v>0.53600000000000003</v>
      </c>
      <c r="I242">
        <f t="shared" si="95"/>
        <v>0.67900000000000005</v>
      </c>
      <c r="J242">
        <f t="shared" si="96"/>
        <v>1.327</v>
      </c>
      <c r="L242">
        <v>29.435349999600763</v>
      </c>
      <c r="M242">
        <f t="shared" si="97"/>
        <v>8.5605071707329206</v>
      </c>
      <c r="N242">
        <f t="shared" si="98"/>
        <v>1.3266014383340188</v>
      </c>
    </row>
    <row r="243" spans="1:14" x14ac:dyDescent="0.3">
      <c r="A243" t="s">
        <v>25</v>
      </c>
      <c r="B243">
        <f t="shared" si="79"/>
        <v>32.78</v>
      </c>
      <c r="C243">
        <v>8.6999999999999993</v>
      </c>
      <c r="D243">
        <v>7.4499999999999993</v>
      </c>
      <c r="E243">
        <v>29.099999999999998</v>
      </c>
      <c r="F243">
        <f t="shared" si="92"/>
        <v>9.4190000000000005</v>
      </c>
      <c r="G243">
        <f t="shared" si="93"/>
        <v>0.69</v>
      </c>
      <c r="H243">
        <f t="shared" si="94"/>
        <v>0.59099999999999997</v>
      </c>
      <c r="I243">
        <f t="shared" si="95"/>
        <v>0.748</v>
      </c>
      <c r="J243">
        <f t="shared" si="96"/>
        <v>1.28</v>
      </c>
      <c r="L243">
        <v>32.782086603589953</v>
      </c>
      <c r="M243">
        <f t="shared" si="97"/>
        <v>9.4186967750573878</v>
      </c>
      <c r="N243">
        <f t="shared" si="98"/>
        <v>1.2801795131440048</v>
      </c>
    </row>
    <row r="244" spans="1:14" x14ac:dyDescent="0.3">
      <c r="A244" t="s">
        <v>25</v>
      </c>
      <c r="B244">
        <f t="shared" si="79"/>
        <v>32.58</v>
      </c>
      <c r="C244">
        <v>8.75</v>
      </c>
      <c r="D244">
        <v>7.5</v>
      </c>
      <c r="E244">
        <v>29.15</v>
      </c>
      <c r="F244">
        <f t="shared" si="92"/>
        <v>9.4570000000000007</v>
      </c>
      <c r="G244">
        <f t="shared" si="93"/>
        <v>0.69399999999999995</v>
      </c>
      <c r="H244">
        <f t="shared" si="94"/>
        <v>0.59499999999999997</v>
      </c>
      <c r="I244">
        <f t="shared" si="95"/>
        <v>0.751</v>
      </c>
      <c r="J244">
        <f t="shared" si="96"/>
        <v>1.2649999999999999</v>
      </c>
      <c r="L244">
        <v>32.581455480085978</v>
      </c>
      <c r="M244">
        <f t="shared" si="97"/>
        <v>9.4574933005798378</v>
      </c>
      <c r="N244">
        <f t="shared" si="98"/>
        <v>1.2645235460431934</v>
      </c>
    </row>
    <row r="245" spans="1:14" x14ac:dyDescent="0.3">
      <c r="A245" t="s">
        <v>25</v>
      </c>
      <c r="B245">
        <f t="shared" si="79"/>
        <v>35.85</v>
      </c>
      <c r="C245">
        <v>9.35</v>
      </c>
      <c r="D245">
        <v>7.9499999999999993</v>
      </c>
      <c r="E245">
        <v>29.75</v>
      </c>
      <c r="F245">
        <f t="shared" si="92"/>
        <v>10.172000000000001</v>
      </c>
      <c r="G245">
        <f t="shared" si="93"/>
        <v>0.74199999999999999</v>
      </c>
      <c r="H245">
        <f t="shared" si="94"/>
        <v>0.63100000000000001</v>
      </c>
      <c r="I245">
        <f t="shared" si="95"/>
        <v>0.80700000000000005</v>
      </c>
      <c r="J245">
        <f t="shared" si="96"/>
        <v>1.2470000000000001</v>
      </c>
      <c r="L245">
        <v>35.84744852142807</v>
      </c>
      <c r="M245">
        <f t="shared" si="97"/>
        <v>10.172244632015344</v>
      </c>
      <c r="N245">
        <f t="shared" si="98"/>
        <v>1.2472501320582499</v>
      </c>
    </row>
    <row r="246" spans="1:14" x14ac:dyDescent="0.3">
      <c r="A246" t="s">
        <v>25</v>
      </c>
      <c r="B246">
        <f t="shared" si="79"/>
        <v>36.26</v>
      </c>
      <c r="C246">
        <v>9.4499999999999993</v>
      </c>
      <c r="D246">
        <v>8.0500000000000007</v>
      </c>
      <c r="E246">
        <v>29.849999999999998</v>
      </c>
      <c r="F246">
        <f t="shared" si="92"/>
        <v>10.286</v>
      </c>
      <c r="G246">
        <f t="shared" si="93"/>
        <v>0.75</v>
      </c>
      <c r="H246">
        <f t="shared" si="94"/>
        <v>0.63900000000000001</v>
      </c>
      <c r="I246">
        <f t="shared" si="95"/>
        <v>0.81599999999999995</v>
      </c>
      <c r="J246">
        <f t="shared" si="96"/>
        <v>1.2410000000000001</v>
      </c>
      <c r="L246">
        <v>36.264039490787901</v>
      </c>
      <c r="M246">
        <f t="shared" si="97"/>
        <v>10.285838120907137</v>
      </c>
      <c r="N246">
        <f t="shared" si="98"/>
        <v>1.2409010559997464</v>
      </c>
    </row>
    <row r="247" spans="1:14" x14ac:dyDescent="0.3">
      <c r="A247" s="1" t="s">
        <v>26</v>
      </c>
      <c r="B247">
        <f t="shared" si="79"/>
        <v>10.39</v>
      </c>
      <c r="C247">
        <v>3</v>
      </c>
      <c r="D247">
        <v>2.75</v>
      </c>
      <c r="E247">
        <v>23.299999999999997</v>
      </c>
      <c r="F247">
        <f t="shared" si="92"/>
        <v>3.113</v>
      </c>
      <c r="G247">
        <f t="shared" ref="G247:G260" si="99">ROUND(C247/12.6,3)</f>
        <v>0.23799999999999999</v>
      </c>
      <c r="H247">
        <f t="shared" ref="H247:H260" si="100">ROUND(D247/12.6,3)</f>
        <v>0.218</v>
      </c>
      <c r="I247">
        <f t="shared" ref="I247:I260" si="101">ROUND(M247/12.6,3)</f>
        <v>0.247</v>
      </c>
      <c r="J247">
        <f t="shared" si="96"/>
        <v>2.1349999999999998</v>
      </c>
      <c r="L247">
        <v>10.387317610981718</v>
      </c>
      <c r="M247">
        <f t="shared" ref="M247:M259" si="102">(C247+((((1000*L247)/(30*E247))^2)/1962))</f>
        <v>3.1125520650904428</v>
      </c>
      <c r="N247">
        <f t="shared" ref="N247:N260" si="103">(3*L247/1000)/(2.657668151*((M247/100)^1.5))</f>
        <v>2.1352512104597494</v>
      </c>
    </row>
    <row r="248" spans="1:14" x14ac:dyDescent="0.3">
      <c r="A248" t="s">
        <v>26</v>
      </c>
      <c r="B248">
        <f t="shared" si="79"/>
        <v>11.19</v>
      </c>
      <c r="C248">
        <v>3.1999999999999993</v>
      </c>
      <c r="D248">
        <v>2.8999999999999986</v>
      </c>
      <c r="E248">
        <v>23.499999999999996</v>
      </c>
      <c r="F248">
        <f t="shared" si="92"/>
        <v>3.3279999999999998</v>
      </c>
      <c r="G248">
        <f t="shared" si="99"/>
        <v>0.254</v>
      </c>
      <c r="H248">
        <f t="shared" si="100"/>
        <v>0.23</v>
      </c>
      <c r="I248">
        <f t="shared" si="101"/>
        <v>0.26400000000000001</v>
      </c>
      <c r="J248">
        <f t="shared" si="96"/>
        <v>2.081</v>
      </c>
      <c r="L248">
        <v>11.192288814749695</v>
      </c>
      <c r="M248">
        <f t="shared" si="102"/>
        <v>3.3284578296037473</v>
      </c>
      <c r="N248">
        <f t="shared" si="103"/>
        <v>2.0805340260776717</v>
      </c>
    </row>
    <row r="249" spans="1:14" x14ac:dyDescent="0.3">
      <c r="A249" t="s">
        <v>26</v>
      </c>
      <c r="B249">
        <f t="shared" si="79"/>
        <v>11.96</v>
      </c>
      <c r="C249">
        <v>3.3999999999999986</v>
      </c>
      <c r="D249">
        <v>3.1000000000000014</v>
      </c>
      <c r="E249">
        <v>23.699999999999996</v>
      </c>
      <c r="F249">
        <f t="shared" si="92"/>
        <v>3.544</v>
      </c>
      <c r="G249">
        <f t="shared" si="99"/>
        <v>0.27</v>
      </c>
      <c r="H249">
        <f t="shared" si="100"/>
        <v>0.246</v>
      </c>
      <c r="I249">
        <f t="shared" si="101"/>
        <v>0.28100000000000003</v>
      </c>
      <c r="J249">
        <f t="shared" si="96"/>
        <v>2.024</v>
      </c>
      <c r="L249">
        <v>11.962241513982381</v>
      </c>
      <c r="M249">
        <f t="shared" si="102"/>
        <v>3.5442736198222793</v>
      </c>
      <c r="N249">
        <f t="shared" si="103"/>
        <v>2.0236817065259634</v>
      </c>
    </row>
    <row r="250" spans="1:14" x14ac:dyDescent="0.3">
      <c r="A250" t="s">
        <v>26</v>
      </c>
      <c r="B250">
        <f t="shared" si="79"/>
        <v>13.96</v>
      </c>
      <c r="C250">
        <v>3.8500000000000014</v>
      </c>
      <c r="D250">
        <v>3.4800000000000004</v>
      </c>
      <c r="E250">
        <v>24.15</v>
      </c>
      <c r="F250">
        <f t="shared" si="92"/>
        <v>4.0389999999999997</v>
      </c>
      <c r="G250">
        <f t="shared" si="99"/>
        <v>0.30599999999999999</v>
      </c>
      <c r="H250">
        <f t="shared" si="100"/>
        <v>0.27600000000000002</v>
      </c>
      <c r="I250">
        <f t="shared" si="101"/>
        <v>0.32100000000000001</v>
      </c>
      <c r="J250">
        <f t="shared" si="96"/>
        <v>1.9419999999999999</v>
      </c>
      <c r="L250">
        <v>13.964194923715763</v>
      </c>
      <c r="M250">
        <f t="shared" si="102"/>
        <v>4.0393459508459761</v>
      </c>
      <c r="N250">
        <f t="shared" si="103"/>
        <v>1.9416450063638</v>
      </c>
    </row>
    <row r="251" spans="1:14" x14ac:dyDescent="0.3">
      <c r="A251" t="s">
        <v>26</v>
      </c>
      <c r="B251">
        <f t="shared" si="79"/>
        <v>16.14</v>
      </c>
      <c r="C251">
        <v>4.3500000000000014</v>
      </c>
      <c r="D251">
        <v>3.9499999999999993</v>
      </c>
      <c r="E251">
        <v>24.65</v>
      </c>
      <c r="F251">
        <f t="shared" si="92"/>
        <v>4.593</v>
      </c>
      <c r="G251">
        <f t="shared" si="99"/>
        <v>0.34499999999999997</v>
      </c>
      <c r="H251">
        <f t="shared" si="100"/>
        <v>0.313</v>
      </c>
      <c r="I251">
        <f t="shared" si="101"/>
        <v>0.36399999999999999</v>
      </c>
      <c r="J251">
        <f t="shared" si="96"/>
        <v>1.851</v>
      </c>
      <c r="L251">
        <v>16.135244703896682</v>
      </c>
      <c r="M251">
        <f t="shared" si="102"/>
        <v>4.5926474617744901</v>
      </c>
      <c r="N251">
        <f t="shared" si="103"/>
        <v>1.8505524320774585</v>
      </c>
    </row>
    <row r="252" spans="1:14" x14ac:dyDescent="0.3">
      <c r="A252" t="s">
        <v>26</v>
      </c>
      <c r="B252">
        <f t="shared" si="79"/>
        <v>18.190000000000001</v>
      </c>
      <c r="C252">
        <v>4.8500000000000014</v>
      </c>
      <c r="D252">
        <v>4.3000000000000007</v>
      </c>
      <c r="E252">
        <v>25.15</v>
      </c>
      <c r="F252">
        <f t="shared" si="92"/>
        <v>5.1459999999999999</v>
      </c>
      <c r="G252">
        <f t="shared" si="99"/>
        <v>0.38500000000000001</v>
      </c>
      <c r="H252">
        <f t="shared" si="100"/>
        <v>0.34100000000000003</v>
      </c>
      <c r="I252">
        <f t="shared" si="101"/>
        <v>0.40799999999999997</v>
      </c>
      <c r="J252">
        <f t="shared" si="96"/>
        <v>1.7589999999999999</v>
      </c>
      <c r="L252">
        <v>18.189930604790902</v>
      </c>
      <c r="M252">
        <f t="shared" si="102"/>
        <v>5.1462406099013078</v>
      </c>
      <c r="N252">
        <f t="shared" si="103"/>
        <v>1.7587998246603365</v>
      </c>
    </row>
    <row r="253" spans="1:14" x14ac:dyDescent="0.3">
      <c r="A253" t="s">
        <v>26</v>
      </c>
      <c r="B253">
        <f t="shared" si="79"/>
        <v>20</v>
      </c>
      <c r="C253">
        <v>5.3000000000000007</v>
      </c>
      <c r="D253">
        <v>4.6999999999999993</v>
      </c>
      <c r="E253">
        <v>25.599999999999998</v>
      </c>
      <c r="F253">
        <f t="shared" si="92"/>
        <v>5.6459999999999999</v>
      </c>
      <c r="G253">
        <f t="shared" si="99"/>
        <v>0.42099999999999999</v>
      </c>
      <c r="H253">
        <f t="shared" si="100"/>
        <v>0.373</v>
      </c>
      <c r="I253">
        <f t="shared" si="101"/>
        <v>0.44800000000000001</v>
      </c>
      <c r="J253">
        <f t="shared" si="96"/>
        <v>1.6830000000000001</v>
      </c>
      <c r="L253">
        <v>19.997066615806403</v>
      </c>
      <c r="M253">
        <f t="shared" si="102"/>
        <v>5.6455501959832368</v>
      </c>
      <c r="N253">
        <f t="shared" si="103"/>
        <v>1.6827801729821239</v>
      </c>
    </row>
    <row r="254" spans="1:14" x14ac:dyDescent="0.3">
      <c r="A254" t="s">
        <v>26</v>
      </c>
      <c r="B254">
        <f t="shared" si="79"/>
        <v>22.21</v>
      </c>
      <c r="C254">
        <v>5.8500000000000014</v>
      </c>
      <c r="D254">
        <v>5.1499999999999986</v>
      </c>
      <c r="E254">
        <v>26.15</v>
      </c>
      <c r="F254">
        <f t="shared" si="92"/>
        <v>6.2590000000000003</v>
      </c>
      <c r="G254">
        <f t="shared" si="99"/>
        <v>0.46400000000000002</v>
      </c>
      <c r="H254">
        <f t="shared" si="100"/>
        <v>0.40899999999999997</v>
      </c>
      <c r="I254">
        <f t="shared" si="101"/>
        <v>0.497</v>
      </c>
      <c r="J254">
        <f t="shared" si="96"/>
        <v>1.601</v>
      </c>
      <c r="L254">
        <v>22.212156326696242</v>
      </c>
      <c r="M254">
        <f t="shared" si="102"/>
        <v>6.2585982890638805</v>
      </c>
      <c r="N254">
        <f t="shared" si="103"/>
        <v>1.6013844554645895</v>
      </c>
    </row>
    <row r="255" spans="1:14" x14ac:dyDescent="0.3">
      <c r="A255" t="s">
        <v>26</v>
      </c>
      <c r="B255">
        <f t="shared" si="79"/>
        <v>24.51</v>
      </c>
      <c r="C255">
        <v>6.3999999999999986</v>
      </c>
      <c r="D255">
        <v>5.6499999999999986</v>
      </c>
      <c r="E255">
        <v>26.699999999999996</v>
      </c>
      <c r="F255">
        <f t="shared" si="92"/>
        <v>6.8769999999999998</v>
      </c>
      <c r="G255">
        <f t="shared" si="99"/>
        <v>0.50800000000000001</v>
      </c>
      <c r="H255">
        <f t="shared" si="100"/>
        <v>0.44800000000000001</v>
      </c>
      <c r="I255">
        <f t="shared" si="101"/>
        <v>0.54600000000000004</v>
      </c>
      <c r="J255">
        <f t="shared" si="96"/>
        <v>1.534</v>
      </c>
      <c r="L255">
        <v>24.511673814009924</v>
      </c>
      <c r="M255">
        <f t="shared" si="102"/>
        <v>6.8772895239621166</v>
      </c>
      <c r="N255">
        <f t="shared" si="103"/>
        <v>1.534148888005566</v>
      </c>
    </row>
    <row r="256" spans="1:14" x14ac:dyDescent="0.3">
      <c r="A256" t="s">
        <v>26</v>
      </c>
      <c r="B256">
        <f t="shared" si="79"/>
        <v>26.34</v>
      </c>
      <c r="C256">
        <v>6.6999999999999993</v>
      </c>
      <c r="D256">
        <v>5.8999999999999986</v>
      </c>
      <c r="E256">
        <v>26.999999999999996</v>
      </c>
      <c r="F256">
        <f t="shared" si="92"/>
        <v>7.2389999999999999</v>
      </c>
      <c r="G256">
        <f t="shared" si="99"/>
        <v>0.53200000000000003</v>
      </c>
      <c r="H256">
        <f t="shared" si="100"/>
        <v>0.46800000000000003</v>
      </c>
      <c r="I256">
        <f t="shared" si="101"/>
        <v>0.57499999999999996</v>
      </c>
      <c r="J256">
        <f t="shared" si="96"/>
        <v>1.526</v>
      </c>
      <c r="L256">
        <v>26.337051342596798</v>
      </c>
      <c r="M256">
        <f t="shared" si="102"/>
        <v>7.2388467402694943</v>
      </c>
      <c r="N256">
        <f t="shared" si="103"/>
        <v>1.5264535044852436</v>
      </c>
    </row>
    <row r="257" spans="1:14" x14ac:dyDescent="0.3">
      <c r="A257" t="s">
        <v>26</v>
      </c>
      <c r="B257">
        <f t="shared" si="79"/>
        <v>28.4</v>
      </c>
      <c r="C257">
        <v>7.3000000000000007</v>
      </c>
      <c r="D257">
        <v>6.3999999999999986</v>
      </c>
      <c r="E257">
        <v>27.599999999999998</v>
      </c>
      <c r="F257">
        <f t="shared" si="92"/>
        <v>7.9</v>
      </c>
      <c r="G257">
        <f t="shared" si="99"/>
        <v>0.57899999999999996</v>
      </c>
      <c r="H257">
        <f t="shared" si="100"/>
        <v>0.50800000000000001</v>
      </c>
      <c r="I257">
        <f t="shared" si="101"/>
        <v>0.627</v>
      </c>
      <c r="J257">
        <f t="shared" si="96"/>
        <v>1.444</v>
      </c>
      <c r="L257">
        <v>28.400933245102678</v>
      </c>
      <c r="M257">
        <f t="shared" si="102"/>
        <v>7.8996606421510283</v>
      </c>
      <c r="N257">
        <f t="shared" si="103"/>
        <v>1.4439111208024724</v>
      </c>
    </row>
    <row r="258" spans="1:14" x14ac:dyDescent="0.3">
      <c r="A258" t="s">
        <v>26</v>
      </c>
      <c r="B258">
        <f t="shared" si="79"/>
        <v>30.72</v>
      </c>
      <c r="C258">
        <v>7.85</v>
      </c>
      <c r="D258">
        <v>6.8999999999999986</v>
      </c>
      <c r="E258">
        <v>28.15</v>
      </c>
      <c r="F258">
        <f t="shared" si="92"/>
        <v>8.5239999999999991</v>
      </c>
      <c r="G258">
        <f t="shared" si="99"/>
        <v>0.623</v>
      </c>
      <c r="H258">
        <f t="shared" si="100"/>
        <v>0.54800000000000004</v>
      </c>
      <c r="I258">
        <f t="shared" si="101"/>
        <v>0.67700000000000005</v>
      </c>
      <c r="J258">
        <f t="shared" si="96"/>
        <v>1.393</v>
      </c>
      <c r="L258">
        <v>30.7184723547625</v>
      </c>
      <c r="M258">
        <f t="shared" si="102"/>
        <v>8.5243741545560319</v>
      </c>
      <c r="N258">
        <f t="shared" si="103"/>
        <v>1.3932413696334178</v>
      </c>
    </row>
    <row r="259" spans="1:14" x14ac:dyDescent="0.3">
      <c r="A259" t="s">
        <v>26</v>
      </c>
      <c r="B259">
        <f t="shared" ref="B259:B322" si="104">ROUND(L259,2)</f>
        <v>33.1</v>
      </c>
      <c r="C259">
        <v>8.3000000000000007</v>
      </c>
      <c r="D259">
        <v>7.3000000000000007</v>
      </c>
      <c r="E259">
        <v>28.599999999999998</v>
      </c>
      <c r="F259">
        <f t="shared" si="92"/>
        <v>9.0589999999999993</v>
      </c>
      <c r="G259">
        <f t="shared" si="99"/>
        <v>0.65900000000000003</v>
      </c>
      <c r="H259">
        <f t="shared" si="100"/>
        <v>0.57899999999999996</v>
      </c>
      <c r="I259">
        <f t="shared" si="101"/>
        <v>0.71899999999999997</v>
      </c>
      <c r="J259">
        <f t="shared" si="96"/>
        <v>1.371</v>
      </c>
      <c r="L259">
        <v>33.104069228571596</v>
      </c>
      <c r="M259">
        <f t="shared" si="102"/>
        <v>9.0587333683544369</v>
      </c>
      <c r="N259">
        <f t="shared" si="103"/>
        <v>1.3705682561566721</v>
      </c>
    </row>
    <row r="260" spans="1:14" x14ac:dyDescent="0.3">
      <c r="A260" t="s">
        <v>26</v>
      </c>
      <c r="B260">
        <f t="shared" si="104"/>
        <v>36.18</v>
      </c>
      <c r="C260">
        <v>9</v>
      </c>
      <c r="D260">
        <v>7.85</v>
      </c>
      <c r="E260">
        <v>29.299999999999997</v>
      </c>
      <c r="F260">
        <f t="shared" si="92"/>
        <v>9.8640000000000008</v>
      </c>
      <c r="G260">
        <f t="shared" si="99"/>
        <v>0.71399999999999997</v>
      </c>
      <c r="H260">
        <f t="shared" si="100"/>
        <v>0.623</v>
      </c>
      <c r="I260">
        <f t="shared" si="101"/>
        <v>0.78300000000000003</v>
      </c>
      <c r="J260">
        <f t="shared" si="96"/>
        <v>1.3180000000000001</v>
      </c>
      <c r="L260">
        <v>36.180573753846637</v>
      </c>
      <c r="M260">
        <f>(C260+((((1000*L260)/(30*E260))^2)/1962))</f>
        <v>9.8635234704021304</v>
      </c>
      <c r="N260">
        <f t="shared" si="103"/>
        <v>1.3184019264609605</v>
      </c>
    </row>
    <row r="261" spans="1:14" x14ac:dyDescent="0.3">
      <c r="A261" s="1" t="s">
        <v>27</v>
      </c>
      <c r="B261">
        <f t="shared" si="104"/>
        <v>11.52</v>
      </c>
      <c r="C261">
        <v>2.9000000000000021</v>
      </c>
      <c r="D261">
        <v>2.7000000000000028</v>
      </c>
      <c r="E261">
        <v>23.099999999999998</v>
      </c>
      <c r="F261">
        <f t="shared" ref="F261:F286" si="105">ROUND(M261,3)</f>
        <v>3.0409999999999999</v>
      </c>
      <c r="G261">
        <f t="shared" ref="G261:G269" si="106">ROUND(C261/12.6,3)</f>
        <v>0.23</v>
      </c>
      <c r="H261">
        <f t="shared" ref="H261:H269" si="107">ROUND(D261/12.6,3)</f>
        <v>0.214</v>
      </c>
      <c r="I261">
        <f t="shared" ref="I261:I269" si="108">ROUND(M261/12.6,3)</f>
        <v>0.24099999999999999</v>
      </c>
      <c r="J261">
        <f t="shared" ref="J261:J305" si="109">ROUND(N261,3)</f>
        <v>2.452</v>
      </c>
      <c r="L261">
        <v>11.520080458489842</v>
      </c>
      <c r="M261">
        <f t="shared" ref="M261:M269" si="110">(C261+((((1000*L261)/(30*E261))^2)/1962))</f>
        <v>3.0408463355663828</v>
      </c>
      <c r="N261">
        <f t="shared" ref="N261:N269" si="111">(3*L261/1000)/(2.657668151*((M261/100)^1.5))</f>
        <v>2.4523604506915633</v>
      </c>
    </row>
    <row r="262" spans="1:14" x14ac:dyDescent="0.3">
      <c r="A262" t="s">
        <v>27</v>
      </c>
      <c r="B262">
        <f t="shared" si="104"/>
        <v>13.93</v>
      </c>
      <c r="C262">
        <v>3.4000000000000021</v>
      </c>
      <c r="D262">
        <v>3.1500000000000021</v>
      </c>
      <c r="E262">
        <v>23.599999999999998</v>
      </c>
      <c r="F262">
        <f t="shared" si="105"/>
        <v>3.597</v>
      </c>
      <c r="G262">
        <f t="shared" si="106"/>
        <v>0.27</v>
      </c>
      <c r="H262">
        <f t="shared" si="107"/>
        <v>0.25</v>
      </c>
      <c r="I262">
        <f t="shared" si="108"/>
        <v>0.28599999999999998</v>
      </c>
      <c r="J262">
        <f t="shared" si="109"/>
        <v>2.3050000000000002</v>
      </c>
      <c r="L262">
        <v>13.934832298417316</v>
      </c>
      <c r="M262">
        <f t="shared" si="110"/>
        <v>3.5974412875738579</v>
      </c>
      <c r="N262">
        <f t="shared" si="111"/>
        <v>2.3053224371949206</v>
      </c>
    </row>
    <row r="263" spans="1:14" x14ac:dyDescent="0.3">
      <c r="A263" t="s">
        <v>27</v>
      </c>
      <c r="B263">
        <f t="shared" si="104"/>
        <v>15.13</v>
      </c>
      <c r="C263">
        <v>3.7000000000000028</v>
      </c>
      <c r="D263">
        <v>3.4000000000000021</v>
      </c>
      <c r="E263">
        <v>23.9</v>
      </c>
      <c r="F263">
        <f t="shared" si="105"/>
        <v>3.927</v>
      </c>
      <c r="G263">
        <f t="shared" si="106"/>
        <v>0.29399999999999998</v>
      </c>
      <c r="H263">
        <f t="shared" si="107"/>
        <v>0.27</v>
      </c>
      <c r="I263">
        <f t="shared" si="108"/>
        <v>0.312</v>
      </c>
      <c r="J263">
        <f t="shared" si="109"/>
        <v>2.194</v>
      </c>
      <c r="L263">
        <v>15.126315344039361</v>
      </c>
      <c r="M263">
        <f t="shared" si="110"/>
        <v>3.9268448822249979</v>
      </c>
      <c r="N263">
        <f t="shared" si="111"/>
        <v>2.1942597339564851</v>
      </c>
    </row>
    <row r="264" spans="1:14" x14ac:dyDescent="0.3">
      <c r="A264" t="s">
        <v>27</v>
      </c>
      <c r="B264">
        <f t="shared" si="104"/>
        <v>16.2</v>
      </c>
      <c r="C264">
        <v>3.9000000000000021</v>
      </c>
      <c r="D264">
        <v>3.5700000000000003</v>
      </c>
      <c r="E264">
        <v>24.099999999999998</v>
      </c>
      <c r="F264">
        <f t="shared" si="105"/>
        <v>4.1559999999999997</v>
      </c>
      <c r="G264">
        <f t="shared" si="106"/>
        <v>0.31</v>
      </c>
      <c r="H264">
        <f t="shared" si="107"/>
        <v>0.28299999999999997</v>
      </c>
      <c r="I264">
        <f t="shared" si="108"/>
        <v>0.33</v>
      </c>
      <c r="J264">
        <f t="shared" si="109"/>
        <v>2.1579999999999999</v>
      </c>
      <c r="L264">
        <v>16.197138540903925</v>
      </c>
      <c r="M264">
        <f t="shared" si="110"/>
        <v>4.155800268609954</v>
      </c>
      <c r="N264">
        <f t="shared" si="111"/>
        <v>2.1581260126471693</v>
      </c>
    </row>
    <row r="265" spans="1:14" x14ac:dyDescent="0.3">
      <c r="A265" t="s">
        <v>27</v>
      </c>
      <c r="B265">
        <f t="shared" si="104"/>
        <v>19.899999999999999</v>
      </c>
      <c r="C265">
        <v>4.6500000000000021</v>
      </c>
      <c r="D265">
        <v>4.2000000000000028</v>
      </c>
      <c r="E265">
        <v>24.849999999999998</v>
      </c>
      <c r="F265">
        <f t="shared" si="105"/>
        <v>5.0129999999999999</v>
      </c>
      <c r="G265">
        <f t="shared" si="106"/>
        <v>0.36899999999999999</v>
      </c>
      <c r="H265">
        <f t="shared" si="107"/>
        <v>0.33300000000000002</v>
      </c>
      <c r="I265">
        <f t="shared" si="108"/>
        <v>0.39800000000000002</v>
      </c>
      <c r="J265">
        <f t="shared" si="109"/>
        <v>2.0009999999999999</v>
      </c>
      <c r="L265">
        <v>19.89689654658827</v>
      </c>
      <c r="M265">
        <f t="shared" si="110"/>
        <v>5.0130583127990906</v>
      </c>
      <c r="N265">
        <f t="shared" si="111"/>
        <v>2.0010212928464095</v>
      </c>
    </row>
    <row r="266" spans="1:14" x14ac:dyDescent="0.3">
      <c r="A266" t="s">
        <v>27</v>
      </c>
      <c r="B266">
        <f t="shared" si="104"/>
        <v>23.51</v>
      </c>
      <c r="C266">
        <v>5.3500000000000014</v>
      </c>
      <c r="D266">
        <v>4.8500000000000014</v>
      </c>
      <c r="E266">
        <v>25.549999999999997</v>
      </c>
      <c r="F266">
        <f t="shared" si="105"/>
        <v>5.83</v>
      </c>
      <c r="G266">
        <f t="shared" si="106"/>
        <v>0.42499999999999999</v>
      </c>
      <c r="H266">
        <f t="shared" si="107"/>
        <v>0.38500000000000001</v>
      </c>
      <c r="I266">
        <f t="shared" si="108"/>
        <v>0.46300000000000002</v>
      </c>
      <c r="J266">
        <f t="shared" si="109"/>
        <v>1.8859999999999999</v>
      </c>
      <c r="L266">
        <v>23.510859886963022</v>
      </c>
      <c r="M266">
        <f t="shared" si="110"/>
        <v>5.8295277064932831</v>
      </c>
      <c r="N266">
        <f t="shared" si="111"/>
        <v>1.8855539365583422</v>
      </c>
    </row>
    <row r="267" spans="1:14" x14ac:dyDescent="0.3">
      <c r="A267" t="s">
        <v>27</v>
      </c>
      <c r="B267">
        <f t="shared" si="104"/>
        <v>27.53</v>
      </c>
      <c r="C267">
        <v>6.23</v>
      </c>
      <c r="D267">
        <v>5.6000000000000014</v>
      </c>
      <c r="E267">
        <v>26.429999999999996</v>
      </c>
      <c r="F267">
        <f t="shared" si="105"/>
        <v>6.8440000000000003</v>
      </c>
      <c r="G267">
        <f t="shared" si="106"/>
        <v>0.49399999999999999</v>
      </c>
      <c r="H267">
        <f t="shared" si="107"/>
        <v>0.44400000000000001</v>
      </c>
      <c r="I267">
        <f t="shared" si="108"/>
        <v>0.54300000000000004</v>
      </c>
      <c r="J267">
        <f t="shared" si="109"/>
        <v>1.736</v>
      </c>
      <c r="L267">
        <v>27.530768592433432</v>
      </c>
      <c r="M267">
        <f t="shared" si="110"/>
        <v>6.8444702106879172</v>
      </c>
      <c r="N267">
        <f t="shared" si="111"/>
        <v>1.7355178401525322</v>
      </c>
    </row>
    <row r="268" spans="1:14" x14ac:dyDescent="0.3">
      <c r="A268" t="s">
        <v>27</v>
      </c>
      <c r="B268">
        <f t="shared" si="104"/>
        <v>31.39</v>
      </c>
      <c r="C268">
        <v>7.1000000000000014</v>
      </c>
      <c r="D268">
        <v>6.4000000000000021</v>
      </c>
      <c r="E268">
        <v>27.299999999999997</v>
      </c>
      <c r="F268">
        <f t="shared" si="105"/>
        <v>7.8490000000000002</v>
      </c>
      <c r="G268">
        <f t="shared" si="106"/>
        <v>0.56299999999999994</v>
      </c>
      <c r="H268">
        <f t="shared" si="107"/>
        <v>0.50800000000000001</v>
      </c>
      <c r="I268">
        <f t="shared" si="108"/>
        <v>0.623</v>
      </c>
      <c r="J268">
        <f t="shared" si="109"/>
        <v>1.611</v>
      </c>
      <c r="L268">
        <v>31.387517463655126</v>
      </c>
      <c r="M268">
        <f t="shared" si="110"/>
        <v>7.8485953552429448</v>
      </c>
      <c r="N268">
        <f t="shared" si="111"/>
        <v>1.6113488059892402</v>
      </c>
    </row>
    <row r="269" spans="1:14" x14ac:dyDescent="0.3">
      <c r="A269" t="s">
        <v>27</v>
      </c>
      <c r="B269">
        <f t="shared" si="104"/>
        <v>36.47</v>
      </c>
      <c r="C269">
        <v>8.0000000000000018</v>
      </c>
      <c r="D269">
        <v>7.2000000000000028</v>
      </c>
      <c r="E269">
        <v>28.199999999999996</v>
      </c>
      <c r="F269">
        <f t="shared" si="105"/>
        <v>8.9469999999999992</v>
      </c>
      <c r="G269">
        <f t="shared" si="106"/>
        <v>0.63500000000000001</v>
      </c>
      <c r="H269">
        <f t="shared" si="107"/>
        <v>0.57099999999999995</v>
      </c>
      <c r="I269">
        <f t="shared" si="108"/>
        <v>0.71</v>
      </c>
      <c r="J269">
        <f t="shared" si="109"/>
        <v>1.538</v>
      </c>
      <c r="L269">
        <v>36.4730263116858</v>
      </c>
      <c r="M269">
        <f t="shared" si="110"/>
        <v>8.9473356278534126</v>
      </c>
      <c r="N269">
        <f t="shared" si="111"/>
        <v>1.5383377931486018</v>
      </c>
    </row>
    <row r="270" spans="1:14" x14ac:dyDescent="0.3">
      <c r="A270" s="1" t="s">
        <v>28</v>
      </c>
      <c r="B270">
        <f t="shared" si="104"/>
        <v>12.92</v>
      </c>
      <c r="C270">
        <v>2.8499999999999979</v>
      </c>
      <c r="D270">
        <v>2.6999999999999993</v>
      </c>
      <c r="E270">
        <v>23.45</v>
      </c>
      <c r="F270">
        <f t="shared" si="105"/>
        <v>3.0219999999999998</v>
      </c>
      <c r="G270">
        <f t="shared" ref="G270:G286" si="112">ROUND(C270/12.6,3)</f>
        <v>0.22600000000000001</v>
      </c>
      <c r="H270">
        <f t="shared" ref="H270:H287" si="113">ROUND(D270/12.6,3)</f>
        <v>0.214</v>
      </c>
      <c r="I270">
        <f t="shared" ref="I270:I286" si="114">ROUND(M270/12.6,3)</f>
        <v>0.24</v>
      </c>
      <c r="J270">
        <f t="shared" si="109"/>
        <v>2.7759999999999998</v>
      </c>
      <c r="L270">
        <v>12.921005337739341</v>
      </c>
      <c r="M270">
        <f t="shared" ref="M270:M286" si="115">(C270+((((1000*L270)/(30*E270))^2)/1962))</f>
        <v>3.0219354403246919</v>
      </c>
      <c r="N270">
        <f t="shared" ref="N270:N287" si="116">(3*L270/1000)/(2.657668151*((M270/100)^1.5))</f>
        <v>2.7764447505899521</v>
      </c>
    </row>
    <row r="271" spans="1:14" x14ac:dyDescent="0.3">
      <c r="A271" t="s">
        <v>28</v>
      </c>
      <c r="B271">
        <f t="shared" si="104"/>
        <v>12.92</v>
      </c>
      <c r="C271">
        <v>2.8499999999999979</v>
      </c>
      <c r="D271">
        <v>2.6999999999999993</v>
      </c>
      <c r="E271">
        <v>23.45</v>
      </c>
      <c r="F271">
        <f t="shared" si="105"/>
        <v>3.0219999999999998</v>
      </c>
      <c r="G271">
        <f t="shared" si="112"/>
        <v>0.22600000000000001</v>
      </c>
      <c r="H271">
        <f t="shared" si="113"/>
        <v>0.214</v>
      </c>
      <c r="I271">
        <f t="shared" si="114"/>
        <v>0.24</v>
      </c>
      <c r="J271">
        <f t="shared" si="109"/>
        <v>2.7759999999999998</v>
      </c>
      <c r="L271">
        <v>12.921005337739341</v>
      </c>
      <c r="M271">
        <f t="shared" si="115"/>
        <v>3.0219354403246919</v>
      </c>
      <c r="N271">
        <f t="shared" si="116"/>
        <v>2.7764447505899521</v>
      </c>
    </row>
    <row r="272" spans="1:14" x14ac:dyDescent="0.3">
      <c r="A272" t="s">
        <v>28</v>
      </c>
      <c r="B272">
        <f t="shared" si="104"/>
        <v>15.43</v>
      </c>
      <c r="C272">
        <v>3.3499999999999979</v>
      </c>
      <c r="D272">
        <v>3.0999999999999979</v>
      </c>
      <c r="E272">
        <v>23.95</v>
      </c>
      <c r="F272">
        <f t="shared" si="105"/>
        <v>3.585</v>
      </c>
      <c r="G272">
        <f t="shared" si="112"/>
        <v>0.26600000000000001</v>
      </c>
      <c r="H272">
        <f t="shared" si="113"/>
        <v>0.246</v>
      </c>
      <c r="I272">
        <f t="shared" si="114"/>
        <v>0.28499999999999998</v>
      </c>
      <c r="J272">
        <f t="shared" si="109"/>
        <v>2.5659999999999998</v>
      </c>
      <c r="L272">
        <v>15.429590279934208</v>
      </c>
      <c r="M272">
        <f t="shared" si="115"/>
        <v>3.5850478266001886</v>
      </c>
      <c r="N272">
        <f t="shared" si="116"/>
        <v>2.5658571023867451</v>
      </c>
    </row>
    <row r="273" spans="1:14" x14ac:dyDescent="0.3">
      <c r="A273" t="s">
        <v>28</v>
      </c>
      <c r="B273">
        <f t="shared" si="104"/>
        <v>15.89</v>
      </c>
      <c r="C273">
        <v>3.4499999999999993</v>
      </c>
      <c r="D273">
        <v>3.1899999999999977</v>
      </c>
      <c r="E273">
        <v>24.05</v>
      </c>
      <c r="F273">
        <f t="shared" si="105"/>
        <v>3.6970000000000001</v>
      </c>
      <c r="G273">
        <f t="shared" si="112"/>
        <v>0.27400000000000002</v>
      </c>
      <c r="H273">
        <f t="shared" si="113"/>
        <v>0.253</v>
      </c>
      <c r="I273">
        <f t="shared" si="114"/>
        <v>0.29299999999999998</v>
      </c>
      <c r="J273">
        <f t="shared" si="109"/>
        <v>2.5230000000000001</v>
      </c>
      <c r="L273">
        <v>15.888519818882365</v>
      </c>
      <c r="M273">
        <f t="shared" si="115"/>
        <v>3.6971696861785848</v>
      </c>
      <c r="N273">
        <f t="shared" si="116"/>
        <v>2.5228990170554315</v>
      </c>
    </row>
    <row r="274" spans="1:14" x14ac:dyDescent="0.3">
      <c r="A274" t="s">
        <v>28</v>
      </c>
      <c r="B274">
        <f t="shared" si="104"/>
        <v>18.579999999999998</v>
      </c>
      <c r="C274">
        <v>3.8999999999999986</v>
      </c>
      <c r="D274">
        <v>3.5399999999999991</v>
      </c>
      <c r="E274">
        <v>24.5</v>
      </c>
      <c r="F274">
        <f t="shared" si="105"/>
        <v>4.226</v>
      </c>
      <c r="G274">
        <f t="shared" si="112"/>
        <v>0.31</v>
      </c>
      <c r="H274">
        <f t="shared" si="113"/>
        <v>0.28100000000000003</v>
      </c>
      <c r="I274">
        <f t="shared" si="114"/>
        <v>0.33500000000000002</v>
      </c>
      <c r="J274">
        <f t="shared" si="109"/>
        <v>2.4140000000000001</v>
      </c>
      <c r="L274">
        <v>18.578902524316678</v>
      </c>
      <c r="M274">
        <f t="shared" si="115"/>
        <v>4.2256615091694378</v>
      </c>
      <c r="N274">
        <f t="shared" si="116"/>
        <v>2.4143403944555057</v>
      </c>
    </row>
    <row r="275" spans="1:14" x14ac:dyDescent="0.3">
      <c r="A275" t="s">
        <v>28</v>
      </c>
      <c r="B275">
        <f t="shared" si="104"/>
        <v>18.579999999999998</v>
      </c>
      <c r="C275">
        <v>4</v>
      </c>
      <c r="D275">
        <v>3.6499999999999986</v>
      </c>
      <c r="E275">
        <v>24.6</v>
      </c>
      <c r="F275">
        <f t="shared" si="105"/>
        <v>4.3230000000000004</v>
      </c>
      <c r="G275">
        <f t="shared" si="112"/>
        <v>0.317</v>
      </c>
      <c r="H275">
        <f t="shared" si="113"/>
        <v>0.28999999999999998</v>
      </c>
      <c r="I275">
        <f t="shared" si="114"/>
        <v>0.34300000000000003</v>
      </c>
      <c r="J275">
        <f t="shared" si="109"/>
        <v>2.3330000000000002</v>
      </c>
      <c r="L275">
        <v>18.578902524316678</v>
      </c>
      <c r="M275">
        <f t="shared" si="115"/>
        <v>4.3230192360350257</v>
      </c>
      <c r="N275">
        <f t="shared" si="116"/>
        <v>2.3332421155971526</v>
      </c>
    </row>
    <row r="276" spans="1:14" x14ac:dyDescent="0.3">
      <c r="A276" t="s">
        <v>28</v>
      </c>
      <c r="B276">
        <f t="shared" si="104"/>
        <v>21.25</v>
      </c>
      <c r="C276">
        <v>4.389999999999997</v>
      </c>
      <c r="D276">
        <v>4</v>
      </c>
      <c r="E276">
        <v>24.99</v>
      </c>
      <c r="F276">
        <f t="shared" si="105"/>
        <v>4.7990000000000004</v>
      </c>
      <c r="G276">
        <f t="shared" si="112"/>
        <v>0.34799999999999998</v>
      </c>
      <c r="H276">
        <f t="shared" si="113"/>
        <v>0.317</v>
      </c>
      <c r="I276">
        <f t="shared" si="114"/>
        <v>0.38100000000000001</v>
      </c>
      <c r="J276">
        <f t="shared" si="109"/>
        <v>2.2810000000000001</v>
      </c>
      <c r="L276">
        <v>21.247520062816431</v>
      </c>
      <c r="M276">
        <f t="shared" si="115"/>
        <v>4.7993949406020002</v>
      </c>
      <c r="N276">
        <f t="shared" si="116"/>
        <v>2.2811246457923033</v>
      </c>
    </row>
    <row r="277" spans="1:14" x14ac:dyDescent="0.3">
      <c r="A277" t="s">
        <v>28</v>
      </c>
      <c r="B277">
        <f t="shared" si="104"/>
        <v>21.76</v>
      </c>
      <c r="C277">
        <v>4.5999999999999979</v>
      </c>
      <c r="D277">
        <v>4.1999999999999993</v>
      </c>
      <c r="E277">
        <v>25.2</v>
      </c>
      <c r="F277">
        <f t="shared" si="105"/>
        <v>5.0220000000000002</v>
      </c>
      <c r="G277">
        <f t="shared" si="112"/>
        <v>0.36499999999999999</v>
      </c>
      <c r="H277">
        <f t="shared" si="113"/>
        <v>0.33300000000000002</v>
      </c>
      <c r="I277">
        <f t="shared" si="114"/>
        <v>0.39900000000000002</v>
      </c>
      <c r="J277">
        <f t="shared" si="109"/>
        <v>2.1829999999999998</v>
      </c>
      <c r="L277">
        <v>21.762333824037423</v>
      </c>
      <c r="M277">
        <f t="shared" si="115"/>
        <v>5.0223459575585885</v>
      </c>
      <c r="N277">
        <f t="shared" si="116"/>
        <v>2.182559202437421</v>
      </c>
    </row>
    <row r="278" spans="1:14" x14ac:dyDescent="0.3">
      <c r="A278" t="s">
        <v>28</v>
      </c>
      <c r="B278">
        <f t="shared" si="104"/>
        <v>24.4</v>
      </c>
      <c r="C278">
        <v>4.8999999999999986</v>
      </c>
      <c r="D278">
        <v>4.4499999999999993</v>
      </c>
      <c r="E278">
        <v>25.5</v>
      </c>
      <c r="F278">
        <f t="shared" si="105"/>
        <v>5.4189999999999996</v>
      </c>
      <c r="G278">
        <f t="shared" si="112"/>
        <v>0.38900000000000001</v>
      </c>
      <c r="H278">
        <f>ROUND(D278/12.6,3)</f>
        <v>0.35299999999999998</v>
      </c>
      <c r="I278">
        <f t="shared" si="114"/>
        <v>0.43</v>
      </c>
      <c r="J278">
        <f t="shared" si="109"/>
        <v>2.1840000000000002</v>
      </c>
      <c r="L278">
        <v>24.40370562195503</v>
      </c>
      <c r="M278">
        <f t="shared" si="115"/>
        <v>5.4186682714956707</v>
      </c>
      <c r="N278">
        <f t="shared" si="116"/>
        <v>2.1839235604678797</v>
      </c>
    </row>
    <row r="279" spans="1:14" x14ac:dyDescent="0.3">
      <c r="A279" t="s">
        <v>28</v>
      </c>
      <c r="B279">
        <f t="shared" si="104"/>
        <v>24.58</v>
      </c>
      <c r="C279">
        <v>5.0499999999999972</v>
      </c>
      <c r="D279">
        <v>4.5999999999999979</v>
      </c>
      <c r="E279">
        <v>25.65</v>
      </c>
      <c r="F279">
        <f t="shared" si="105"/>
        <v>5.57</v>
      </c>
      <c r="G279">
        <f t="shared" si="112"/>
        <v>0.40100000000000002</v>
      </c>
      <c r="H279">
        <f t="shared" si="113"/>
        <v>0.36499999999999999</v>
      </c>
      <c r="I279">
        <f t="shared" si="114"/>
        <v>0.442</v>
      </c>
      <c r="J279">
        <f t="shared" si="109"/>
        <v>2.1110000000000002</v>
      </c>
      <c r="L279">
        <v>24.583750769624508</v>
      </c>
      <c r="M279">
        <f t="shared" si="115"/>
        <v>5.5702116063026166</v>
      </c>
      <c r="N279">
        <f t="shared" si="116"/>
        <v>2.1108681467117183</v>
      </c>
    </row>
    <row r="280" spans="1:14" x14ac:dyDescent="0.3">
      <c r="A280" t="s">
        <v>28</v>
      </c>
      <c r="B280">
        <f t="shared" si="104"/>
        <v>27.34</v>
      </c>
      <c r="C280">
        <v>5.5</v>
      </c>
      <c r="D280">
        <v>4.9499999999999993</v>
      </c>
      <c r="E280">
        <v>26.1</v>
      </c>
      <c r="F280">
        <f t="shared" si="105"/>
        <v>6.1219999999999999</v>
      </c>
      <c r="G280">
        <f t="shared" si="112"/>
        <v>0.437</v>
      </c>
      <c r="H280">
        <f t="shared" si="113"/>
        <v>0.39300000000000002</v>
      </c>
      <c r="I280">
        <f t="shared" si="114"/>
        <v>0.48599999999999999</v>
      </c>
      <c r="J280">
        <f t="shared" si="109"/>
        <v>2.0379999999999998</v>
      </c>
      <c r="L280">
        <v>27.342947605278571</v>
      </c>
      <c r="M280">
        <f t="shared" si="115"/>
        <v>6.1215386402917416</v>
      </c>
      <c r="N280">
        <f t="shared" si="116"/>
        <v>2.0378627938327338</v>
      </c>
    </row>
    <row r="281" spans="1:14" x14ac:dyDescent="0.3">
      <c r="A281" t="s">
        <v>28</v>
      </c>
      <c r="B281">
        <f t="shared" si="104"/>
        <v>27.16</v>
      </c>
      <c r="C281">
        <v>5.5499999999999972</v>
      </c>
      <c r="D281">
        <v>4.9499999999999993</v>
      </c>
      <c r="E281">
        <v>26.15</v>
      </c>
      <c r="F281">
        <f t="shared" si="105"/>
        <v>6.1609999999999996</v>
      </c>
      <c r="G281">
        <f t="shared" si="112"/>
        <v>0.44</v>
      </c>
      <c r="H281">
        <f t="shared" si="113"/>
        <v>0.39300000000000002</v>
      </c>
      <c r="I281">
        <f t="shared" si="114"/>
        <v>0.48899999999999999</v>
      </c>
      <c r="J281">
        <f t="shared" si="109"/>
        <v>2.0049999999999999</v>
      </c>
      <c r="L281">
        <v>27.155608265761828</v>
      </c>
      <c r="M281">
        <f t="shared" si="115"/>
        <v>6.1607087906367868</v>
      </c>
      <c r="N281">
        <f t="shared" si="116"/>
        <v>2.0046290372258335</v>
      </c>
    </row>
    <row r="282" spans="1:14" x14ac:dyDescent="0.3">
      <c r="A282" t="s">
        <v>28</v>
      </c>
      <c r="B282">
        <f t="shared" si="104"/>
        <v>30.21</v>
      </c>
      <c r="C282">
        <v>6.0999999999999979</v>
      </c>
      <c r="D282">
        <v>5.4499999999999993</v>
      </c>
      <c r="E282">
        <v>26.7</v>
      </c>
      <c r="F282">
        <f t="shared" si="105"/>
        <v>6.8250000000000002</v>
      </c>
      <c r="G282">
        <f t="shared" si="112"/>
        <v>0.48399999999999999</v>
      </c>
      <c r="H282">
        <f t="shared" si="113"/>
        <v>0.433</v>
      </c>
      <c r="I282">
        <f t="shared" si="114"/>
        <v>0.54200000000000004</v>
      </c>
      <c r="J282">
        <f t="shared" si="109"/>
        <v>1.913</v>
      </c>
      <c r="L282">
        <v>30.210534753338028</v>
      </c>
      <c r="M282">
        <f t="shared" si="115"/>
        <v>6.825024679941504</v>
      </c>
      <c r="N282">
        <f t="shared" si="116"/>
        <v>1.912593063122944</v>
      </c>
    </row>
    <row r="283" spans="1:14" x14ac:dyDescent="0.3">
      <c r="A283" t="s">
        <v>28</v>
      </c>
      <c r="B283">
        <f t="shared" si="104"/>
        <v>30.41</v>
      </c>
      <c r="C283">
        <v>6.1999999999999993</v>
      </c>
      <c r="D283">
        <v>5.5999999999999979</v>
      </c>
      <c r="E283">
        <v>26.8</v>
      </c>
      <c r="F283">
        <f t="shared" si="105"/>
        <v>6.9290000000000003</v>
      </c>
      <c r="G283">
        <f t="shared" si="112"/>
        <v>0.49199999999999999</v>
      </c>
      <c r="H283">
        <f t="shared" si="113"/>
        <v>0.44400000000000001</v>
      </c>
      <c r="I283">
        <f t="shared" si="114"/>
        <v>0.55000000000000004</v>
      </c>
      <c r="J283">
        <f t="shared" si="109"/>
        <v>1.8819999999999999</v>
      </c>
      <c r="L283">
        <v>30.405516767233493</v>
      </c>
      <c r="M283">
        <f t="shared" si="115"/>
        <v>6.9289431807200259</v>
      </c>
      <c r="N283">
        <f t="shared" si="116"/>
        <v>1.8817953532259069</v>
      </c>
    </row>
    <row r="284" spans="1:14" x14ac:dyDescent="0.3">
      <c r="A284" t="s">
        <v>28</v>
      </c>
      <c r="B284">
        <f t="shared" si="104"/>
        <v>32.979999999999997</v>
      </c>
      <c r="C284">
        <v>6.5999999999999979</v>
      </c>
      <c r="D284">
        <v>5.8999999999999986</v>
      </c>
      <c r="E284">
        <v>27.2</v>
      </c>
      <c r="F284">
        <f t="shared" si="105"/>
        <v>7.4329999999999998</v>
      </c>
      <c r="G284">
        <f t="shared" si="112"/>
        <v>0.52400000000000002</v>
      </c>
      <c r="H284">
        <f t="shared" si="113"/>
        <v>0.46800000000000003</v>
      </c>
      <c r="I284">
        <f t="shared" si="114"/>
        <v>0.59</v>
      </c>
      <c r="J284">
        <f t="shared" si="109"/>
        <v>1.837</v>
      </c>
      <c r="L284">
        <v>32.983185520568121</v>
      </c>
      <c r="M284">
        <f t="shared" si="115"/>
        <v>7.4327331900148774</v>
      </c>
      <c r="N284">
        <f t="shared" si="116"/>
        <v>1.8373431953222601</v>
      </c>
    </row>
    <row r="285" spans="1:14" x14ac:dyDescent="0.3">
      <c r="A285" t="s">
        <v>28</v>
      </c>
      <c r="B285">
        <f t="shared" si="104"/>
        <v>32.78</v>
      </c>
      <c r="C285">
        <v>6.6499999999999986</v>
      </c>
      <c r="D285">
        <v>5.9499999999999993</v>
      </c>
      <c r="E285">
        <v>27.25</v>
      </c>
      <c r="F285">
        <f t="shared" si="105"/>
        <v>7.47</v>
      </c>
      <c r="G285">
        <f t="shared" si="112"/>
        <v>0.52800000000000002</v>
      </c>
      <c r="H285">
        <f t="shared" si="113"/>
        <v>0.47199999999999998</v>
      </c>
      <c r="I285">
        <f t="shared" si="114"/>
        <v>0.59299999999999997</v>
      </c>
      <c r="J285">
        <f t="shared" si="109"/>
        <v>1.8129999999999999</v>
      </c>
      <c r="L285">
        <v>32.782086603589953</v>
      </c>
      <c r="M285">
        <f t="shared" si="115"/>
        <v>7.469593793231339</v>
      </c>
      <c r="N285">
        <f t="shared" si="116"/>
        <v>1.8126402471621541</v>
      </c>
    </row>
    <row r="286" spans="1:14" x14ac:dyDescent="0.3">
      <c r="A286" t="s">
        <v>28</v>
      </c>
      <c r="B286">
        <f t="shared" si="104"/>
        <v>36.06</v>
      </c>
      <c r="C286">
        <v>7.25</v>
      </c>
      <c r="D286">
        <v>6.5</v>
      </c>
      <c r="E286">
        <v>27.85</v>
      </c>
      <c r="F286">
        <f t="shared" si="105"/>
        <v>8.1989999999999998</v>
      </c>
      <c r="G286">
        <f t="shared" si="112"/>
        <v>0.57499999999999996</v>
      </c>
      <c r="H286">
        <f t="shared" si="113"/>
        <v>0.51600000000000001</v>
      </c>
      <c r="I286">
        <f t="shared" si="114"/>
        <v>0.65100000000000002</v>
      </c>
      <c r="J286">
        <f t="shared" si="109"/>
        <v>1.734</v>
      </c>
      <c r="L286">
        <v>36.055513431069983</v>
      </c>
      <c r="M286">
        <f t="shared" si="115"/>
        <v>8.1991862909550957</v>
      </c>
      <c r="N286">
        <f t="shared" si="116"/>
        <v>1.7335487377685592</v>
      </c>
    </row>
    <row r="287" spans="1:14" x14ac:dyDescent="0.3">
      <c r="A287" t="s">
        <v>28</v>
      </c>
      <c r="B287">
        <f t="shared" si="104"/>
        <v>36.26</v>
      </c>
      <c r="C287">
        <v>7.2999999999999972</v>
      </c>
      <c r="D287">
        <v>6.5</v>
      </c>
      <c r="E287">
        <v>27.9</v>
      </c>
      <c r="F287">
        <f>ROUND(M287,3)</f>
        <v>8.2569999999999997</v>
      </c>
      <c r="G287">
        <f>ROUND(C287/12.6,3)</f>
        <v>0.57899999999999996</v>
      </c>
      <c r="H287">
        <f t="shared" si="113"/>
        <v>0.51600000000000001</v>
      </c>
      <c r="I287">
        <f>ROUND(M287/12.6,3)</f>
        <v>0.65500000000000003</v>
      </c>
      <c r="J287">
        <f t="shared" si="109"/>
        <v>1.7250000000000001</v>
      </c>
      <c r="L287">
        <v>36.264039490787901</v>
      </c>
      <c r="M287">
        <f>(C287+((((1000*L287)/(30*E287))^2)/1962))</f>
        <v>8.2567587416476904</v>
      </c>
      <c r="N287">
        <f t="shared" si="116"/>
        <v>1.7253701865863214</v>
      </c>
    </row>
    <row r="288" spans="1:14" x14ac:dyDescent="0.3">
      <c r="A288" s="1" t="s">
        <v>29</v>
      </c>
      <c r="B288">
        <f t="shared" si="104"/>
        <v>10.31</v>
      </c>
      <c r="C288">
        <v>2.6500000000000021</v>
      </c>
      <c r="D288" t="s">
        <v>30</v>
      </c>
      <c r="E288">
        <v>15.7</v>
      </c>
      <c r="F288">
        <f t="shared" ref="F288:F305" si="117">ROUND(M288,3)</f>
        <v>2.8940000000000001</v>
      </c>
      <c r="G288">
        <f t="shared" ref="G288:G295" si="118">ROUND(C288/12.6,3)</f>
        <v>0.21</v>
      </c>
      <c r="H288" t="s">
        <v>30</v>
      </c>
      <c r="I288">
        <f t="shared" ref="I288:I295" si="119">ROUND(M288/12.6,3)</f>
        <v>0.23</v>
      </c>
      <c r="J288">
        <f t="shared" si="109"/>
        <v>2.363</v>
      </c>
      <c r="L288">
        <v>10.307969825176599</v>
      </c>
      <c r="M288">
        <f t="shared" ref="M288:M320" si="120">(C288+((((1000*L288)/(30*E288))^2)/1962))</f>
        <v>2.8941211796009272</v>
      </c>
      <c r="N288">
        <f t="shared" ref="N288:N320" si="121">(3*L288/1000)/(2.657668151*((M288/100)^1.5))</f>
        <v>2.3632984716880423</v>
      </c>
    </row>
    <row r="289" spans="1:14" x14ac:dyDescent="0.3">
      <c r="A289" t="s">
        <v>29</v>
      </c>
      <c r="B289">
        <f t="shared" si="104"/>
        <v>12.16</v>
      </c>
      <c r="C289">
        <v>3.0500000000000007</v>
      </c>
      <c r="D289" t="s">
        <v>30</v>
      </c>
      <c r="E289">
        <v>16.099999999999998</v>
      </c>
      <c r="F289">
        <f t="shared" si="117"/>
        <v>3.3730000000000002</v>
      </c>
      <c r="G289">
        <f t="shared" si="118"/>
        <v>0.24199999999999999</v>
      </c>
      <c r="H289" t="s">
        <v>30</v>
      </c>
      <c r="I289">
        <f t="shared" si="119"/>
        <v>0.26800000000000002</v>
      </c>
      <c r="J289">
        <f t="shared" si="109"/>
        <v>2.2149999999999999</v>
      </c>
      <c r="L289">
        <v>12.15751078913471</v>
      </c>
      <c r="M289">
        <f t="shared" si="120"/>
        <v>3.3729208319959283</v>
      </c>
      <c r="N289">
        <f t="shared" si="121"/>
        <v>2.2154193513471245</v>
      </c>
    </row>
    <row r="290" spans="1:14" x14ac:dyDescent="0.3">
      <c r="A290" t="s">
        <v>29</v>
      </c>
      <c r="B290">
        <f t="shared" si="104"/>
        <v>13.93</v>
      </c>
      <c r="C290">
        <v>3.4000000000000021</v>
      </c>
      <c r="D290" t="s">
        <v>30</v>
      </c>
      <c r="E290">
        <v>16.45</v>
      </c>
      <c r="F290">
        <f t="shared" si="117"/>
        <v>3.806</v>
      </c>
      <c r="G290">
        <f t="shared" si="118"/>
        <v>0.27</v>
      </c>
      <c r="H290" t="s">
        <v>30</v>
      </c>
      <c r="I290">
        <f t="shared" si="119"/>
        <v>0.30199999999999999</v>
      </c>
      <c r="J290">
        <f t="shared" si="109"/>
        <v>2.1179999999999999</v>
      </c>
      <c r="L290">
        <v>13.934832298417316</v>
      </c>
      <c r="M290">
        <f t="shared" si="120"/>
        <v>3.806377988108518</v>
      </c>
      <c r="N290">
        <f t="shared" si="121"/>
        <v>2.1181386231874955</v>
      </c>
    </row>
    <row r="291" spans="1:14" x14ac:dyDescent="0.3">
      <c r="A291" t="s">
        <v>29</v>
      </c>
      <c r="B291">
        <f t="shared" si="104"/>
        <v>16.63</v>
      </c>
      <c r="C291">
        <v>3.9000000000000021</v>
      </c>
      <c r="D291" t="s">
        <v>30</v>
      </c>
      <c r="E291">
        <v>16.95</v>
      </c>
      <c r="F291">
        <f t="shared" si="117"/>
        <v>4.4450000000000003</v>
      </c>
      <c r="G291">
        <f t="shared" si="118"/>
        <v>0.31</v>
      </c>
      <c r="H291" t="s">
        <v>30</v>
      </c>
      <c r="I291">
        <f t="shared" si="119"/>
        <v>0.35299999999999998</v>
      </c>
      <c r="J291">
        <f t="shared" si="109"/>
        <v>2.0030000000000001</v>
      </c>
      <c r="L291">
        <v>16.632769373440375</v>
      </c>
      <c r="M291">
        <f t="shared" si="120"/>
        <v>4.4453159666898481</v>
      </c>
      <c r="N291">
        <f t="shared" si="121"/>
        <v>2.0032313831855495</v>
      </c>
    </row>
    <row r="292" spans="1:14" x14ac:dyDescent="0.3">
      <c r="A292" t="s">
        <v>29</v>
      </c>
      <c r="B292">
        <f t="shared" si="104"/>
        <v>19</v>
      </c>
      <c r="C292">
        <v>4.4000000000000021</v>
      </c>
      <c r="D292" t="s">
        <v>30</v>
      </c>
      <c r="E292">
        <v>17.45</v>
      </c>
      <c r="F292">
        <f t="shared" si="117"/>
        <v>5.0720000000000001</v>
      </c>
      <c r="G292">
        <f t="shared" si="118"/>
        <v>0.34899999999999998</v>
      </c>
      <c r="H292" t="s">
        <v>30</v>
      </c>
      <c r="I292">
        <f t="shared" si="119"/>
        <v>0.40300000000000002</v>
      </c>
      <c r="J292">
        <f t="shared" si="109"/>
        <v>1.8779999999999999</v>
      </c>
      <c r="L292">
        <v>19.003645828707274</v>
      </c>
      <c r="M292">
        <f t="shared" si="120"/>
        <v>5.0716476207856642</v>
      </c>
      <c r="N292">
        <f t="shared" si="121"/>
        <v>1.8781653501806286</v>
      </c>
    </row>
    <row r="293" spans="1:14" x14ac:dyDescent="0.3">
      <c r="A293" t="s">
        <v>29</v>
      </c>
      <c r="B293">
        <f t="shared" si="104"/>
        <v>22.32</v>
      </c>
      <c r="C293">
        <v>5.1500000000000021</v>
      </c>
      <c r="D293" t="s">
        <v>30</v>
      </c>
      <c r="E293">
        <v>18.2</v>
      </c>
      <c r="F293">
        <f t="shared" si="117"/>
        <v>6.0010000000000003</v>
      </c>
      <c r="G293">
        <f t="shared" si="118"/>
        <v>0.40899999999999997</v>
      </c>
      <c r="H293" t="s">
        <v>30</v>
      </c>
      <c r="I293">
        <f t="shared" si="119"/>
        <v>0.47599999999999998</v>
      </c>
      <c r="J293">
        <f t="shared" si="109"/>
        <v>1.7130000000000001</v>
      </c>
      <c r="L293">
        <v>22.316441478530997</v>
      </c>
      <c r="M293">
        <f t="shared" si="120"/>
        <v>6.0014626462829108</v>
      </c>
      <c r="N293">
        <f t="shared" si="121"/>
        <v>1.7134040380510838</v>
      </c>
    </row>
    <row r="294" spans="1:14" x14ac:dyDescent="0.3">
      <c r="A294" t="s">
        <v>29</v>
      </c>
      <c r="B294">
        <f t="shared" si="104"/>
        <v>25.67</v>
      </c>
      <c r="C294">
        <v>5.8500000000000014</v>
      </c>
      <c r="D294" t="s">
        <v>30</v>
      </c>
      <c r="E294">
        <v>18.899999999999999</v>
      </c>
      <c r="F294">
        <f t="shared" si="117"/>
        <v>6.8949999999999996</v>
      </c>
      <c r="G294">
        <f t="shared" si="118"/>
        <v>0.46400000000000002</v>
      </c>
      <c r="H294" t="s">
        <v>30</v>
      </c>
      <c r="I294">
        <f t="shared" si="119"/>
        <v>0.54700000000000004</v>
      </c>
      <c r="J294">
        <f t="shared" si="109"/>
        <v>1.601</v>
      </c>
      <c r="L294">
        <v>25.67430060421383</v>
      </c>
      <c r="M294">
        <f t="shared" si="120"/>
        <v>6.8950380963464948</v>
      </c>
      <c r="N294">
        <f>(3*L294/1000)/(2.657668151*((M294/100)^1.5))</f>
        <v>1.6007153862773427</v>
      </c>
    </row>
    <row r="295" spans="1:14" x14ac:dyDescent="0.3">
      <c r="A295" t="s">
        <v>29</v>
      </c>
      <c r="B295">
        <f t="shared" si="104"/>
        <v>27.91</v>
      </c>
      <c r="C295">
        <v>6.25</v>
      </c>
      <c r="D295" t="s">
        <v>30</v>
      </c>
      <c r="E295">
        <v>19.299999999999997</v>
      </c>
      <c r="F295">
        <f t="shared" si="117"/>
        <v>7.4340000000000002</v>
      </c>
      <c r="G295">
        <f t="shared" si="118"/>
        <v>0.496</v>
      </c>
      <c r="H295" t="s">
        <v>30</v>
      </c>
      <c r="I295">
        <f t="shared" si="119"/>
        <v>0.59</v>
      </c>
      <c r="J295">
        <f t="shared" si="109"/>
        <v>1.554</v>
      </c>
      <c r="L295">
        <v>27.907853308359989</v>
      </c>
      <c r="M295">
        <f t="shared" si="120"/>
        <v>7.4341227704017188</v>
      </c>
      <c r="N295">
        <f t="shared" si="121"/>
        <v>1.5541836679862835</v>
      </c>
    </row>
    <row r="296" spans="1:14" x14ac:dyDescent="0.3">
      <c r="A296" t="s">
        <v>29</v>
      </c>
      <c r="B296">
        <f t="shared" si="104"/>
        <v>34.81</v>
      </c>
      <c r="C296">
        <v>7.4500000000000028</v>
      </c>
      <c r="D296" t="s">
        <v>30</v>
      </c>
      <c r="E296">
        <v>20.5</v>
      </c>
      <c r="F296">
        <f t="shared" si="117"/>
        <v>9.0830000000000002</v>
      </c>
      <c r="G296">
        <f>ROUND(C296/12.6,3)</f>
        <v>0.59099999999999997</v>
      </c>
      <c r="H296" t="s">
        <v>30</v>
      </c>
      <c r="I296">
        <f>ROUND(M296/12.6,3)</f>
        <v>0.72099999999999997</v>
      </c>
      <c r="J296">
        <f t="shared" si="109"/>
        <v>1.4359999999999999</v>
      </c>
      <c r="L296">
        <v>34.814055043601023</v>
      </c>
      <c r="M296">
        <f t="shared" si="120"/>
        <v>9.0832775353554851</v>
      </c>
      <c r="N296">
        <f t="shared" si="121"/>
        <v>1.435526580315051</v>
      </c>
    </row>
    <row r="297" spans="1:14" x14ac:dyDescent="0.3">
      <c r="A297" s="1" t="s">
        <v>31</v>
      </c>
      <c r="B297">
        <f t="shared" si="104"/>
        <v>12.64</v>
      </c>
      <c r="C297">
        <v>3.2000000000000011</v>
      </c>
      <c r="D297">
        <v>2.9300000000000015</v>
      </c>
      <c r="E297">
        <v>35.4</v>
      </c>
      <c r="F297">
        <f t="shared" si="117"/>
        <v>3.2719999999999998</v>
      </c>
      <c r="G297">
        <f t="shared" ref="G297:G305" si="122">ROUND(C297/12.6,3)</f>
        <v>0.254</v>
      </c>
      <c r="H297">
        <f>ROUND(D297/12.6,3)</f>
        <v>0.23300000000000001</v>
      </c>
      <c r="I297">
        <f t="shared" ref="I297:I305" si="123">ROUND(M297/12.6,3)</f>
        <v>0.26</v>
      </c>
      <c r="J297">
        <f t="shared" si="109"/>
        <v>2.41</v>
      </c>
      <c r="L297">
        <v>12.636327216070793</v>
      </c>
      <c r="M297">
        <f>(C297+((((1000*L297)/(30*E297))^2)/1962))</f>
        <v>3.2721595290678001</v>
      </c>
      <c r="N297">
        <f t="shared" si="121"/>
        <v>2.4098480684621886</v>
      </c>
    </row>
    <row r="298" spans="1:14" x14ac:dyDescent="0.3">
      <c r="A298" t="s">
        <v>31</v>
      </c>
      <c r="B298">
        <f t="shared" si="104"/>
        <v>14.83</v>
      </c>
      <c r="C298">
        <v>3.9000000000000004</v>
      </c>
      <c r="D298">
        <v>3.5500000000000007</v>
      </c>
      <c r="E298">
        <v>36.1</v>
      </c>
      <c r="F298">
        <f t="shared" si="117"/>
        <v>3.996</v>
      </c>
      <c r="G298">
        <f t="shared" si="122"/>
        <v>0.31</v>
      </c>
      <c r="H298">
        <f t="shared" ref="H298:H305" si="124">ROUND(D298/12.6,3)</f>
        <v>0.28199999999999997</v>
      </c>
      <c r="I298">
        <f t="shared" si="123"/>
        <v>0.317</v>
      </c>
      <c r="J298">
        <f t="shared" si="109"/>
        <v>2.0950000000000002</v>
      </c>
      <c r="L298">
        <v>14.825193043680811</v>
      </c>
      <c r="M298">
        <f t="shared" si="120"/>
        <v>3.9955091099811129</v>
      </c>
      <c r="N298">
        <f t="shared" si="121"/>
        <v>2.0953794103431012</v>
      </c>
    </row>
    <row r="299" spans="1:14" x14ac:dyDescent="0.3">
      <c r="A299" t="s">
        <v>31</v>
      </c>
      <c r="B299">
        <f t="shared" si="104"/>
        <v>17.77</v>
      </c>
      <c r="C299">
        <v>4.4000000000000004</v>
      </c>
      <c r="D299">
        <v>4.0000000000000009</v>
      </c>
      <c r="E299">
        <v>36.6</v>
      </c>
      <c r="F299">
        <f t="shared" si="117"/>
        <v>4.5339999999999998</v>
      </c>
      <c r="G299">
        <f t="shared" si="122"/>
        <v>0.34899999999999998</v>
      </c>
      <c r="H299">
        <f t="shared" si="124"/>
        <v>0.317</v>
      </c>
      <c r="I299">
        <f t="shared" si="123"/>
        <v>0.36</v>
      </c>
      <c r="J299">
        <f t="shared" si="109"/>
        <v>2.0779999999999998</v>
      </c>
      <c r="L299">
        <v>17.771916004628242</v>
      </c>
      <c r="M299">
        <f t="shared" si="120"/>
        <v>4.5335256868583595</v>
      </c>
      <c r="N299">
        <f t="shared" si="121"/>
        <v>2.0782636115766686</v>
      </c>
    </row>
    <row r="300" spans="1:14" x14ac:dyDescent="0.3">
      <c r="A300" t="s">
        <v>31</v>
      </c>
      <c r="B300">
        <f t="shared" si="104"/>
        <v>20.57</v>
      </c>
      <c r="C300">
        <v>4.9500000000000011</v>
      </c>
      <c r="D300">
        <v>4.4500000000000011</v>
      </c>
      <c r="E300">
        <v>37.15</v>
      </c>
      <c r="F300">
        <f t="shared" si="117"/>
        <v>5.1239999999999997</v>
      </c>
      <c r="G300">
        <f t="shared" si="122"/>
        <v>0.39300000000000002</v>
      </c>
      <c r="H300">
        <f t="shared" si="124"/>
        <v>0.35299999999999998</v>
      </c>
      <c r="I300">
        <f t="shared" si="123"/>
        <v>0.40699999999999997</v>
      </c>
      <c r="J300">
        <f t="shared" si="109"/>
        <v>2.0019999999999998</v>
      </c>
      <c r="L300">
        <v>20.568155257571668</v>
      </c>
      <c r="M300">
        <f t="shared" si="120"/>
        <v>5.1235927307937699</v>
      </c>
      <c r="N300">
        <f t="shared" si="121"/>
        <v>2.0019533049804834</v>
      </c>
    </row>
    <row r="301" spans="1:14" x14ac:dyDescent="0.3">
      <c r="A301" t="s">
        <v>31</v>
      </c>
      <c r="B301">
        <f t="shared" si="104"/>
        <v>23.69</v>
      </c>
      <c r="C301">
        <v>5.7000000000000011</v>
      </c>
      <c r="D301">
        <v>5.15</v>
      </c>
      <c r="E301">
        <v>37.9</v>
      </c>
      <c r="F301">
        <f t="shared" si="117"/>
        <v>5.9210000000000003</v>
      </c>
      <c r="G301">
        <f t="shared" si="122"/>
        <v>0.45200000000000001</v>
      </c>
      <c r="H301">
        <f t="shared" si="124"/>
        <v>0.40899999999999997</v>
      </c>
      <c r="I301">
        <f t="shared" si="123"/>
        <v>0.47</v>
      </c>
      <c r="J301">
        <f t="shared" si="109"/>
        <v>1.8560000000000001</v>
      </c>
      <c r="L301">
        <v>23.688442876458737</v>
      </c>
      <c r="M301">
        <f t="shared" si="120"/>
        <v>5.9212346234723361</v>
      </c>
      <c r="N301">
        <f t="shared" si="121"/>
        <v>1.8558317986797526</v>
      </c>
    </row>
    <row r="302" spans="1:14" x14ac:dyDescent="0.3">
      <c r="A302" t="s">
        <v>31</v>
      </c>
      <c r="B302">
        <f t="shared" si="104"/>
        <v>26.41</v>
      </c>
      <c r="C302">
        <v>6.4</v>
      </c>
      <c r="D302">
        <v>5.7000000000000011</v>
      </c>
      <c r="E302">
        <v>38.6</v>
      </c>
      <c r="F302">
        <f t="shared" si="117"/>
        <v>6.665</v>
      </c>
      <c r="G302">
        <f t="shared" si="122"/>
        <v>0.50800000000000001</v>
      </c>
      <c r="H302">
        <f t="shared" si="124"/>
        <v>0.45200000000000001</v>
      </c>
      <c r="I302">
        <f t="shared" si="123"/>
        <v>0.52900000000000003</v>
      </c>
      <c r="J302">
        <f t="shared" si="109"/>
        <v>1.7330000000000001</v>
      </c>
      <c r="L302">
        <v>26.411078577791326</v>
      </c>
      <c r="M302">
        <f t="shared" si="120"/>
        <v>6.6651283400976444</v>
      </c>
      <c r="N302">
        <f t="shared" si="121"/>
        <v>1.73258226891564</v>
      </c>
    </row>
    <row r="303" spans="1:14" x14ac:dyDescent="0.3">
      <c r="A303" t="s">
        <v>31</v>
      </c>
      <c r="B303">
        <f t="shared" si="104"/>
        <v>29.24</v>
      </c>
      <c r="C303">
        <v>7.0500000000000007</v>
      </c>
      <c r="D303">
        <v>6.2000000000000011</v>
      </c>
      <c r="E303">
        <v>39.25</v>
      </c>
      <c r="F303">
        <f t="shared" si="117"/>
        <v>7.3639999999999999</v>
      </c>
      <c r="G303">
        <f t="shared" si="122"/>
        <v>0.56000000000000005</v>
      </c>
      <c r="H303">
        <f t="shared" si="124"/>
        <v>0.49199999999999999</v>
      </c>
      <c r="I303">
        <f t="shared" si="123"/>
        <v>0.58399999999999996</v>
      </c>
      <c r="J303">
        <f t="shared" si="109"/>
        <v>1.6519999999999999</v>
      </c>
      <c r="L303">
        <v>29.24274212378068</v>
      </c>
      <c r="M303">
        <f t="shared" si="120"/>
        <v>7.3643513677228656</v>
      </c>
      <c r="N303">
        <f t="shared" si="121"/>
        <v>1.6517215885336196</v>
      </c>
    </row>
    <row r="304" spans="1:14" x14ac:dyDescent="0.3">
      <c r="A304" t="s">
        <v>31</v>
      </c>
      <c r="B304">
        <f t="shared" si="104"/>
        <v>32.380000000000003</v>
      </c>
      <c r="C304">
        <v>7.7500000000000009</v>
      </c>
      <c r="D304">
        <v>6.8000000000000007</v>
      </c>
      <c r="E304">
        <v>39.950000000000003</v>
      </c>
      <c r="F304">
        <f t="shared" si="117"/>
        <v>8.1219999999999999</v>
      </c>
      <c r="G304">
        <f t="shared" si="122"/>
        <v>0.61499999999999999</v>
      </c>
      <c r="H304">
        <f t="shared" si="124"/>
        <v>0.54</v>
      </c>
      <c r="I304">
        <f t="shared" si="123"/>
        <v>0.64500000000000002</v>
      </c>
      <c r="J304">
        <f t="shared" si="109"/>
        <v>1.579</v>
      </c>
      <c r="L304">
        <v>32.381292593191276</v>
      </c>
      <c r="M304">
        <f t="shared" si="120"/>
        <v>8.1220602572328229</v>
      </c>
      <c r="N304">
        <f t="shared" si="121"/>
        <v>1.5791208685530942</v>
      </c>
    </row>
    <row r="305" spans="1:14" x14ac:dyDescent="0.3">
      <c r="A305" t="s">
        <v>31</v>
      </c>
      <c r="B305">
        <f t="shared" si="104"/>
        <v>36.06</v>
      </c>
      <c r="C305">
        <v>8.5500000000000007</v>
      </c>
      <c r="D305">
        <v>7.5500000000000007</v>
      </c>
      <c r="E305">
        <v>40.75</v>
      </c>
      <c r="F305">
        <f t="shared" si="117"/>
        <v>8.9930000000000003</v>
      </c>
      <c r="G305">
        <f t="shared" si="122"/>
        <v>0.67900000000000005</v>
      </c>
      <c r="H305">
        <f t="shared" si="124"/>
        <v>0.59899999999999998</v>
      </c>
      <c r="I305">
        <f t="shared" si="123"/>
        <v>0.71399999999999997</v>
      </c>
      <c r="J305">
        <f t="shared" si="109"/>
        <v>1.5089999999999999</v>
      </c>
      <c r="L305">
        <v>36.055513431069983</v>
      </c>
      <c r="M305">
        <f t="shared" si="120"/>
        <v>8.9933499154390883</v>
      </c>
      <c r="N305">
        <f t="shared" si="121"/>
        <v>1.5090719615621684</v>
      </c>
    </row>
    <row r="306" spans="1:14" x14ac:dyDescent="0.3">
      <c r="A306" s="1" t="s">
        <v>32</v>
      </c>
      <c r="B306">
        <f t="shared" si="104"/>
        <v>12.21</v>
      </c>
      <c r="C306">
        <v>3</v>
      </c>
      <c r="D306">
        <v>2.8300000000000018</v>
      </c>
      <c r="E306">
        <v>16.049999999999997</v>
      </c>
      <c r="F306">
        <f t="shared" ref="F306:F348" si="125">ROUND(M306,3)</f>
        <v>3.3279999999999998</v>
      </c>
      <c r="G306">
        <f t="shared" ref="G306:G321" si="126">ROUND(C306/12.6,3)</f>
        <v>0.23799999999999999</v>
      </c>
      <c r="H306">
        <f t="shared" ref="H306:H321" si="127">ROUND(D306/12.6,3)</f>
        <v>0.22500000000000001</v>
      </c>
      <c r="I306">
        <f t="shared" ref="I306:I321" si="128">ROUND(M306/12.6,3)</f>
        <v>0.26400000000000001</v>
      </c>
      <c r="J306">
        <f t="shared" ref="J306:J362" si="129">ROUND(N306,3)</f>
        <v>2.2709999999999999</v>
      </c>
      <c r="L306">
        <v>12.213505058193181</v>
      </c>
      <c r="M306">
        <f t="shared" si="120"/>
        <v>3.3279359638980823</v>
      </c>
      <c r="N306">
        <f t="shared" si="121"/>
        <v>2.2709019220067743</v>
      </c>
    </row>
    <row r="307" spans="1:14" x14ac:dyDescent="0.3">
      <c r="A307" t="s">
        <v>32</v>
      </c>
      <c r="B307">
        <f t="shared" si="104"/>
        <v>13.93</v>
      </c>
      <c r="C307">
        <v>3.3200000000000003</v>
      </c>
      <c r="D307">
        <v>3.0500000000000007</v>
      </c>
      <c r="E307">
        <v>16.369999999999997</v>
      </c>
      <c r="F307">
        <f t="shared" si="125"/>
        <v>3.73</v>
      </c>
      <c r="G307">
        <f t="shared" si="126"/>
        <v>0.26300000000000001</v>
      </c>
      <c r="H307">
        <f t="shared" si="127"/>
        <v>0.24199999999999999</v>
      </c>
      <c r="I307">
        <f t="shared" si="128"/>
        <v>0.29599999999999999</v>
      </c>
      <c r="J307">
        <f t="shared" si="129"/>
        <v>2.1829999999999998</v>
      </c>
      <c r="L307">
        <v>13.934832298417323</v>
      </c>
      <c r="M307">
        <f t="shared" si="120"/>
        <v>3.7303596225164739</v>
      </c>
      <c r="N307">
        <f t="shared" si="121"/>
        <v>2.1832134428094778</v>
      </c>
    </row>
    <row r="308" spans="1:14" x14ac:dyDescent="0.3">
      <c r="A308" t="s">
        <v>32</v>
      </c>
      <c r="B308">
        <f t="shared" si="104"/>
        <v>15.89</v>
      </c>
      <c r="C308">
        <v>3.7000000000000028</v>
      </c>
      <c r="D308">
        <v>3.4500000000000028</v>
      </c>
      <c r="E308">
        <v>16.75</v>
      </c>
      <c r="F308">
        <f t="shared" si="125"/>
        <v>4.21</v>
      </c>
      <c r="G308">
        <f t="shared" si="126"/>
        <v>0.29399999999999998</v>
      </c>
      <c r="H308">
        <f t="shared" si="127"/>
        <v>0.27400000000000002</v>
      </c>
      <c r="I308">
        <f t="shared" si="128"/>
        <v>0.33400000000000002</v>
      </c>
      <c r="J308">
        <f t="shared" si="129"/>
        <v>2.077</v>
      </c>
      <c r="L308">
        <v>15.888519818882365</v>
      </c>
      <c r="M308">
        <f t="shared" si="120"/>
        <v>4.2095604879836399</v>
      </c>
      <c r="N308">
        <f t="shared" si="121"/>
        <v>2.0765806903138615</v>
      </c>
    </row>
    <row r="309" spans="1:14" x14ac:dyDescent="0.3">
      <c r="A309" t="s">
        <v>32</v>
      </c>
      <c r="B309">
        <f t="shared" si="104"/>
        <v>17.77</v>
      </c>
      <c r="C309">
        <v>4.0500000000000007</v>
      </c>
      <c r="D309">
        <v>3.75</v>
      </c>
      <c r="E309">
        <v>17.099999999999998</v>
      </c>
      <c r="F309">
        <f t="shared" si="125"/>
        <v>4.6619999999999999</v>
      </c>
      <c r="G309">
        <f t="shared" si="126"/>
        <v>0.32100000000000001</v>
      </c>
      <c r="H309">
        <f t="shared" si="127"/>
        <v>0.29799999999999999</v>
      </c>
      <c r="I309">
        <f t="shared" si="128"/>
        <v>0.37</v>
      </c>
      <c r="J309">
        <f t="shared" si="129"/>
        <v>1.9930000000000001</v>
      </c>
      <c r="L309">
        <v>17.771916004628242</v>
      </c>
      <c r="M309">
        <f t="shared" si="120"/>
        <v>4.6616947747614104</v>
      </c>
      <c r="N309">
        <f t="shared" si="121"/>
        <v>1.9931454972514087</v>
      </c>
    </row>
    <row r="310" spans="1:14" x14ac:dyDescent="0.3">
      <c r="A310" t="s">
        <v>32</v>
      </c>
      <c r="B310">
        <f t="shared" si="104"/>
        <v>19.559999999999999</v>
      </c>
      <c r="C310">
        <v>4.4500000000000028</v>
      </c>
      <c r="D310">
        <v>4.07</v>
      </c>
      <c r="E310">
        <v>17.5</v>
      </c>
      <c r="F310">
        <f t="shared" si="125"/>
        <v>5.1580000000000004</v>
      </c>
      <c r="G310">
        <f t="shared" si="126"/>
        <v>0.35299999999999998</v>
      </c>
      <c r="H310">
        <f t="shared" si="127"/>
        <v>0.32300000000000001</v>
      </c>
      <c r="I310">
        <f t="shared" si="128"/>
        <v>0.40899999999999997</v>
      </c>
      <c r="J310">
        <f t="shared" si="129"/>
        <v>1.885</v>
      </c>
      <c r="L310">
        <v>19.564322766636675</v>
      </c>
      <c r="M310">
        <f t="shared" si="120"/>
        <v>5.1578023957545103</v>
      </c>
      <c r="N310">
        <f t="shared" si="121"/>
        <v>1.8853338823216443</v>
      </c>
    </row>
    <row r="311" spans="1:14" x14ac:dyDescent="0.3">
      <c r="A311" t="s">
        <v>32</v>
      </c>
      <c r="B311">
        <f t="shared" si="104"/>
        <v>21.08</v>
      </c>
      <c r="C311">
        <v>4.8000000000000007</v>
      </c>
      <c r="D311">
        <v>4.4000000000000021</v>
      </c>
      <c r="E311">
        <v>17.849999999999998</v>
      </c>
      <c r="F311">
        <f t="shared" si="125"/>
        <v>5.59</v>
      </c>
      <c r="G311">
        <f t="shared" si="126"/>
        <v>0.38100000000000001</v>
      </c>
      <c r="H311">
        <f t="shared" si="127"/>
        <v>0.34899999999999998</v>
      </c>
      <c r="I311">
        <f t="shared" si="128"/>
        <v>0.44400000000000001</v>
      </c>
      <c r="J311">
        <f t="shared" si="129"/>
        <v>1.8</v>
      </c>
      <c r="L311">
        <v>21.076921619357094</v>
      </c>
      <c r="M311">
        <f t="shared" si="120"/>
        <v>5.5895804880170825</v>
      </c>
      <c r="N311">
        <f t="shared" si="121"/>
        <v>1.8003579546958022</v>
      </c>
    </row>
    <row r="312" spans="1:14" x14ac:dyDescent="0.3">
      <c r="A312" t="s">
        <v>32</v>
      </c>
      <c r="B312">
        <f t="shared" si="104"/>
        <v>23.51</v>
      </c>
      <c r="C312">
        <v>5.2000000000000028</v>
      </c>
      <c r="D312">
        <v>4.7200000000000024</v>
      </c>
      <c r="E312">
        <v>18.25</v>
      </c>
      <c r="F312">
        <f t="shared" si="125"/>
        <v>6.14</v>
      </c>
      <c r="G312">
        <f t="shared" si="126"/>
        <v>0.41299999999999998</v>
      </c>
      <c r="H312">
        <f t="shared" si="127"/>
        <v>0.375</v>
      </c>
      <c r="I312">
        <f t="shared" si="128"/>
        <v>0.48699999999999999</v>
      </c>
      <c r="J312">
        <f t="shared" si="129"/>
        <v>1.744</v>
      </c>
      <c r="L312">
        <v>23.510859886963047</v>
      </c>
      <c r="M312">
        <f t="shared" si="120"/>
        <v>6.1398743047268374</v>
      </c>
      <c r="N312">
        <f t="shared" si="121"/>
        <v>1.7444149320639388</v>
      </c>
    </row>
    <row r="313" spans="1:14" x14ac:dyDescent="0.3">
      <c r="A313" t="s">
        <v>32</v>
      </c>
      <c r="B313">
        <f t="shared" si="104"/>
        <v>24.22</v>
      </c>
      <c r="C313">
        <v>5.3500000000000014</v>
      </c>
      <c r="D313">
        <v>4.8500000000000014</v>
      </c>
      <c r="E313">
        <v>18.399999999999999</v>
      </c>
      <c r="F313">
        <f t="shared" si="125"/>
        <v>6.3319999999999999</v>
      </c>
      <c r="G313">
        <f t="shared" si="126"/>
        <v>0.42499999999999999</v>
      </c>
      <c r="H313">
        <f t="shared" si="127"/>
        <v>0.38500000000000001</v>
      </c>
      <c r="I313">
        <f t="shared" si="128"/>
        <v>0.503</v>
      </c>
      <c r="J313">
        <f t="shared" si="129"/>
        <v>1.716</v>
      </c>
      <c r="L313">
        <v>24.224151617431733</v>
      </c>
      <c r="M313">
        <f t="shared" si="120"/>
        <v>6.3315671005516299</v>
      </c>
      <c r="N313">
        <f t="shared" si="121"/>
        <v>1.7163357877008534</v>
      </c>
    </row>
    <row r="314" spans="1:14" x14ac:dyDescent="0.3">
      <c r="A314" t="s">
        <v>32</v>
      </c>
      <c r="B314">
        <f t="shared" si="104"/>
        <v>25.31</v>
      </c>
      <c r="C314">
        <v>5.6000000000000014</v>
      </c>
      <c r="D314">
        <v>5.0500000000000007</v>
      </c>
      <c r="E314">
        <v>18.649999999999999</v>
      </c>
      <c r="F314">
        <f t="shared" si="125"/>
        <v>6.6429999999999998</v>
      </c>
      <c r="G314">
        <f t="shared" si="126"/>
        <v>0.44400000000000001</v>
      </c>
      <c r="H314">
        <f t="shared" si="127"/>
        <v>0.40100000000000002</v>
      </c>
      <c r="I314">
        <f t="shared" si="128"/>
        <v>0.52700000000000002</v>
      </c>
      <c r="J314">
        <f t="shared" si="129"/>
        <v>1.669</v>
      </c>
      <c r="L314">
        <v>25.308830216628834</v>
      </c>
      <c r="M314">
        <f t="shared" si="120"/>
        <v>6.6429055051814325</v>
      </c>
      <c r="N314">
        <f t="shared" si="121"/>
        <v>1.668612386544754</v>
      </c>
    </row>
    <row r="315" spans="1:14" x14ac:dyDescent="0.3">
      <c r="A315" t="s">
        <v>32</v>
      </c>
      <c r="B315">
        <f t="shared" si="104"/>
        <v>27.34</v>
      </c>
      <c r="C315">
        <v>5.8500000000000014</v>
      </c>
      <c r="D315">
        <v>5.3500000000000014</v>
      </c>
      <c r="E315">
        <v>18.899999999999999</v>
      </c>
      <c r="F315">
        <f t="shared" si="125"/>
        <v>7.0350000000000001</v>
      </c>
      <c r="G315">
        <f t="shared" si="126"/>
        <v>0.46400000000000002</v>
      </c>
      <c r="H315">
        <f t="shared" si="127"/>
        <v>0.42499999999999999</v>
      </c>
      <c r="I315">
        <f t="shared" si="128"/>
        <v>0.55800000000000005</v>
      </c>
      <c r="J315">
        <f t="shared" si="129"/>
        <v>1.6539999999999999</v>
      </c>
      <c r="L315">
        <v>27.342947605278571</v>
      </c>
      <c r="M315">
        <f t="shared" si="120"/>
        <v>7.0352925090370864</v>
      </c>
      <c r="N315">
        <f t="shared" si="121"/>
        <v>1.6540269999394877</v>
      </c>
    </row>
    <row r="316" spans="1:14" x14ac:dyDescent="0.3">
      <c r="A316" t="s">
        <v>32</v>
      </c>
      <c r="B316">
        <f t="shared" si="104"/>
        <v>28.67</v>
      </c>
      <c r="C316">
        <v>6.25</v>
      </c>
      <c r="D316">
        <v>5.75</v>
      </c>
      <c r="E316">
        <v>19.299999999999997</v>
      </c>
      <c r="F316">
        <f t="shared" si="125"/>
        <v>7.4989999999999997</v>
      </c>
      <c r="G316">
        <f t="shared" si="126"/>
        <v>0.496</v>
      </c>
      <c r="H316">
        <f t="shared" si="127"/>
        <v>0.45600000000000002</v>
      </c>
      <c r="I316">
        <f t="shared" si="128"/>
        <v>0.59499999999999997</v>
      </c>
      <c r="J316">
        <f t="shared" si="129"/>
        <v>1.5760000000000001</v>
      </c>
      <c r="L316">
        <v>28.667778552715095</v>
      </c>
      <c r="M316">
        <f t="shared" si="120"/>
        <v>7.4994876031619544</v>
      </c>
      <c r="N316">
        <f t="shared" si="121"/>
        <v>1.5756768577554179</v>
      </c>
    </row>
    <row r="317" spans="1:14" x14ac:dyDescent="0.3">
      <c r="A317" t="s">
        <v>32</v>
      </c>
      <c r="B317">
        <f t="shared" si="104"/>
        <v>30.21</v>
      </c>
      <c r="C317">
        <v>6.4500000000000028</v>
      </c>
      <c r="D317">
        <v>5.9000000000000021</v>
      </c>
      <c r="E317">
        <v>19.5</v>
      </c>
      <c r="F317">
        <f t="shared" si="125"/>
        <v>7.8090000000000002</v>
      </c>
      <c r="G317">
        <f t="shared" si="126"/>
        <v>0.51200000000000001</v>
      </c>
      <c r="H317">
        <f t="shared" si="127"/>
        <v>0.46800000000000003</v>
      </c>
      <c r="I317">
        <f t="shared" si="128"/>
        <v>0.62</v>
      </c>
      <c r="J317">
        <f t="shared" si="129"/>
        <v>1.5629999999999999</v>
      </c>
      <c r="L317">
        <v>30.210534753338028</v>
      </c>
      <c r="M317">
        <f t="shared" si="120"/>
        <v>7.8092711218501023</v>
      </c>
      <c r="N317">
        <f t="shared" si="121"/>
        <v>1.5626552097069593</v>
      </c>
    </row>
    <row r="318" spans="1:14" x14ac:dyDescent="0.3">
      <c r="A318" t="s">
        <v>32</v>
      </c>
      <c r="B318">
        <f t="shared" si="104"/>
        <v>32.380000000000003</v>
      </c>
      <c r="C318">
        <v>6.9500000000000028</v>
      </c>
      <c r="D318">
        <v>6.3000000000000007</v>
      </c>
      <c r="E318">
        <v>20</v>
      </c>
      <c r="F318">
        <f t="shared" si="125"/>
        <v>8.4350000000000005</v>
      </c>
      <c r="G318">
        <f t="shared" si="126"/>
        <v>0.55200000000000005</v>
      </c>
      <c r="H318">
        <f t="shared" si="127"/>
        <v>0.5</v>
      </c>
      <c r="I318">
        <f t="shared" si="128"/>
        <v>0.66900000000000004</v>
      </c>
      <c r="J318">
        <f t="shared" si="129"/>
        <v>1.492</v>
      </c>
      <c r="L318">
        <v>32.381292593191276</v>
      </c>
      <c r="M318">
        <f t="shared" si="120"/>
        <v>8.4345227517355674</v>
      </c>
      <c r="N318">
        <f t="shared" si="121"/>
        <v>1.4921892694541217</v>
      </c>
    </row>
    <row r="319" spans="1:14" x14ac:dyDescent="0.3">
      <c r="A319" t="s">
        <v>32</v>
      </c>
      <c r="B319">
        <f t="shared" si="104"/>
        <v>34</v>
      </c>
      <c r="C319">
        <v>7.5</v>
      </c>
      <c r="D319">
        <v>6.8500000000000014</v>
      </c>
      <c r="E319">
        <v>20.549999999999997</v>
      </c>
      <c r="F319">
        <f t="shared" si="125"/>
        <v>9.0500000000000007</v>
      </c>
      <c r="G319">
        <f t="shared" si="126"/>
        <v>0.59499999999999997</v>
      </c>
      <c r="H319">
        <f t="shared" si="127"/>
        <v>0.54400000000000004</v>
      </c>
      <c r="I319">
        <f t="shared" si="128"/>
        <v>0.71799999999999997</v>
      </c>
      <c r="J319">
        <f t="shared" si="129"/>
        <v>1.41</v>
      </c>
      <c r="L319">
        <v>33.995681737488553</v>
      </c>
      <c r="M319">
        <f t="shared" si="120"/>
        <v>9.0498238670117175</v>
      </c>
      <c r="N319">
        <f t="shared" si="121"/>
        <v>1.4095616241125657</v>
      </c>
    </row>
    <row r="320" spans="1:14" x14ac:dyDescent="0.3">
      <c r="A320" t="s">
        <v>32</v>
      </c>
      <c r="B320">
        <f t="shared" si="104"/>
        <v>35.43</v>
      </c>
      <c r="C320">
        <v>7.6500000000000021</v>
      </c>
      <c r="D320">
        <v>6.9500000000000028</v>
      </c>
      <c r="E320">
        <v>20.7</v>
      </c>
      <c r="F320">
        <f t="shared" si="125"/>
        <v>9.3089999999999993</v>
      </c>
      <c r="G320">
        <f t="shared" si="126"/>
        <v>0.60699999999999998</v>
      </c>
      <c r="H320">
        <f t="shared" si="127"/>
        <v>0.55200000000000005</v>
      </c>
      <c r="I320">
        <f t="shared" si="128"/>
        <v>0.73899999999999999</v>
      </c>
      <c r="J320">
        <f t="shared" si="129"/>
        <v>1.4079999999999999</v>
      </c>
      <c r="L320">
        <v>35.432703722718848</v>
      </c>
      <c r="M320">
        <f t="shared" si="120"/>
        <v>9.3093056127097924</v>
      </c>
      <c r="N320">
        <f t="shared" si="121"/>
        <v>1.4081498193159752</v>
      </c>
    </row>
    <row r="321" spans="1:14" x14ac:dyDescent="0.3">
      <c r="A321" t="s">
        <v>32</v>
      </c>
      <c r="B321">
        <f t="shared" si="104"/>
        <v>36.06</v>
      </c>
      <c r="C321">
        <v>7.8500000000000014</v>
      </c>
      <c r="D321">
        <v>7.1000000000000014</v>
      </c>
      <c r="E321">
        <v>20.9</v>
      </c>
      <c r="F321">
        <f t="shared" si="125"/>
        <v>9.5350000000000001</v>
      </c>
      <c r="G321">
        <f t="shared" si="126"/>
        <v>0.623</v>
      </c>
      <c r="H321">
        <f t="shared" si="127"/>
        <v>0.56299999999999994</v>
      </c>
      <c r="I321">
        <f t="shared" si="128"/>
        <v>0.75700000000000001</v>
      </c>
      <c r="J321">
        <f t="shared" si="129"/>
        <v>1.3819999999999999</v>
      </c>
      <c r="L321">
        <v>36.055513431069983</v>
      </c>
      <c r="M321">
        <f>(C321+((((1000*L321)/(30*E321))^2)/1962))</f>
        <v>9.5354244269964497</v>
      </c>
      <c r="N321">
        <f>(3*L321/1000)/(2.657668151*((M321/100)^1.5))</f>
        <v>1.3822358232530294</v>
      </c>
    </row>
    <row r="322" spans="1:14" x14ac:dyDescent="0.3">
      <c r="A322" s="1" t="s">
        <v>33</v>
      </c>
      <c r="B322">
        <f t="shared" si="104"/>
        <v>12.72</v>
      </c>
      <c r="C322">
        <v>3.0500000000000007</v>
      </c>
      <c r="D322">
        <v>2.8999999999999986</v>
      </c>
      <c r="E322">
        <v>25.349999999999998</v>
      </c>
      <c r="F322">
        <f t="shared" si="125"/>
        <v>3.1930000000000001</v>
      </c>
      <c r="G322">
        <f>ROUND(C322/13.76,3)</f>
        <v>0.222</v>
      </c>
      <c r="H322">
        <f>ROUND(D322/13.76,3)</f>
        <v>0.21099999999999999</v>
      </c>
      <c r="I322">
        <f>ROUND(M322/13.76,3)</f>
        <v>0.23200000000000001</v>
      </c>
      <c r="J322">
        <f t="shared" si="129"/>
        <v>2.5169999999999999</v>
      </c>
      <c r="L322">
        <v>12.721496410340762</v>
      </c>
      <c r="M322">
        <f t="shared" ref="M322:M334" si="130">(C322+((((1000*L322)/(30*E322))^2)/1962))</f>
        <v>3.1926195164409141</v>
      </c>
      <c r="N322">
        <f t="shared" ref="N322:N349" si="131">(3*L322/1000)/(2.657668151*((M322/100)^1.5))</f>
        <v>2.5173172757316729</v>
      </c>
    </row>
    <row r="323" spans="1:14" x14ac:dyDescent="0.3">
      <c r="A323" s="4" t="s">
        <v>33</v>
      </c>
      <c r="B323">
        <f t="shared" ref="B323:B374" si="132">ROUND(L323,2)</f>
        <v>14.32</v>
      </c>
      <c r="C323">
        <v>3.3999999999999986</v>
      </c>
      <c r="D323">
        <v>3.1999999999999993</v>
      </c>
      <c r="E323">
        <v>25.699999999999996</v>
      </c>
      <c r="F323">
        <f t="shared" si="125"/>
        <v>3.5760000000000001</v>
      </c>
      <c r="G323">
        <f t="shared" ref="G323:G335" si="133">ROUND(C323/13.76,3)</f>
        <v>0.247</v>
      </c>
      <c r="H323">
        <f t="shared" ref="H323:H335" si="134">ROUND(D323/13.76,3)</f>
        <v>0.23300000000000001</v>
      </c>
      <c r="I323">
        <f t="shared" ref="I323:I335" si="135">ROUND(M323/13.76,3)</f>
        <v>0.26</v>
      </c>
      <c r="J323">
        <f t="shared" si="129"/>
        <v>2.39</v>
      </c>
      <c r="L323">
        <v>14.318250814116427</v>
      </c>
      <c r="M323">
        <f t="shared" si="130"/>
        <v>3.5757810977489521</v>
      </c>
      <c r="N323">
        <f t="shared" si="131"/>
        <v>2.3903091947953459</v>
      </c>
    </row>
    <row r="324" spans="1:14" x14ac:dyDescent="0.3">
      <c r="A324" s="4" t="s">
        <v>33</v>
      </c>
      <c r="B324">
        <f t="shared" si="132"/>
        <v>15.98</v>
      </c>
      <c r="C324">
        <v>3.6999999999999993</v>
      </c>
      <c r="D324">
        <v>3.5</v>
      </c>
      <c r="E324">
        <v>25.999999999999996</v>
      </c>
      <c r="F324">
        <f>ROUND(M324,3)</f>
        <v>3.9140000000000001</v>
      </c>
      <c r="G324">
        <f t="shared" si="133"/>
        <v>0.26900000000000002</v>
      </c>
      <c r="H324">
        <f t="shared" si="134"/>
        <v>0.254</v>
      </c>
      <c r="I324">
        <f t="shared" si="135"/>
        <v>0.28399999999999997</v>
      </c>
      <c r="J324">
        <f t="shared" si="129"/>
        <v>2.33</v>
      </c>
      <c r="L324">
        <v>15.980882044300053</v>
      </c>
      <c r="M324">
        <f t="shared" si="130"/>
        <v>3.9139504890367935</v>
      </c>
      <c r="N324">
        <f t="shared" si="131"/>
        <v>2.3296906536956725</v>
      </c>
    </row>
    <row r="325" spans="1:14" x14ac:dyDescent="0.3">
      <c r="A325" s="4" t="s">
        <v>33</v>
      </c>
      <c r="B325">
        <f t="shared" si="132"/>
        <v>17.23</v>
      </c>
      <c r="C325">
        <v>4</v>
      </c>
      <c r="D325">
        <v>3.6999999999999993</v>
      </c>
      <c r="E325">
        <v>26.299999999999997</v>
      </c>
      <c r="F325">
        <f t="shared" si="125"/>
        <v>4.2430000000000003</v>
      </c>
      <c r="G325">
        <f t="shared" si="133"/>
        <v>0.29099999999999998</v>
      </c>
      <c r="H325">
        <f t="shared" si="134"/>
        <v>0.26900000000000002</v>
      </c>
      <c r="I325">
        <f t="shared" si="135"/>
        <v>0.308</v>
      </c>
      <c r="J325">
        <f t="shared" si="129"/>
        <v>2.2250000000000001</v>
      </c>
      <c r="L325">
        <v>17.230598436595375</v>
      </c>
      <c r="M325">
        <f t="shared" si="130"/>
        <v>4.2430791521936673</v>
      </c>
      <c r="N325">
        <f t="shared" si="131"/>
        <v>2.2253542941386191</v>
      </c>
    </row>
    <row r="326" spans="1:14" x14ac:dyDescent="0.3">
      <c r="A326" s="4" t="s">
        <v>33</v>
      </c>
      <c r="B326">
        <f t="shared" si="132"/>
        <v>19.829999999999998</v>
      </c>
      <c r="C326">
        <v>4.4499999999999993</v>
      </c>
      <c r="D326">
        <v>4.1499999999999986</v>
      </c>
      <c r="E326">
        <v>26.749999999999996</v>
      </c>
      <c r="F326">
        <f t="shared" si="125"/>
        <v>4.7610000000000001</v>
      </c>
      <c r="G326">
        <f t="shared" si="133"/>
        <v>0.32300000000000001</v>
      </c>
      <c r="H326">
        <f t="shared" si="134"/>
        <v>0.30199999999999999</v>
      </c>
      <c r="I326">
        <f t="shared" si="135"/>
        <v>0.34599999999999997</v>
      </c>
      <c r="J326">
        <f t="shared" si="129"/>
        <v>2.1549999999999998</v>
      </c>
      <c r="L326">
        <v>19.830218448480522</v>
      </c>
      <c r="M326">
        <f t="shared" si="130"/>
        <v>4.7612188628927496</v>
      </c>
      <c r="N326">
        <f t="shared" si="131"/>
        <v>2.1546204767980117</v>
      </c>
    </row>
    <row r="327" spans="1:14" x14ac:dyDescent="0.3">
      <c r="A327" s="4" t="s">
        <v>33</v>
      </c>
      <c r="B327">
        <f t="shared" si="132"/>
        <v>21.69</v>
      </c>
      <c r="C327">
        <v>4.8999999999999986</v>
      </c>
      <c r="D327">
        <v>4.5</v>
      </c>
      <c r="E327">
        <v>27.199999999999996</v>
      </c>
      <c r="F327">
        <f t="shared" si="125"/>
        <v>5.26</v>
      </c>
      <c r="G327">
        <f t="shared" si="133"/>
        <v>0.35599999999999998</v>
      </c>
      <c r="H327">
        <f t="shared" si="134"/>
        <v>0.32700000000000001</v>
      </c>
      <c r="I327">
        <f t="shared" si="135"/>
        <v>0.38200000000000001</v>
      </c>
      <c r="J327">
        <f t="shared" si="129"/>
        <v>2.0299999999999998</v>
      </c>
      <c r="L327">
        <v>21.693430854297105</v>
      </c>
      <c r="M327">
        <f t="shared" si="130"/>
        <v>5.2602277481268658</v>
      </c>
      <c r="N327">
        <f t="shared" si="131"/>
        <v>2.029747068535833</v>
      </c>
    </row>
    <row r="328" spans="1:14" x14ac:dyDescent="0.3">
      <c r="A328" s="4" t="s">
        <v>33</v>
      </c>
      <c r="B328">
        <f t="shared" si="132"/>
        <v>23.26</v>
      </c>
      <c r="C328">
        <v>5.25</v>
      </c>
      <c r="D328">
        <v>4.8999999999999986</v>
      </c>
      <c r="E328">
        <v>27.549999999999997</v>
      </c>
      <c r="F328">
        <f t="shared" si="125"/>
        <v>5.6539999999999999</v>
      </c>
      <c r="G328">
        <f t="shared" si="133"/>
        <v>0.38200000000000001</v>
      </c>
      <c r="H328">
        <f t="shared" si="134"/>
        <v>0.35599999999999998</v>
      </c>
      <c r="I328">
        <f t="shared" si="135"/>
        <v>0.41099999999999998</v>
      </c>
      <c r="J328">
        <f t="shared" si="129"/>
        <v>1.9530000000000001</v>
      </c>
      <c r="L328">
        <v>23.263074431835598</v>
      </c>
      <c r="M328">
        <f t="shared" si="130"/>
        <v>5.6537843678665176</v>
      </c>
      <c r="N328">
        <f t="shared" si="131"/>
        <v>1.9533440858195967</v>
      </c>
    </row>
    <row r="329" spans="1:14" x14ac:dyDescent="0.3">
      <c r="A329" s="4" t="s">
        <v>33</v>
      </c>
      <c r="B329">
        <f t="shared" si="132"/>
        <v>24.87</v>
      </c>
      <c r="C329">
        <v>5.6</v>
      </c>
      <c r="D329">
        <v>5.1499999999999986</v>
      </c>
      <c r="E329">
        <v>27.9</v>
      </c>
      <c r="F329">
        <f t="shared" si="125"/>
        <v>6.05</v>
      </c>
      <c r="G329">
        <f t="shared" si="133"/>
        <v>0.40699999999999997</v>
      </c>
      <c r="H329">
        <f t="shared" si="134"/>
        <v>0.374</v>
      </c>
      <c r="I329">
        <f t="shared" si="135"/>
        <v>0.44</v>
      </c>
      <c r="J329">
        <f t="shared" si="129"/>
        <v>1.887</v>
      </c>
      <c r="L329">
        <v>24.872843005999538</v>
      </c>
      <c r="M329">
        <f t="shared" si="130"/>
        <v>6.0500916315753788</v>
      </c>
      <c r="N329">
        <f t="shared" si="131"/>
        <v>1.8867006670699054</v>
      </c>
    </row>
    <row r="330" spans="1:14" x14ac:dyDescent="0.3">
      <c r="A330" s="4" t="s">
        <v>33</v>
      </c>
      <c r="B330">
        <f t="shared" si="132"/>
        <v>27.46</v>
      </c>
      <c r="C330">
        <v>6.1</v>
      </c>
      <c r="D330">
        <v>5.5500000000000007</v>
      </c>
      <c r="E330">
        <v>28.4</v>
      </c>
      <c r="F330">
        <f t="shared" si="125"/>
        <v>6.6289999999999996</v>
      </c>
      <c r="G330">
        <f t="shared" si="133"/>
        <v>0.443</v>
      </c>
      <c r="H330">
        <f t="shared" si="134"/>
        <v>0.40300000000000002</v>
      </c>
      <c r="I330">
        <f t="shared" si="135"/>
        <v>0.48199999999999998</v>
      </c>
      <c r="J330">
        <f t="shared" si="129"/>
        <v>1.8160000000000001</v>
      </c>
      <c r="L330">
        <v>27.455582435253131</v>
      </c>
      <c r="M330">
        <f t="shared" si="130"/>
        <v>6.6292771313813912</v>
      </c>
      <c r="N330">
        <f t="shared" si="131"/>
        <v>1.8157326452199021</v>
      </c>
    </row>
    <row r="331" spans="1:14" x14ac:dyDescent="0.3">
      <c r="A331" s="4" t="s">
        <v>33</v>
      </c>
      <c r="B331">
        <f t="shared" si="132"/>
        <v>29.36</v>
      </c>
      <c r="C331">
        <v>6.4</v>
      </c>
      <c r="D331">
        <v>5.9</v>
      </c>
      <c r="E331">
        <v>28.699999999999996</v>
      </c>
      <c r="F331">
        <f t="shared" si="125"/>
        <v>6.9930000000000003</v>
      </c>
      <c r="G331">
        <f t="shared" si="133"/>
        <v>0.46500000000000002</v>
      </c>
      <c r="H331">
        <f t="shared" si="134"/>
        <v>0.42899999999999999</v>
      </c>
      <c r="I331">
        <f t="shared" si="135"/>
        <v>0.50800000000000001</v>
      </c>
      <c r="J331">
        <f t="shared" si="129"/>
        <v>1.792</v>
      </c>
      <c r="L331">
        <v>29.358249721755318</v>
      </c>
      <c r="M331">
        <f t="shared" si="130"/>
        <v>6.9925909498828132</v>
      </c>
      <c r="N331">
        <f t="shared" si="131"/>
        <v>1.7922289052779123</v>
      </c>
    </row>
    <row r="332" spans="1:14" x14ac:dyDescent="0.3">
      <c r="A332" s="4" t="s">
        <v>33</v>
      </c>
      <c r="B332">
        <f t="shared" si="132"/>
        <v>30.13</v>
      </c>
      <c r="C332">
        <v>6.6</v>
      </c>
      <c r="D332">
        <v>6.0500000000000007</v>
      </c>
      <c r="E332">
        <v>28.9</v>
      </c>
      <c r="F332">
        <f t="shared" si="125"/>
        <v>7.2160000000000002</v>
      </c>
      <c r="G332">
        <f t="shared" si="133"/>
        <v>0.48</v>
      </c>
      <c r="H332">
        <f t="shared" si="134"/>
        <v>0.44</v>
      </c>
      <c r="I332">
        <f t="shared" si="135"/>
        <v>0.52400000000000002</v>
      </c>
      <c r="J332">
        <f t="shared" si="129"/>
        <v>1.7549999999999999</v>
      </c>
      <c r="L332">
        <v>30.132674594649302</v>
      </c>
      <c r="M332">
        <f t="shared" si="130"/>
        <v>7.2156560693595448</v>
      </c>
      <c r="N332">
        <f t="shared" si="131"/>
        <v>1.7548679710309152</v>
      </c>
    </row>
    <row r="333" spans="1:14" x14ac:dyDescent="0.3">
      <c r="A333" s="4" t="s">
        <v>33</v>
      </c>
      <c r="B333">
        <f t="shared" si="132"/>
        <v>31.7</v>
      </c>
      <c r="C333">
        <v>6.9499999999999993</v>
      </c>
      <c r="D333">
        <v>6.4</v>
      </c>
      <c r="E333">
        <v>29.249999999999996</v>
      </c>
      <c r="F333">
        <f t="shared" si="125"/>
        <v>7.6150000000000002</v>
      </c>
      <c r="G333">
        <f t="shared" si="133"/>
        <v>0.505</v>
      </c>
      <c r="H333">
        <f t="shared" si="134"/>
        <v>0.46500000000000002</v>
      </c>
      <c r="I333">
        <f t="shared" si="135"/>
        <v>0.55300000000000005</v>
      </c>
      <c r="J333">
        <f t="shared" si="129"/>
        <v>1.7030000000000001</v>
      </c>
      <c r="L333">
        <v>31.704247229435282</v>
      </c>
      <c r="M333">
        <f t="shared" si="130"/>
        <v>7.61533694328004</v>
      </c>
      <c r="N333">
        <f t="shared" si="131"/>
        <v>1.702959279227654</v>
      </c>
    </row>
    <row r="334" spans="1:14" x14ac:dyDescent="0.3">
      <c r="A334" s="4" t="s">
        <v>33</v>
      </c>
      <c r="B334">
        <f t="shared" si="132"/>
        <v>34.119999999999997</v>
      </c>
      <c r="C334">
        <v>7.35</v>
      </c>
      <c r="D334">
        <v>6.8000000000000007</v>
      </c>
      <c r="E334">
        <v>29.65</v>
      </c>
      <c r="F334">
        <f t="shared" si="125"/>
        <v>8.1</v>
      </c>
      <c r="G334">
        <f t="shared" si="133"/>
        <v>0.53400000000000003</v>
      </c>
      <c r="H334">
        <f t="shared" si="134"/>
        <v>0.49399999999999999</v>
      </c>
      <c r="I334">
        <f t="shared" si="135"/>
        <v>0.58899999999999997</v>
      </c>
      <c r="J334">
        <f t="shared" si="129"/>
        <v>1.671</v>
      </c>
      <c r="L334">
        <v>34.117963877413246</v>
      </c>
      <c r="M334">
        <f t="shared" si="130"/>
        <v>8.0998515650046645</v>
      </c>
      <c r="N334">
        <f t="shared" si="131"/>
        <v>1.670659780426677</v>
      </c>
    </row>
    <row r="335" spans="1:14" x14ac:dyDescent="0.3">
      <c r="A335" s="4" t="s">
        <v>33</v>
      </c>
      <c r="B335">
        <f t="shared" si="132"/>
        <v>36.6</v>
      </c>
      <c r="C335">
        <v>7.8000000000000007</v>
      </c>
      <c r="D335">
        <v>7.1</v>
      </c>
      <c r="E335">
        <v>30.099999999999998</v>
      </c>
      <c r="F335">
        <f t="shared" si="125"/>
        <v>8.6370000000000005</v>
      </c>
      <c r="G335">
        <f t="shared" si="133"/>
        <v>0.56699999999999995</v>
      </c>
      <c r="H335">
        <f t="shared" si="134"/>
        <v>0.51600000000000001</v>
      </c>
      <c r="I335">
        <f t="shared" si="135"/>
        <v>0.628</v>
      </c>
      <c r="J335">
        <f t="shared" si="129"/>
        <v>1.6279999999999999</v>
      </c>
      <c r="L335">
        <v>36.598639408903772</v>
      </c>
      <c r="M335">
        <f>(C335+((((1000*L335)/(30*E335))^2)/1962))</f>
        <v>8.6372504257461227</v>
      </c>
      <c r="N335">
        <f t="shared" si="131"/>
        <v>1.627504416539064</v>
      </c>
    </row>
    <row r="336" spans="1:14" x14ac:dyDescent="0.3">
      <c r="A336" s="1" t="s">
        <v>34</v>
      </c>
      <c r="B336">
        <f t="shared" si="132"/>
        <v>11.47</v>
      </c>
      <c r="C336">
        <v>3.0499999999999972</v>
      </c>
      <c r="D336">
        <v>2.9499999999999993</v>
      </c>
      <c r="E336">
        <v>27.449999999999996</v>
      </c>
      <c r="F336">
        <f t="shared" si="125"/>
        <v>3.149</v>
      </c>
      <c r="G336">
        <f>ROUND(C336/15.08,3)</f>
        <v>0.20200000000000001</v>
      </c>
      <c r="H336">
        <f>ROUND(D336/15.08,3)</f>
        <v>0.19600000000000001</v>
      </c>
      <c r="I336">
        <f>ROUND(M336/15.08,3)</f>
        <v>0.20899999999999999</v>
      </c>
      <c r="J336">
        <f t="shared" si="129"/>
        <v>2.3159999999999998</v>
      </c>
      <c r="L336">
        <v>11.465219879268718</v>
      </c>
      <c r="M336">
        <f t="shared" ref="M336:M349" si="136">(C336+((((1000*L336)/(30*E336))^2)/1962))</f>
        <v>3.148795819039846</v>
      </c>
      <c r="N336">
        <f t="shared" si="131"/>
        <v>2.3162537778057146</v>
      </c>
    </row>
    <row r="337" spans="1:14" x14ac:dyDescent="0.3">
      <c r="A337" s="4" t="s">
        <v>34</v>
      </c>
      <c r="B337">
        <f t="shared" si="132"/>
        <v>13.44</v>
      </c>
      <c r="C337">
        <v>3.4999999999999982</v>
      </c>
      <c r="D337">
        <v>3.3999999999999986</v>
      </c>
      <c r="E337">
        <v>27.9</v>
      </c>
      <c r="F337">
        <f t="shared" si="125"/>
        <v>3.6309999999999998</v>
      </c>
      <c r="G337">
        <f t="shared" ref="G337:G349" si="137">ROUND(C337/15.08,3)</f>
        <v>0.23200000000000001</v>
      </c>
      <c r="H337">
        <f t="shared" ref="H337:H349" si="138">ROUND(D337/15.08,3)</f>
        <v>0.22500000000000001</v>
      </c>
      <c r="I337">
        <f t="shared" ref="I337:I349" si="139">ROUND(M337/15.08,3)</f>
        <v>0.24099999999999999</v>
      </c>
      <c r="J337">
        <f t="shared" si="129"/>
        <v>2.1920000000000002</v>
      </c>
      <c r="L337">
        <v>13.439025714753253</v>
      </c>
      <c r="M337">
        <f t="shared" si="136"/>
        <v>3.6313970608517527</v>
      </c>
      <c r="N337">
        <f t="shared" si="131"/>
        <v>2.1921874196290299</v>
      </c>
    </row>
    <row r="338" spans="1:14" x14ac:dyDescent="0.3">
      <c r="A338" s="4" t="s">
        <v>34</v>
      </c>
      <c r="B338">
        <f t="shared" si="132"/>
        <v>15.37</v>
      </c>
      <c r="C338">
        <v>3.8999999999999986</v>
      </c>
      <c r="D338">
        <v>3.7999999999999989</v>
      </c>
      <c r="E338">
        <v>28.299999999999997</v>
      </c>
      <c r="F338">
        <f t="shared" si="125"/>
        <v>4.0670000000000002</v>
      </c>
      <c r="G338">
        <f t="shared" si="137"/>
        <v>0.25900000000000001</v>
      </c>
      <c r="H338">
        <f t="shared" si="138"/>
        <v>0.252</v>
      </c>
      <c r="I338">
        <f t="shared" si="139"/>
        <v>0.27</v>
      </c>
      <c r="J338">
        <f t="shared" si="129"/>
        <v>2.1150000000000002</v>
      </c>
      <c r="L338">
        <v>15.368763503992527</v>
      </c>
      <c r="M338">
        <f t="shared" si="136"/>
        <v>4.0670180742318456</v>
      </c>
      <c r="N338">
        <f t="shared" si="131"/>
        <v>2.1151699934085344</v>
      </c>
    </row>
    <row r="339" spans="1:14" x14ac:dyDescent="0.3">
      <c r="A339" s="4" t="s">
        <v>34</v>
      </c>
      <c r="B339">
        <f t="shared" si="132"/>
        <v>16.760000000000002</v>
      </c>
      <c r="C339">
        <v>4.2499999999999982</v>
      </c>
      <c r="D339">
        <v>4.1499999999999986</v>
      </c>
      <c r="E339">
        <v>28.65</v>
      </c>
      <c r="F339">
        <f t="shared" si="125"/>
        <v>4.444</v>
      </c>
      <c r="G339">
        <f t="shared" si="137"/>
        <v>0.28199999999999997</v>
      </c>
      <c r="H339">
        <f t="shared" si="138"/>
        <v>0.27500000000000002</v>
      </c>
      <c r="I339">
        <f t="shared" si="139"/>
        <v>0.29499999999999998</v>
      </c>
      <c r="J339">
        <f t="shared" si="129"/>
        <v>2.0190000000000001</v>
      </c>
      <c r="L339">
        <v>16.757996456178876</v>
      </c>
      <c r="M339">
        <f t="shared" si="136"/>
        <v>4.4437552251946935</v>
      </c>
      <c r="N339">
        <f t="shared" si="131"/>
        <v>2.0193769927165977</v>
      </c>
    </row>
    <row r="340" spans="1:14" x14ac:dyDescent="0.3">
      <c r="A340" s="4" t="s">
        <v>34</v>
      </c>
      <c r="B340">
        <f t="shared" si="132"/>
        <v>19</v>
      </c>
      <c r="C340">
        <v>4.7999999999999989</v>
      </c>
      <c r="D340">
        <v>4.6499999999999986</v>
      </c>
      <c r="E340">
        <v>29.199999999999996</v>
      </c>
      <c r="F340">
        <f t="shared" si="125"/>
        <v>5.04</v>
      </c>
      <c r="G340">
        <f t="shared" si="137"/>
        <v>0.318</v>
      </c>
      <c r="H340">
        <f t="shared" si="138"/>
        <v>0.308</v>
      </c>
      <c r="I340">
        <f t="shared" si="139"/>
        <v>0.33400000000000002</v>
      </c>
      <c r="J340">
        <f t="shared" si="129"/>
        <v>1.8959999999999999</v>
      </c>
      <c r="L340">
        <v>19.003645828707274</v>
      </c>
      <c r="M340">
        <f t="shared" si="136"/>
        <v>5.0398648663542467</v>
      </c>
      <c r="N340">
        <f t="shared" si="131"/>
        <v>1.8959596605920135</v>
      </c>
    </row>
    <row r="341" spans="1:14" x14ac:dyDescent="0.3">
      <c r="A341" s="4" t="s">
        <v>34</v>
      </c>
      <c r="B341">
        <f t="shared" si="132"/>
        <v>20.84</v>
      </c>
      <c r="C341">
        <v>5.2499999999999982</v>
      </c>
      <c r="D341">
        <v>5.0499999999999989</v>
      </c>
      <c r="E341">
        <v>29.65</v>
      </c>
      <c r="F341">
        <f t="shared" si="125"/>
        <v>5.53</v>
      </c>
      <c r="G341">
        <f t="shared" si="137"/>
        <v>0.34799999999999998</v>
      </c>
      <c r="H341">
        <f t="shared" si="138"/>
        <v>0.33500000000000002</v>
      </c>
      <c r="I341">
        <f t="shared" si="139"/>
        <v>0.36699999999999999</v>
      </c>
      <c r="J341">
        <f t="shared" si="129"/>
        <v>1.8089999999999999</v>
      </c>
      <c r="L341">
        <v>20.838931226669008</v>
      </c>
      <c r="M341">
        <f>(C341+((((1000*L341)/(30*E341))^2)/1962))</f>
        <v>5.5297434811008257</v>
      </c>
      <c r="N341">
        <f t="shared" si="131"/>
        <v>1.8089995807429851</v>
      </c>
    </row>
    <row r="342" spans="1:14" x14ac:dyDescent="0.3">
      <c r="A342" s="4" t="s">
        <v>34</v>
      </c>
      <c r="B342">
        <f t="shared" si="132"/>
        <v>22.56</v>
      </c>
      <c r="C342">
        <v>5.6499999999999986</v>
      </c>
      <c r="D342">
        <v>5.3999999999999986</v>
      </c>
      <c r="E342">
        <v>30.049999999999997</v>
      </c>
      <c r="F342">
        <f t="shared" si="125"/>
        <v>5.9690000000000003</v>
      </c>
      <c r="G342">
        <f t="shared" si="137"/>
        <v>0.375</v>
      </c>
      <c r="H342">
        <f t="shared" si="138"/>
        <v>0.35799999999999998</v>
      </c>
      <c r="I342">
        <f t="shared" si="139"/>
        <v>0.39600000000000002</v>
      </c>
      <c r="J342">
        <f t="shared" si="129"/>
        <v>1.746</v>
      </c>
      <c r="L342">
        <v>22.560471913231776</v>
      </c>
      <c r="M342">
        <f t="shared" si="136"/>
        <v>5.9692022136789138</v>
      </c>
      <c r="N342">
        <f t="shared" si="131"/>
        <v>1.7462010522156002</v>
      </c>
    </row>
    <row r="343" spans="1:14" x14ac:dyDescent="0.3">
      <c r="A343" s="4" t="s">
        <v>34</v>
      </c>
      <c r="B343">
        <f t="shared" si="132"/>
        <v>24.51</v>
      </c>
      <c r="C343">
        <v>6.1999999999999993</v>
      </c>
      <c r="D343">
        <v>5.9499999999999993</v>
      </c>
      <c r="E343">
        <v>30.599999999999998</v>
      </c>
      <c r="F343">
        <f t="shared" si="125"/>
        <v>6.5629999999999997</v>
      </c>
      <c r="G343">
        <f t="shared" si="137"/>
        <v>0.41099999999999998</v>
      </c>
      <c r="H343">
        <f t="shared" si="138"/>
        <v>0.39500000000000002</v>
      </c>
      <c r="I343">
        <f t="shared" si="139"/>
        <v>0.435</v>
      </c>
      <c r="J343">
        <f t="shared" si="129"/>
        <v>1.6459999999999999</v>
      </c>
      <c r="L343">
        <v>24.511673814009924</v>
      </c>
      <c r="M343">
        <f t="shared" si="136"/>
        <v>6.5633804612941109</v>
      </c>
      <c r="N343">
        <f t="shared" si="131"/>
        <v>1.6455159704860305</v>
      </c>
    </row>
    <row r="344" spans="1:14" x14ac:dyDescent="0.3">
      <c r="A344" s="4" t="s">
        <v>34</v>
      </c>
      <c r="B344">
        <f t="shared" si="132"/>
        <v>26.89</v>
      </c>
      <c r="C344">
        <v>6.6499999999999986</v>
      </c>
      <c r="D344">
        <v>6.3999999999999986</v>
      </c>
      <c r="E344">
        <v>31.049999999999997</v>
      </c>
      <c r="F344">
        <f t="shared" si="125"/>
        <v>7.0750000000000002</v>
      </c>
      <c r="G344">
        <f t="shared" si="137"/>
        <v>0.441</v>
      </c>
      <c r="H344">
        <f t="shared" si="138"/>
        <v>0.42399999999999999</v>
      </c>
      <c r="I344">
        <f t="shared" si="139"/>
        <v>0.46899999999999997</v>
      </c>
      <c r="J344">
        <f t="shared" si="129"/>
        <v>1.613</v>
      </c>
      <c r="L344">
        <v>26.894143418247936</v>
      </c>
      <c r="M344">
        <f t="shared" si="136"/>
        <v>7.0748647610361592</v>
      </c>
      <c r="N344">
        <f t="shared" si="131"/>
        <v>1.6132475174270744</v>
      </c>
    </row>
    <row r="345" spans="1:14" x14ac:dyDescent="0.3">
      <c r="A345" s="4" t="s">
        <v>34</v>
      </c>
      <c r="B345">
        <f t="shared" si="132"/>
        <v>28.78</v>
      </c>
      <c r="C345">
        <v>7.0499999999999989</v>
      </c>
      <c r="D345">
        <v>6.6999999999999993</v>
      </c>
      <c r="E345">
        <v>31.449999999999996</v>
      </c>
      <c r="F345">
        <f t="shared" si="125"/>
        <v>7.524</v>
      </c>
      <c r="G345">
        <f t="shared" si="137"/>
        <v>0.46800000000000003</v>
      </c>
      <c r="H345">
        <f t="shared" si="138"/>
        <v>0.44400000000000001</v>
      </c>
      <c r="I345">
        <f t="shared" si="139"/>
        <v>0.499</v>
      </c>
      <c r="J345">
        <f t="shared" si="129"/>
        <v>1.5740000000000001</v>
      </c>
      <c r="L345">
        <v>28.782427640461648</v>
      </c>
      <c r="M345">
        <f t="shared" si="136"/>
        <v>7.5243206483516101</v>
      </c>
      <c r="N345">
        <f t="shared" si="131"/>
        <v>1.5741531481363933</v>
      </c>
    </row>
    <row r="346" spans="1:14" x14ac:dyDescent="0.3">
      <c r="A346" s="4" t="s">
        <v>34</v>
      </c>
      <c r="B346">
        <f t="shared" si="132"/>
        <v>30.91</v>
      </c>
      <c r="C346">
        <v>7.5999999999999979</v>
      </c>
      <c r="D346">
        <v>7.2499999999999982</v>
      </c>
      <c r="E346">
        <v>31.999999999999996</v>
      </c>
      <c r="F346">
        <f t="shared" si="125"/>
        <v>8.1289999999999996</v>
      </c>
      <c r="G346">
        <f t="shared" si="137"/>
        <v>0.504</v>
      </c>
      <c r="H346">
        <f t="shared" si="138"/>
        <v>0.48099999999999998</v>
      </c>
      <c r="I346">
        <f t="shared" si="139"/>
        <v>0.53900000000000003</v>
      </c>
      <c r="J346">
        <f t="shared" si="129"/>
        <v>1.506</v>
      </c>
      <c r="L346">
        <v>30.914684072767351</v>
      </c>
      <c r="M346">
        <f t="shared" si="136"/>
        <v>8.128552530257517</v>
      </c>
      <c r="N346">
        <f t="shared" si="131"/>
        <v>1.5057937507685166</v>
      </c>
    </row>
    <row r="347" spans="1:14" x14ac:dyDescent="0.3">
      <c r="A347" s="4" t="s">
        <v>34</v>
      </c>
      <c r="B347">
        <f t="shared" si="132"/>
        <v>32.299999999999997</v>
      </c>
      <c r="C347">
        <v>7.8499999999999979</v>
      </c>
      <c r="D347">
        <v>7.4999999999999982</v>
      </c>
      <c r="E347">
        <v>32.25</v>
      </c>
      <c r="F347">
        <f t="shared" si="125"/>
        <v>8.4179999999999993</v>
      </c>
      <c r="G347">
        <f t="shared" si="137"/>
        <v>0.52100000000000002</v>
      </c>
      <c r="H347">
        <f t="shared" si="138"/>
        <v>0.497</v>
      </c>
      <c r="I347">
        <f t="shared" si="139"/>
        <v>0.55800000000000005</v>
      </c>
      <c r="J347">
        <f t="shared" si="129"/>
        <v>1.4930000000000001</v>
      </c>
      <c r="L347">
        <v>32.301358644609266</v>
      </c>
      <c r="M347">
        <f t="shared" si="136"/>
        <v>8.4181207205410544</v>
      </c>
      <c r="N347">
        <f t="shared" si="131"/>
        <v>1.4928582357523086</v>
      </c>
    </row>
    <row r="348" spans="1:14" x14ac:dyDescent="0.3">
      <c r="A348" s="4" t="s">
        <v>34</v>
      </c>
      <c r="B348">
        <f t="shared" si="132"/>
        <v>34.119999999999997</v>
      </c>
      <c r="C348">
        <v>8.2499999999999982</v>
      </c>
      <c r="D348">
        <v>7.8499999999999979</v>
      </c>
      <c r="E348">
        <v>32.65</v>
      </c>
      <c r="F348">
        <f t="shared" si="125"/>
        <v>8.8680000000000003</v>
      </c>
      <c r="G348">
        <f t="shared" si="137"/>
        <v>0.54700000000000004</v>
      </c>
      <c r="H348">
        <f t="shared" si="138"/>
        <v>0.52100000000000002</v>
      </c>
      <c r="I348">
        <f t="shared" si="139"/>
        <v>0.58799999999999997</v>
      </c>
      <c r="J348">
        <f t="shared" si="129"/>
        <v>1.458</v>
      </c>
      <c r="L348">
        <v>34.117963877413246</v>
      </c>
      <c r="M348">
        <f t="shared" si="136"/>
        <v>8.8683841170855313</v>
      </c>
      <c r="N348">
        <f t="shared" si="131"/>
        <v>1.4582663842457102</v>
      </c>
    </row>
    <row r="349" spans="1:14" x14ac:dyDescent="0.3">
      <c r="A349" s="4" t="s">
        <v>34</v>
      </c>
      <c r="B349">
        <f t="shared" si="132"/>
        <v>36.18</v>
      </c>
      <c r="C349">
        <v>8.5999999999999979</v>
      </c>
      <c r="D349">
        <v>8.0999999999999979</v>
      </c>
      <c r="E349">
        <v>33</v>
      </c>
      <c r="F349">
        <f>ROUND(M349,3)</f>
        <v>9.2810000000000006</v>
      </c>
      <c r="G349">
        <f t="shared" si="137"/>
        <v>0.56999999999999995</v>
      </c>
      <c r="H349">
        <f t="shared" si="138"/>
        <v>0.53700000000000003</v>
      </c>
      <c r="I349">
        <f t="shared" si="139"/>
        <v>0.61499999999999999</v>
      </c>
      <c r="J349">
        <f t="shared" si="129"/>
        <v>1.4450000000000001</v>
      </c>
      <c r="L349">
        <v>36.180573753846637</v>
      </c>
      <c r="M349">
        <f t="shared" si="136"/>
        <v>9.2807403710794514</v>
      </c>
      <c r="N349">
        <f t="shared" si="131"/>
        <v>1.4445148712986307</v>
      </c>
    </row>
    <row r="350" spans="1:14" x14ac:dyDescent="0.3">
      <c r="A350" s="1" t="s">
        <v>35</v>
      </c>
      <c r="B350">
        <f t="shared" si="132"/>
        <v>12.78</v>
      </c>
      <c r="C350">
        <v>3</v>
      </c>
      <c r="D350">
        <v>2.8500000000000014</v>
      </c>
      <c r="E350">
        <v>23.549999999999997</v>
      </c>
      <c r="F350">
        <f t="shared" ref="F350:F374" si="140">ROUND(M350,3)</f>
        <v>3.1669999999999998</v>
      </c>
      <c r="G350">
        <f>ROUND(C350/12.6,3)</f>
        <v>0.23799999999999999</v>
      </c>
      <c r="H350">
        <f>ROUND(D350/12.6,3)</f>
        <v>0.22600000000000001</v>
      </c>
      <c r="I350">
        <f>ROUND(M350/12.6,3)</f>
        <v>0.251</v>
      </c>
      <c r="J350">
        <f t="shared" si="129"/>
        <v>2.56</v>
      </c>
      <c r="L350">
        <v>12.778387505847805</v>
      </c>
      <c r="M350">
        <f>(C350+((((1000*L350)/(30*E350))^2)/1962))</f>
        <v>3.1667357673695822</v>
      </c>
      <c r="N350">
        <f t="shared" ref="N350" si="141">(3*L350/1000)/(2.657668151*((M350/100)^1.5))</f>
        <v>2.5596395724847691</v>
      </c>
    </row>
    <row r="351" spans="1:14" x14ac:dyDescent="0.3">
      <c r="A351" s="4" t="s">
        <v>35</v>
      </c>
      <c r="B351">
        <f t="shared" si="132"/>
        <v>13.79</v>
      </c>
      <c r="C351">
        <v>3.2300000000000004</v>
      </c>
      <c r="D351">
        <v>2.9800000000000004</v>
      </c>
      <c r="E351">
        <v>23.779999999999998</v>
      </c>
      <c r="F351">
        <f t="shared" si="140"/>
        <v>3.42</v>
      </c>
      <c r="G351">
        <f t="shared" ref="G351:G362" si="142">ROUND(C351/12.6,3)</f>
        <v>0.25600000000000001</v>
      </c>
      <c r="H351">
        <f t="shared" ref="H351:H362" si="143">ROUND(D351/12.6,3)</f>
        <v>0.23699999999999999</v>
      </c>
      <c r="I351">
        <f t="shared" ref="I351:I362" si="144">ROUND(M351/12.6,3)</f>
        <v>0.27100000000000002</v>
      </c>
      <c r="J351">
        <f t="shared" si="129"/>
        <v>2.46</v>
      </c>
      <c r="L351">
        <v>13.788347804649543</v>
      </c>
      <c r="M351">
        <f t="shared" ref="M351:M362" si="145">(C351+((((1000*L351)/(30*E351))^2)/1962))</f>
        <v>3.42039662530948</v>
      </c>
      <c r="N351">
        <f t="shared" ref="N351:N362" si="146">(3*L351/1000)/(2.657668151*((M351/100)^1.5))</f>
        <v>2.4604697421739785</v>
      </c>
    </row>
    <row r="352" spans="1:14" x14ac:dyDescent="0.3">
      <c r="A352" s="4" t="s">
        <v>35</v>
      </c>
      <c r="B352">
        <f t="shared" si="132"/>
        <v>15.58</v>
      </c>
      <c r="C352">
        <v>3.6000000000000014</v>
      </c>
      <c r="D352">
        <v>3.3500000000000014</v>
      </c>
      <c r="E352">
        <v>24.15</v>
      </c>
      <c r="F352">
        <f t="shared" si="140"/>
        <v>3.8359999999999999</v>
      </c>
      <c r="G352">
        <f t="shared" si="142"/>
        <v>0.28599999999999998</v>
      </c>
      <c r="H352">
        <f t="shared" si="143"/>
        <v>0.26600000000000001</v>
      </c>
      <c r="I352">
        <f t="shared" si="144"/>
        <v>0.30399999999999999</v>
      </c>
      <c r="J352">
        <f t="shared" si="129"/>
        <v>2.3410000000000002</v>
      </c>
      <c r="L352">
        <v>15.582032248880644</v>
      </c>
      <c r="M352">
        <f t="shared" si="145"/>
        <v>3.8357612443283382</v>
      </c>
      <c r="N352">
        <f t="shared" si="146"/>
        <v>2.3413549152138331</v>
      </c>
    </row>
    <row r="353" spans="1:14" x14ac:dyDescent="0.3">
      <c r="A353" s="4" t="s">
        <v>35</v>
      </c>
      <c r="B353">
        <f t="shared" si="132"/>
        <v>18.09</v>
      </c>
      <c r="C353">
        <v>4.1000000000000014</v>
      </c>
      <c r="D353">
        <v>3.75</v>
      </c>
      <c r="E353">
        <v>24.65</v>
      </c>
      <c r="F353">
        <f t="shared" si="140"/>
        <v>4.4050000000000002</v>
      </c>
      <c r="G353">
        <f t="shared" si="142"/>
        <v>0.32500000000000001</v>
      </c>
      <c r="H353">
        <f t="shared" si="143"/>
        <v>0.29799999999999999</v>
      </c>
      <c r="I353">
        <f t="shared" si="144"/>
        <v>0.35</v>
      </c>
      <c r="J353">
        <f t="shared" si="129"/>
        <v>2.2090000000000001</v>
      </c>
      <c r="L353">
        <v>18.093153929111747</v>
      </c>
      <c r="M353">
        <f t="shared" si="145"/>
        <v>4.4051077198356348</v>
      </c>
      <c r="N353">
        <f t="shared" si="146"/>
        <v>2.2090216969219707</v>
      </c>
    </row>
    <row r="354" spans="1:14" x14ac:dyDescent="0.3">
      <c r="A354" s="4" t="s">
        <v>35</v>
      </c>
      <c r="B354">
        <f t="shared" si="132"/>
        <v>20.23</v>
      </c>
      <c r="C354">
        <v>4.5</v>
      </c>
      <c r="D354">
        <v>4.1499999999999986</v>
      </c>
      <c r="E354">
        <v>25.049999999999997</v>
      </c>
      <c r="F354">
        <f t="shared" si="140"/>
        <v>4.8689999999999998</v>
      </c>
      <c r="G354">
        <f t="shared" si="142"/>
        <v>0.35699999999999998</v>
      </c>
      <c r="H354">
        <f t="shared" si="143"/>
        <v>0.32900000000000001</v>
      </c>
      <c r="I354">
        <f t="shared" si="144"/>
        <v>0.38600000000000001</v>
      </c>
      <c r="J354">
        <f t="shared" si="129"/>
        <v>2.125</v>
      </c>
      <c r="L354">
        <v>20.231509512681935</v>
      </c>
      <c r="M354">
        <f t="shared" si="145"/>
        <v>4.8694023059965463</v>
      </c>
      <c r="N354">
        <f t="shared" si="146"/>
        <v>2.1253737123574412</v>
      </c>
    </row>
    <row r="355" spans="1:14" x14ac:dyDescent="0.3">
      <c r="A355" s="4" t="s">
        <v>35</v>
      </c>
      <c r="B355">
        <f t="shared" si="132"/>
        <v>22.28</v>
      </c>
      <c r="C355">
        <v>4.8999999999999986</v>
      </c>
      <c r="D355">
        <v>4.5</v>
      </c>
      <c r="E355">
        <v>25.449999999999996</v>
      </c>
      <c r="F355">
        <f t="shared" si="140"/>
        <v>5.3339999999999996</v>
      </c>
      <c r="G355">
        <f t="shared" si="142"/>
        <v>0.38900000000000001</v>
      </c>
      <c r="H355">
        <f t="shared" si="143"/>
        <v>0.35699999999999998</v>
      </c>
      <c r="I355">
        <f t="shared" si="144"/>
        <v>0.42299999999999999</v>
      </c>
      <c r="J355">
        <f t="shared" si="129"/>
        <v>2.0419999999999998</v>
      </c>
      <c r="L355">
        <v>22.281659791510446</v>
      </c>
      <c r="M355">
        <f t="shared" si="145"/>
        <v>5.3340882115749668</v>
      </c>
      <c r="N355">
        <f t="shared" si="146"/>
        <v>2.0416333508470124</v>
      </c>
    </row>
    <row r="356" spans="1:14" x14ac:dyDescent="0.3">
      <c r="A356" s="4" t="s">
        <v>35</v>
      </c>
      <c r="B356">
        <f t="shared" si="132"/>
        <v>23.33</v>
      </c>
      <c r="C356">
        <v>5.25</v>
      </c>
      <c r="D356">
        <v>4.6999999999999993</v>
      </c>
      <c r="E356">
        <v>25.799999999999997</v>
      </c>
      <c r="F356">
        <f t="shared" si="140"/>
        <v>5.7130000000000001</v>
      </c>
      <c r="G356">
        <f t="shared" si="142"/>
        <v>0.41699999999999998</v>
      </c>
      <c r="H356">
        <f t="shared" si="143"/>
        <v>0.373</v>
      </c>
      <c r="I356">
        <f t="shared" si="144"/>
        <v>0.45300000000000001</v>
      </c>
      <c r="J356">
        <f t="shared" si="129"/>
        <v>1.929</v>
      </c>
      <c r="L356">
        <v>23.333771290806663</v>
      </c>
      <c r="M356">
        <f t="shared" si="145"/>
        <v>5.713221756554085</v>
      </c>
      <c r="N356">
        <f t="shared" si="146"/>
        <v>1.9287849892745084</v>
      </c>
    </row>
    <row r="357" spans="1:14" x14ac:dyDescent="0.3">
      <c r="A357" s="4" t="s">
        <v>35</v>
      </c>
      <c r="B357">
        <f t="shared" si="132"/>
        <v>25.49</v>
      </c>
      <c r="C357">
        <v>5.6499999999999986</v>
      </c>
      <c r="D357">
        <v>5.1499999999999986</v>
      </c>
      <c r="E357">
        <v>26.199999999999996</v>
      </c>
      <c r="F357">
        <f t="shared" si="140"/>
        <v>6.1859999999999999</v>
      </c>
      <c r="G357">
        <f t="shared" si="142"/>
        <v>0.44800000000000001</v>
      </c>
      <c r="H357">
        <f t="shared" si="143"/>
        <v>0.40899999999999997</v>
      </c>
      <c r="I357">
        <f t="shared" si="144"/>
        <v>0.49099999999999999</v>
      </c>
      <c r="J357">
        <f t="shared" si="129"/>
        <v>1.87</v>
      </c>
      <c r="L357">
        <v>25.49132169656675</v>
      </c>
      <c r="M357">
        <f t="shared" si="145"/>
        <v>6.1860935874034029</v>
      </c>
      <c r="N357">
        <f t="shared" si="146"/>
        <v>1.8702003222785579</v>
      </c>
    </row>
    <row r="358" spans="1:14" x14ac:dyDescent="0.3">
      <c r="A358" s="4" t="s">
        <v>35</v>
      </c>
      <c r="B358">
        <f t="shared" si="132"/>
        <v>27.53</v>
      </c>
      <c r="C358">
        <v>6.0500000000000007</v>
      </c>
      <c r="D358">
        <v>5.3999999999999986</v>
      </c>
      <c r="E358">
        <v>26.599999999999998</v>
      </c>
      <c r="F358">
        <f t="shared" si="140"/>
        <v>6.657</v>
      </c>
      <c r="G358">
        <f t="shared" si="142"/>
        <v>0.48</v>
      </c>
      <c r="H358">
        <f t="shared" si="143"/>
        <v>0.42899999999999999</v>
      </c>
      <c r="I358">
        <f t="shared" si="144"/>
        <v>0.52800000000000002</v>
      </c>
      <c r="J358">
        <f t="shared" si="129"/>
        <v>1.8089999999999999</v>
      </c>
      <c r="L358">
        <v>27.530768592433425</v>
      </c>
      <c r="M358">
        <f t="shared" si="145"/>
        <v>6.6566411779608377</v>
      </c>
      <c r="N358">
        <f t="shared" si="146"/>
        <v>1.8094897109486237</v>
      </c>
    </row>
    <row r="359" spans="1:14" x14ac:dyDescent="0.3">
      <c r="A359" s="4" t="s">
        <v>35</v>
      </c>
      <c r="B359">
        <f t="shared" si="132"/>
        <v>30.41</v>
      </c>
      <c r="C359">
        <v>6.6499999999999986</v>
      </c>
      <c r="D359">
        <v>5.9499999999999993</v>
      </c>
      <c r="E359">
        <v>27.199999999999996</v>
      </c>
      <c r="F359">
        <f t="shared" si="140"/>
        <v>7.3579999999999997</v>
      </c>
      <c r="G359">
        <f t="shared" si="142"/>
        <v>0.52800000000000002</v>
      </c>
      <c r="H359">
        <f t="shared" si="143"/>
        <v>0.47199999999999998</v>
      </c>
      <c r="I359">
        <f t="shared" si="144"/>
        <v>0.58399999999999996</v>
      </c>
      <c r="J359">
        <f t="shared" si="129"/>
        <v>1.72</v>
      </c>
      <c r="L359">
        <v>30.405516767233486</v>
      </c>
      <c r="M359">
        <f t="shared" si="145"/>
        <v>7.3576613188261657</v>
      </c>
      <c r="N359">
        <f t="shared" si="146"/>
        <v>1.7197416221880757</v>
      </c>
    </row>
    <row r="360" spans="1:14" x14ac:dyDescent="0.3">
      <c r="A360" s="4" t="s">
        <v>35</v>
      </c>
      <c r="B360">
        <f t="shared" si="132"/>
        <v>31.78</v>
      </c>
      <c r="C360">
        <v>7.0500000000000007</v>
      </c>
      <c r="D360" t="s">
        <v>30</v>
      </c>
      <c r="E360">
        <v>27.599999999999998</v>
      </c>
      <c r="F360">
        <f t="shared" si="140"/>
        <v>7.8010000000000002</v>
      </c>
      <c r="G360">
        <f t="shared" si="142"/>
        <v>0.56000000000000005</v>
      </c>
      <c r="H360" t="s">
        <v>30</v>
      </c>
      <c r="I360">
        <f t="shared" si="144"/>
        <v>0.61899999999999999</v>
      </c>
      <c r="J360">
        <f t="shared" si="129"/>
        <v>1.647</v>
      </c>
      <c r="L360">
        <v>31.783617836025662</v>
      </c>
      <c r="M360">
        <f t="shared" si="145"/>
        <v>7.8010121855221923</v>
      </c>
      <c r="N360">
        <f t="shared" si="146"/>
        <v>1.6466352130861794</v>
      </c>
    </row>
    <row r="361" spans="1:14" x14ac:dyDescent="0.3">
      <c r="A361" s="4" t="s">
        <v>35</v>
      </c>
      <c r="B361">
        <f t="shared" si="132"/>
        <v>33.590000000000003</v>
      </c>
      <c r="C361">
        <v>7.5</v>
      </c>
      <c r="D361">
        <v>6.75</v>
      </c>
      <c r="E361">
        <v>28.049999999999997</v>
      </c>
      <c r="F361">
        <f t="shared" si="140"/>
        <v>8.3119999999999994</v>
      </c>
      <c r="G361">
        <f t="shared" si="142"/>
        <v>0.59499999999999997</v>
      </c>
      <c r="H361">
        <f t="shared" si="143"/>
        <v>0.53600000000000003</v>
      </c>
      <c r="I361">
        <f t="shared" si="144"/>
        <v>0.66</v>
      </c>
      <c r="J361">
        <f t="shared" si="129"/>
        <v>1.5820000000000001</v>
      </c>
      <c r="L361">
        <v>33.589284652555961</v>
      </c>
      <c r="M361">
        <f t="shared" si="145"/>
        <v>8.3120714943158696</v>
      </c>
      <c r="N361">
        <f t="shared" si="146"/>
        <v>1.5821853267637411</v>
      </c>
    </row>
    <row r="362" spans="1:14" x14ac:dyDescent="0.3">
      <c r="A362" s="4" t="s">
        <v>35</v>
      </c>
      <c r="B362">
        <f t="shared" si="132"/>
        <v>35.64</v>
      </c>
      <c r="C362">
        <v>8.0500000000000007</v>
      </c>
      <c r="D362">
        <v>7.3000000000000007</v>
      </c>
      <c r="E362">
        <v>28.599999999999998</v>
      </c>
      <c r="F362">
        <f t="shared" si="140"/>
        <v>8.9290000000000003</v>
      </c>
      <c r="G362">
        <f t="shared" si="142"/>
        <v>0.63900000000000001</v>
      </c>
      <c r="H362">
        <f t="shared" si="143"/>
        <v>0.57899999999999996</v>
      </c>
      <c r="I362">
        <f t="shared" si="144"/>
        <v>0.70899999999999996</v>
      </c>
      <c r="J362">
        <f t="shared" si="129"/>
        <v>1.508</v>
      </c>
      <c r="L362">
        <v>35.639845153704982</v>
      </c>
      <c r="M362">
        <f t="shared" si="145"/>
        <v>8.9294234423183703</v>
      </c>
      <c r="N362">
        <f t="shared" si="146"/>
        <v>1.507721694982423</v>
      </c>
    </row>
    <row r="363" spans="1:14" x14ac:dyDescent="0.3">
      <c r="A363" s="1" t="s">
        <v>36</v>
      </c>
      <c r="B363">
        <f t="shared" si="132"/>
        <v>10.31</v>
      </c>
      <c r="C363">
        <v>3</v>
      </c>
      <c r="D363">
        <v>2.879999999999999</v>
      </c>
      <c r="E363">
        <v>23.549999999999997</v>
      </c>
      <c r="F363">
        <f t="shared" si="140"/>
        <v>3.1080000000000001</v>
      </c>
      <c r="G363">
        <f t="shared" ref="G363:G374" si="147">ROUND(C363/12.6,3)</f>
        <v>0.23799999999999999</v>
      </c>
      <c r="H363">
        <f t="shared" ref="H363:H374" si="148">ROUND(D363/12.6,3)</f>
        <v>0.22900000000000001</v>
      </c>
      <c r="I363">
        <f t="shared" ref="I363:I374" si="149">ROUND(M363/12.6,3)</f>
        <v>0.247</v>
      </c>
      <c r="J363">
        <f t="shared" ref="J363:J374" si="150">ROUND(N363,3)</f>
        <v>2.1230000000000002</v>
      </c>
      <c r="L363">
        <v>10.307969825176599</v>
      </c>
      <c r="M363">
        <f t="shared" ref="M363:M374" si="151">(C363+((((1000*L363)/(30*E363))^2)/1962))</f>
        <v>3.1084983020448553</v>
      </c>
      <c r="N363">
        <f t="shared" ref="N363:N374" si="152">(3*L363/1000)/(2.657668151*((M363/100)^1.5))</f>
        <v>2.1230865040423845</v>
      </c>
    </row>
    <row r="364" spans="1:14" x14ac:dyDescent="0.3">
      <c r="A364" s="4" t="s">
        <v>36</v>
      </c>
      <c r="B364">
        <f t="shared" si="132"/>
        <v>12.78</v>
      </c>
      <c r="C364">
        <v>3.6499999999999986</v>
      </c>
      <c r="D364">
        <v>3.5500000000000007</v>
      </c>
      <c r="E364">
        <v>24.199999999999996</v>
      </c>
      <c r="F364">
        <f t="shared" si="140"/>
        <v>3.8079999999999998</v>
      </c>
      <c r="G364">
        <f t="shared" si="147"/>
        <v>0.28999999999999998</v>
      </c>
      <c r="H364">
        <f t="shared" si="148"/>
        <v>0.28199999999999997</v>
      </c>
      <c r="I364">
        <f t="shared" si="149"/>
        <v>0.30199999999999999</v>
      </c>
      <c r="J364">
        <f t="shared" si="150"/>
        <v>1.9410000000000001</v>
      </c>
      <c r="L364">
        <v>12.778387505847805</v>
      </c>
      <c r="M364">
        <f t="shared" si="151"/>
        <v>3.8078991759828358</v>
      </c>
      <c r="N364">
        <f t="shared" si="152"/>
        <v>1.9411915654454026</v>
      </c>
    </row>
    <row r="365" spans="1:14" x14ac:dyDescent="0.3">
      <c r="A365" s="4" t="s">
        <v>36</v>
      </c>
      <c r="B365">
        <f t="shared" si="132"/>
        <v>14.38</v>
      </c>
      <c r="C365">
        <v>4.1499999999999986</v>
      </c>
      <c r="D365">
        <v>4</v>
      </c>
      <c r="E365">
        <v>24.699999999999996</v>
      </c>
      <c r="F365">
        <f t="shared" si="140"/>
        <v>4.3419999999999996</v>
      </c>
      <c r="G365">
        <f t="shared" si="147"/>
        <v>0.32900000000000001</v>
      </c>
      <c r="H365">
        <f t="shared" si="148"/>
        <v>0.317</v>
      </c>
      <c r="I365">
        <f t="shared" si="149"/>
        <v>0.34499999999999997</v>
      </c>
      <c r="J365">
        <f t="shared" si="150"/>
        <v>1.794</v>
      </c>
      <c r="L365">
        <v>14.377565378919616</v>
      </c>
      <c r="M365">
        <f t="shared" si="151"/>
        <v>4.3418824624889316</v>
      </c>
      <c r="N365">
        <f t="shared" si="152"/>
        <v>1.7938608839055386</v>
      </c>
    </row>
    <row r="366" spans="1:14" x14ac:dyDescent="0.3">
      <c r="A366" s="4" t="s">
        <v>36</v>
      </c>
      <c r="B366">
        <f t="shared" si="132"/>
        <v>16.2</v>
      </c>
      <c r="C366">
        <v>4.6000000000000014</v>
      </c>
      <c r="D366">
        <v>4.3999999999999986</v>
      </c>
      <c r="E366">
        <v>25.15</v>
      </c>
      <c r="F366">
        <f t="shared" si="140"/>
        <v>4.835</v>
      </c>
      <c r="G366">
        <f t="shared" si="147"/>
        <v>0.36499999999999999</v>
      </c>
      <c r="H366">
        <f t="shared" si="148"/>
        <v>0.34899999999999998</v>
      </c>
      <c r="I366">
        <f t="shared" si="149"/>
        <v>0.38400000000000001</v>
      </c>
      <c r="J366">
        <f t="shared" si="150"/>
        <v>1.72</v>
      </c>
      <c r="L366">
        <v>16.197138540903925</v>
      </c>
      <c r="M366">
        <f t="shared" si="151"/>
        <v>4.8348870656954448</v>
      </c>
      <c r="N366">
        <f t="shared" si="152"/>
        <v>1.7198053609993997</v>
      </c>
    </row>
    <row r="367" spans="1:14" x14ac:dyDescent="0.3">
      <c r="A367" s="4" t="s">
        <v>36</v>
      </c>
      <c r="B367">
        <f t="shared" si="132"/>
        <v>19.23</v>
      </c>
      <c r="C367">
        <v>5.25</v>
      </c>
      <c r="D367">
        <v>5</v>
      </c>
      <c r="E367">
        <v>25.799999999999997</v>
      </c>
      <c r="F367">
        <f t="shared" si="140"/>
        <v>5.5650000000000004</v>
      </c>
      <c r="G367">
        <f t="shared" si="147"/>
        <v>0.41699999999999998</v>
      </c>
      <c r="H367">
        <f t="shared" si="148"/>
        <v>0.39700000000000002</v>
      </c>
      <c r="I367">
        <f t="shared" si="149"/>
        <v>0.442</v>
      </c>
      <c r="J367">
        <f t="shared" si="150"/>
        <v>1.6539999999999999</v>
      </c>
      <c r="L367">
        <v>19.23379470590536</v>
      </c>
      <c r="M367">
        <f t="shared" si="151"/>
        <v>5.5647378893405062</v>
      </c>
      <c r="N367">
        <f t="shared" si="152"/>
        <v>1.6539348928684148</v>
      </c>
    </row>
    <row r="368" spans="1:14" x14ac:dyDescent="0.3">
      <c r="A368" s="4" t="s">
        <v>36</v>
      </c>
      <c r="B368">
        <f t="shared" si="132"/>
        <v>21.08</v>
      </c>
      <c r="C368">
        <v>5.6499999999999986</v>
      </c>
      <c r="D368">
        <v>5.3999999999999986</v>
      </c>
      <c r="E368">
        <v>26.199999999999996</v>
      </c>
      <c r="F368">
        <f t="shared" si="140"/>
        <v>6.016</v>
      </c>
      <c r="G368">
        <f t="shared" si="147"/>
        <v>0.44800000000000001</v>
      </c>
      <c r="H368">
        <f t="shared" si="148"/>
        <v>0.42899999999999999</v>
      </c>
      <c r="I368">
        <f t="shared" si="149"/>
        <v>0.47699999999999998</v>
      </c>
      <c r="J368">
        <f t="shared" si="150"/>
        <v>1.6120000000000001</v>
      </c>
      <c r="L368">
        <v>21.076921619357094</v>
      </c>
      <c r="M368">
        <f t="shared" si="151"/>
        <v>6.0164968665043146</v>
      </c>
      <c r="N368">
        <f t="shared" si="152"/>
        <v>1.6121748468005563</v>
      </c>
    </row>
    <row r="369" spans="1:14" x14ac:dyDescent="0.3">
      <c r="A369" s="4" t="s">
        <v>36</v>
      </c>
      <c r="B369">
        <f t="shared" si="132"/>
        <v>22.63</v>
      </c>
      <c r="C369">
        <v>5.8500000000000014</v>
      </c>
      <c r="D369">
        <v>5.5500000000000007</v>
      </c>
      <c r="E369">
        <v>26.4</v>
      </c>
      <c r="F369">
        <f t="shared" si="140"/>
        <v>6.266</v>
      </c>
      <c r="G369">
        <f t="shared" si="147"/>
        <v>0.46400000000000002</v>
      </c>
      <c r="H369">
        <f t="shared" si="148"/>
        <v>0.44</v>
      </c>
      <c r="I369">
        <f t="shared" si="149"/>
        <v>0.497</v>
      </c>
      <c r="J369">
        <f t="shared" si="150"/>
        <v>1.629</v>
      </c>
      <c r="L369">
        <v>22.630374284255286</v>
      </c>
      <c r="M369">
        <f t="shared" si="151"/>
        <v>6.2661348684819602</v>
      </c>
      <c r="N369">
        <f t="shared" si="152"/>
        <v>1.6285932573292381</v>
      </c>
    </row>
    <row r="370" spans="1:14" x14ac:dyDescent="0.3">
      <c r="A370" s="4" t="s">
        <v>36</v>
      </c>
      <c r="B370">
        <f t="shared" si="132"/>
        <v>25.86</v>
      </c>
      <c r="C370">
        <v>6.3999999999999986</v>
      </c>
      <c r="D370">
        <v>6.0500000000000007</v>
      </c>
      <c r="E370">
        <v>26.949999999999996</v>
      </c>
      <c r="F370">
        <f t="shared" si="140"/>
        <v>6.9210000000000003</v>
      </c>
      <c r="G370">
        <f t="shared" si="147"/>
        <v>0.50800000000000001</v>
      </c>
      <c r="H370">
        <f t="shared" si="148"/>
        <v>0.48</v>
      </c>
      <c r="I370">
        <f t="shared" si="149"/>
        <v>0.54900000000000004</v>
      </c>
      <c r="J370">
        <f t="shared" si="150"/>
        <v>1.603</v>
      </c>
      <c r="L370">
        <v>25.857766339006176</v>
      </c>
      <c r="M370">
        <f t="shared" si="151"/>
        <v>6.9213422978964712</v>
      </c>
      <c r="N370">
        <f t="shared" si="152"/>
        <v>1.6029722994396642</v>
      </c>
    </row>
    <row r="371" spans="1:14" x14ac:dyDescent="0.3">
      <c r="A371" s="4" t="s">
        <v>36</v>
      </c>
      <c r="B371">
        <f t="shared" si="132"/>
        <v>28.48</v>
      </c>
      <c r="C371">
        <v>7.0500000000000007</v>
      </c>
      <c r="D371">
        <v>6.5</v>
      </c>
      <c r="E371">
        <v>27.599999999999998</v>
      </c>
      <c r="F371">
        <f t="shared" si="140"/>
        <v>7.6529999999999996</v>
      </c>
      <c r="G371">
        <f t="shared" si="147"/>
        <v>0.56000000000000005</v>
      </c>
      <c r="H371">
        <f t="shared" si="148"/>
        <v>0.51600000000000001</v>
      </c>
      <c r="I371">
        <f t="shared" si="149"/>
        <v>0.60699999999999998</v>
      </c>
      <c r="J371">
        <f t="shared" si="150"/>
        <v>1.518</v>
      </c>
      <c r="L371">
        <v>28.477079101278353</v>
      </c>
      <c r="M371">
        <f t="shared" si="151"/>
        <v>7.6528804578144287</v>
      </c>
      <c r="N371">
        <f t="shared" si="152"/>
        <v>1.5183732717910139</v>
      </c>
    </row>
    <row r="372" spans="1:14" x14ac:dyDescent="0.3">
      <c r="A372" s="4" t="s">
        <v>36</v>
      </c>
      <c r="B372">
        <f t="shared" si="132"/>
        <v>30.6</v>
      </c>
      <c r="C372">
        <v>7.75</v>
      </c>
      <c r="D372">
        <v>7.25</v>
      </c>
      <c r="E372">
        <v>28.299999999999997</v>
      </c>
      <c r="F372">
        <f t="shared" si="140"/>
        <v>8.4120000000000008</v>
      </c>
      <c r="G372">
        <f t="shared" si="147"/>
        <v>0.61499999999999999</v>
      </c>
      <c r="H372">
        <f t="shared" si="148"/>
        <v>0.57499999999999996</v>
      </c>
      <c r="I372">
        <f t="shared" si="149"/>
        <v>0.66800000000000004</v>
      </c>
      <c r="J372">
        <f t="shared" si="150"/>
        <v>1.4159999999999999</v>
      </c>
      <c r="L372">
        <v>30.600972130460967</v>
      </c>
      <c r="M372">
        <f t="shared" si="151"/>
        <v>8.4121495117781038</v>
      </c>
      <c r="N372">
        <f t="shared" si="152"/>
        <v>1.4157783007687108</v>
      </c>
    </row>
    <row r="373" spans="1:14" x14ac:dyDescent="0.3">
      <c r="A373" s="4" t="s">
        <v>36</v>
      </c>
      <c r="B373">
        <f t="shared" si="132"/>
        <v>33.590000000000003</v>
      </c>
      <c r="C373">
        <v>8.4499999999999993</v>
      </c>
      <c r="D373">
        <v>7.85</v>
      </c>
      <c r="E373">
        <v>28.999999999999996</v>
      </c>
      <c r="F373">
        <f t="shared" si="140"/>
        <v>9.2100000000000009</v>
      </c>
      <c r="G373">
        <f t="shared" si="147"/>
        <v>0.67100000000000004</v>
      </c>
      <c r="H373">
        <f t="shared" si="148"/>
        <v>0.623</v>
      </c>
      <c r="I373">
        <f t="shared" si="149"/>
        <v>0.73099999999999998</v>
      </c>
      <c r="J373">
        <f t="shared" si="150"/>
        <v>1.357</v>
      </c>
      <c r="L373">
        <v>33.589284652555961</v>
      </c>
      <c r="M373">
        <f t="shared" si="151"/>
        <v>9.2097382662383609</v>
      </c>
      <c r="N373">
        <f t="shared" si="152"/>
        <v>1.3565953544482934</v>
      </c>
    </row>
    <row r="374" spans="1:14" x14ac:dyDescent="0.3">
      <c r="A374" s="4" t="s">
        <v>36</v>
      </c>
      <c r="B374">
        <f t="shared" si="132"/>
        <v>36.26</v>
      </c>
      <c r="C374">
        <v>9</v>
      </c>
      <c r="D374">
        <v>8.4499999999999993</v>
      </c>
      <c r="E374">
        <v>29.549999999999997</v>
      </c>
      <c r="F374">
        <f t="shared" si="140"/>
        <v>9.8529999999999998</v>
      </c>
      <c r="G374">
        <f t="shared" si="147"/>
        <v>0.71399999999999997</v>
      </c>
      <c r="H374">
        <f t="shared" si="148"/>
        <v>0.67100000000000004</v>
      </c>
      <c r="I374">
        <f t="shared" si="149"/>
        <v>0.78200000000000003</v>
      </c>
      <c r="J374">
        <f t="shared" si="150"/>
        <v>1.3240000000000001</v>
      </c>
      <c r="L374">
        <v>36.264039490787901</v>
      </c>
      <c r="M374">
        <f t="shared" si="151"/>
        <v>9.8528956022067966</v>
      </c>
      <c r="N374">
        <f t="shared" si="152"/>
        <v>1.3235820232957347</v>
      </c>
    </row>
    <row r="376" spans="1:14" x14ac:dyDescent="0.3">
      <c r="A376" s="4"/>
    </row>
    <row r="377" spans="1:14" x14ac:dyDescent="0.3">
      <c r="A377" s="4"/>
    </row>
  </sheetData>
  <sortState ref="C270:L287">
    <sortCondition ref="C271"/>
  </sortState>
  <pageMargins left="0.7" right="0.7" top="0.75" bottom="0.75" header="0.3" footer="0.3"/>
  <pageSetup paperSize="9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191"/>
  <sheetViews>
    <sheetView zoomScale="80" zoomScaleNormal="80" workbookViewId="0">
      <selection activeCell="B1" sqref="B1:K191"/>
    </sheetView>
  </sheetViews>
  <sheetFormatPr defaultRowHeight="14.4" x14ac:dyDescent="0.3"/>
  <sheetData>
    <row r="1" spans="1:18" ht="18" x14ac:dyDescent="0.35">
      <c r="A1" s="7" t="s">
        <v>0</v>
      </c>
      <c r="B1" s="14" t="s">
        <v>37</v>
      </c>
      <c r="C1" s="7" t="s">
        <v>38</v>
      </c>
      <c r="D1" s="7" t="s">
        <v>39</v>
      </c>
      <c r="E1" s="7" t="s">
        <v>40</v>
      </c>
      <c r="F1" s="7" t="s">
        <v>45</v>
      </c>
      <c r="G1" s="8" t="s">
        <v>41</v>
      </c>
      <c r="H1" s="8" t="s">
        <v>42</v>
      </c>
      <c r="I1" s="8" t="s">
        <v>43</v>
      </c>
      <c r="J1" s="8" t="s">
        <v>8</v>
      </c>
      <c r="K1" s="8" t="s">
        <v>44</v>
      </c>
      <c r="L1" s="9"/>
      <c r="M1" s="10" t="s">
        <v>37</v>
      </c>
      <c r="N1" s="10" t="s">
        <v>41</v>
      </c>
      <c r="O1" s="10" t="s">
        <v>42</v>
      </c>
      <c r="P1" s="11" t="s">
        <v>43</v>
      </c>
      <c r="Q1" s="12" t="s">
        <v>8</v>
      </c>
      <c r="R1" s="13" t="s">
        <v>44</v>
      </c>
    </row>
    <row r="2" spans="1:18" x14ac:dyDescent="0.3">
      <c r="A2" t="s">
        <v>23</v>
      </c>
      <c r="B2" s="5">
        <f>ROUND(M2,2)</f>
        <v>12.49</v>
      </c>
      <c r="C2">
        <v>3.1000000000000014</v>
      </c>
      <c r="D2">
        <v>0</v>
      </c>
      <c r="E2">
        <v>23.5</v>
      </c>
      <c r="F2" s="6" t="s">
        <v>30</v>
      </c>
      <c r="G2" s="5">
        <f t="shared" ref="G2:I3" si="0">ROUND(N2,3)</f>
        <v>3.26</v>
      </c>
      <c r="H2" s="5">
        <f t="shared" si="0"/>
        <v>0</v>
      </c>
      <c r="I2" s="5">
        <f t="shared" si="0"/>
        <v>0</v>
      </c>
      <c r="J2" s="5">
        <f>ROUND(Q2,2)</f>
        <v>12.49</v>
      </c>
      <c r="K2" s="5">
        <f>ROUND(R2,3)</f>
        <v>1</v>
      </c>
      <c r="M2">
        <v>12.494825806036863</v>
      </c>
      <c r="N2" s="5">
        <f>(C2+((((1000*M2)/(30*E2))^2)/1962))</f>
        <v>3.2600969929318038</v>
      </c>
      <c r="O2" s="5">
        <f>IF(D2=0,0,(D2+((((1000*M2)/(30*F2))^2)/1962)))</f>
        <v>0</v>
      </c>
      <c r="P2" s="5">
        <f t="shared" ref="P2" si="1">O2/N2</f>
        <v>0</v>
      </c>
      <c r="Q2" s="5">
        <f>M2</f>
        <v>12.494825806036863</v>
      </c>
      <c r="R2" s="5">
        <f>M2/Q2</f>
        <v>1</v>
      </c>
    </row>
    <row r="3" spans="1:18" x14ac:dyDescent="0.3">
      <c r="A3" t="s">
        <v>23</v>
      </c>
      <c r="B3" s="5">
        <f t="shared" ref="B3:B4" si="2">ROUND(M3,2)</f>
        <v>12.49</v>
      </c>
      <c r="C3">
        <v>3.1000000000000014</v>
      </c>
      <c r="D3">
        <v>0</v>
      </c>
      <c r="E3">
        <v>23.5</v>
      </c>
      <c r="F3">
        <v>20.299999999999997</v>
      </c>
      <c r="G3" s="5">
        <f t="shared" si="0"/>
        <v>3.26</v>
      </c>
      <c r="H3" s="5">
        <f t="shared" si="0"/>
        <v>0</v>
      </c>
      <c r="I3" s="5">
        <f t="shared" si="0"/>
        <v>0</v>
      </c>
      <c r="J3" s="5">
        <f>ROUND(Q3,2)</f>
        <v>12.53</v>
      </c>
      <c r="K3" s="5">
        <f>ROUND(R3,3)</f>
        <v>0.997</v>
      </c>
      <c r="M3">
        <f>M2</f>
        <v>12.494825806036863</v>
      </c>
      <c r="N3" s="5">
        <f>(C3+((((1000*M3)/(30*E3))^2)/1962))</f>
        <v>3.2600969929318038</v>
      </c>
      <c r="O3" s="5">
        <f>IF(D3=0,0,(D3+((((1000*M3)/(30*F3))^2)/1962)))</f>
        <v>0</v>
      </c>
      <c r="P3" s="5">
        <f>O3/N3</f>
        <v>0</v>
      </c>
      <c r="Q3" s="5">
        <f xml:space="preserve"> 3.6412*N3 + 0.6618</f>
        <v>12.532465170663283</v>
      </c>
      <c r="R3" s="5">
        <f>M3/Q3</f>
        <v>0.99699665116847658</v>
      </c>
    </row>
    <row r="4" spans="1:18" x14ac:dyDescent="0.3">
      <c r="A4" t="s">
        <v>23</v>
      </c>
      <c r="B4" s="5">
        <f t="shared" si="2"/>
        <v>12.49</v>
      </c>
      <c r="C4">
        <v>3.1000000000000014</v>
      </c>
      <c r="D4">
        <v>0.94999999999999929</v>
      </c>
      <c r="E4">
        <v>23.5</v>
      </c>
      <c r="F4">
        <v>21.349999999999998</v>
      </c>
      <c r="G4" s="5">
        <f t="shared" ref="G4:G22" si="3">ROUND(N4,3)</f>
        <v>3.26</v>
      </c>
      <c r="H4" s="5">
        <f t="shared" ref="H4:H22" si="4">ROUND(O4,3)</f>
        <v>1.1439999999999999</v>
      </c>
      <c r="I4" s="5">
        <f t="shared" ref="I4:I22" si="5">ROUND(P4,3)</f>
        <v>0.35099999999999998</v>
      </c>
      <c r="J4" s="5">
        <f t="shared" ref="J4:J20" si="6">ROUND(Q4,2)</f>
        <v>12.53</v>
      </c>
      <c r="K4" s="5">
        <f t="shared" ref="K4:K20" si="7">ROUND(R4,3)</f>
        <v>0.997</v>
      </c>
      <c r="M4">
        <f t="shared" ref="M4:M20" si="8">M3</f>
        <v>12.494825806036863</v>
      </c>
      <c r="N4" s="5">
        <f t="shared" ref="N4:N20" si="9">(C4+((((1000*M4)/(30*E4))^2)/1962))</f>
        <v>3.2600969929318038</v>
      </c>
      <c r="O4" s="5">
        <f t="shared" ref="O4:O20" si="10">IF(D4=0,0,(D4+((((1000*M4)/(30*F4))^2)/1962)))</f>
        <v>1.1439648971838545</v>
      </c>
      <c r="P4" s="5">
        <f t="shared" ref="P4:P21" si="11">O4/N4</f>
        <v>0.35089903756363011</v>
      </c>
      <c r="Q4" s="5">
        <f t="shared" ref="Q4:Q20" si="12" xml:space="preserve"> 3.6412*N4 + 0.6618</f>
        <v>12.532465170663283</v>
      </c>
      <c r="R4" s="5">
        <f t="shared" ref="R4:R20" si="13">M4/Q4</f>
        <v>0.99699665116847658</v>
      </c>
    </row>
    <row r="5" spans="1:18" x14ac:dyDescent="0.3">
      <c r="A5" t="s">
        <v>23</v>
      </c>
      <c r="B5" s="5">
        <f t="shared" ref="B5:B20" si="14">ROUND(M5,2)</f>
        <v>12.49</v>
      </c>
      <c r="C5">
        <v>3.1999999999999993</v>
      </c>
      <c r="D5">
        <v>1.5500000000000007</v>
      </c>
      <c r="E5">
        <v>23.599999999999998</v>
      </c>
      <c r="F5">
        <v>21.95</v>
      </c>
      <c r="G5" s="5">
        <f t="shared" si="3"/>
        <v>3.359</v>
      </c>
      <c r="H5" s="5">
        <f t="shared" si="4"/>
        <v>1.734</v>
      </c>
      <c r="I5" s="5">
        <f t="shared" si="5"/>
        <v>0.51600000000000001</v>
      </c>
      <c r="J5" s="5">
        <f t="shared" si="6"/>
        <v>12.89</v>
      </c>
      <c r="K5" s="5">
        <f t="shared" si="7"/>
        <v>0.96899999999999997</v>
      </c>
      <c r="M5">
        <f t="shared" si="8"/>
        <v>12.494825806036863</v>
      </c>
      <c r="N5" s="5">
        <f t="shared" si="9"/>
        <v>3.358743113233603</v>
      </c>
      <c r="O5" s="5">
        <f t="shared" si="10"/>
        <v>1.7335058231258413</v>
      </c>
      <c r="P5" s="5">
        <f t="shared" si="11"/>
        <v>0.51611741793998722</v>
      </c>
      <c r="Q5" s="5">
        <f t="shared" si="12"/>
        <v>12.891655423906194</v>
      </c>
      <c r="R5" s="5">
        <f t="shared" si="13"/>
        <v>0.96921810234444727</v>
      </c>
    </row>
    <row r="6" spans="1:18" x14ac:dyDescent="0.3">
      <c r="A6" t="s">
        <v>23</v>
      </c>
      <c r="B6" s="5">
        <f t="shared" si="14"/>
        <v>12.49</v>
      </c>
      <c r="C6">
        <v>3.3000000000000007</v>
      </c>
      <c r="D6">
        <v>1.8000000000000007</v>
      </c>
      <c r="E6">
        <v>23.7</v>
      </c>
      <c r="F6">
        <v>22.2</v>
      </c>
      <c r="G6" s="5">
        <f t="shared" si="3"/>
        <v>3.4569999999999999</v>
      </c>
      <c r="H6" s="5">
        <f t="shared" si="4"/>
        <v>1.9790000000000001</v>
      </c>
      <c r="I6" s="5">
        <f t="shared" si="5"/>
        <v>0.57299999999999995</v>
      </c>
      <c r="J6" s="5">
        <f t="shared" si="6"/>
        <v>13.25</v>
      </c>
      <c r="K6" s="5">
        <f t="shared" si="7"/>
        <v>0.94299999999999995</v>
      </c>
      <c r="M6">
        <f t="shared" si="8"/>
        <v>12.494825806036863</v>
      </c>
      <c r="N6" s="5">
        <f t="shared" si="9"/>
        <v>3.4574063350719939</v>
      </c>
      <c r="O6" s="5">
        <f t="shared" si="10"/>
        <v>1.9793960805668942</v>
      </c>
      <c r="P6" s="5">
        <f t="shared" si="11"/>
        <v>0.57250895287830761</v>
      </c>
      <c r="Q6" s="5">
        <f t="shared" si="12"/>
        <v>13.250907947264144</v>
      </c>
      <c r="R6" s="5">
        <f t="shared" si="13"/>
        <v>0.94294110681046683</v>
      </c>
    </row>
    <row r="7" spans="1:18" x14ac:dyDescent="0.3">
      <c r="A7" t="s">
        <v>23</v>
      </c>
      <c r="B7" s="5">
        <f t="shared" si="14"/>
        <v>12.49</v>
      </c>
      <c r="C7">
        <v>3.25</v>
      </c>
      <c r="D7">
        <v>1.8500000000000014</v>
      </c>
      <c r="E7">
        <v>23.65</v>
      </c>
      <c r="F7">
        <v>22.25</v>
      </c>
      <c r="G7" s="5">
        <f t="shared" si="3"/>
        <v>3.4079999999999999</v>
      </c>
      <c r="H7" s="5">
        <f t="shared" si="4"/>
        <v>2.0289999999999999</v>
      </c>
      <c r="I7" s="5">
        <f t="shared" si="5"/>
        <v>0.59499999999999997</v>
      </c>
      <c r="J7" s="5">
        <f t="shared" si="6"/>
        <v>13.07</v>
      </c>
      <c r="K7" s="5">
        <f t="shared" si="7"/>
        <v>0.95599999999999996</v>
      </c>
      <c r="M7">
        <f t="shared" si="8"/>
        <v>12.494825806036863</v>
      </c>
      <c r="N7" s="5">
        <f t="shared" si="9"/>
        <v>3.4080726045288503</v>
      </c>
      <c r="O7" s="5">
        <f t="shared" si="10"/>
        <v>2.0285907119739193</v>
      </c>
      <c r="P7" s="5">
        <f t="shared" si="11"/>
        <v>0.59523107262392438</v>
      </c>
      <c r="Q7" s="5">
        <f t="shared" si="12"/>
        <v>13.071273967610448</v>
      </c>
      <c r="R7" s="5">
        <f t="shared" si="13"/>
        <v>0.95589961904233844</v>
      </c>
    </row>
    <row r="8" spans="1:18" x14ac:dyDescent="0.3">
      <c r="A8" t="s">
        <v>23</v>
      </c>
      <c r="B8" s="5">
        <f t="shared" si="14"/>
        <v>12.49</v>
      </c>
      <c r="C8">
        <v>3.3500000000000014</v>
      </c>
      <c r="D8">
        <v>1.8999999999999986</v>
      </c>
      <c r="E8">
        <v>23.75</v>
      </c>
      <c r="F8">
        <v>22.299999999999997</v>
      </c>
      <c r="G8" s="5">
        <f t="shared" si="3"/>
        <v>3.5070000000000001</v>
      </c>
      <c r="H8" s="5">
        <f t="shared" si="4"/>
        <v>2.0779999999999998</v>
      </c>
      <c r="I8" s="5">
        <f t="shared" si="5"/>
        <v>0.59299999999999997</v>
      </c>
      <c r="J8" s="5">
        <f t="shared" si="6"/>
        <v>13.43</v>
      </c>
      <c r="K8" s="5">
        <f t="shared" si="7"/>
        <v>0.93</v>
      </c>
      <c r="M8">
        <f t="shared" si="8"/>
        <v>12.494825806036863</v>
      </c>
      <c r="N8" s="5">
        <f t="shared" si="9"/>
        <v>3.5067442692017083</v>
      </c>
      <c r="O8" s="5">
        <f t="shared" si="10"/>
        <v>2.0777907545830141</v>
      </c>
      <c r="P8" s="5">
        <f t="shared" si="11"/>
        <v>0.59251276827665911</v>
      </c>
      <c r="Q8" s="5">
        <f t="shared" si="12"/>
        <v>13.430557233017259</v>
      </c>
      <c r="R8" s="5">
        <f t="shared" si="13"/>
        <v>0.93032817546244295</v>
      </c>
    </row>
    <row r="9" spans="1:18" x14ac:dyDescent="0.3">
      <c r="A9" t="s">
        <v>23</v>
      </c>
      <c r="B9" s="5">
        <f t="shared" si="14"/>
        <v>12.49</v>
      </c>
      <c r="C9">
        <v>3.5</v>
      </c>
      <c r="D9">
        <v>2.3999999999999986</v>
      </c>
      <c r="E9">
        <v>23.9</v>
      </c>
      <c r="F9">
        <v>22.799999999999997</v>
      </c>
      <c r="G9" s="5">
        <f t="shared" si="3"/>
        <v>3.6549999999999998</v>
      </c>
      <c r="H9" s="5">
        <f t="shared" si="4"/>
        <v>2.57</v>
      </c>
      <c r="I9" s="5">
        <f t="shared" si="5"/>
        <v>0.70299999999999996</v>
      </c>
      <c r="J9" s="5">
        <f t="shared" si="6"/>
        <v>13.97</v>
      </c>
      <c r="K9" s="5">
        <f t="shared" si="7"/>
        <v>0.89400000000000002</v>
      </c>
      <c r="M9">
        <f t="shared" si="8"/>
        <v>12.494825806036863</v>
      </c>
      <c r="N9" s="5">
        <f t="shared" si="9"/>
        <v>3.6547829420818752</v>
      </c>
      <c r="O9" s="5">
        <f t="shared" si="10"/>
        <v>2.570078417102545</v>
      </c>
      <c r="P9" s="5">
        <f t="shared" si="11"/>
        <v>0.70320959078312606</v>
      </c>
      <c r="Q9" s="5">
        <f t="shared" si="12"/>
        <v>13.969595648708523</v>
      </c>
      <c r="R9" s="5">
        <f t="shared" si="13"/>
        <v>0.89443002648340775</v>
      </c>
    </row>
    <row r="10" spans="1:18" x14ac:dyDescent="0.3">
      <c r="A10" t="s">
        <v>23</v>
      </c>
      <c r="B10" s="5">
        <f t="shared" si="14"/>
        <v>12.49</v>
      </c>
      <c r="C10">
        <v>3.6000000000000014</v>
      </c>
      <c r="D10">
        <v>2.6000000000000014</v>
      </c>
      <c r="E10">
        <v>24</v>
      </c>
      <c r="F10">
        <v>23</v>
      </c>
      <c r="G10" s="5">
        <f t="shared" si="3"/>
        <v>3.7530000000000001</v>
      </c>
      <c r="H10" s="5">
        <f t="shared" si="4"/>
        <v>2.7669999999999999</v>
      </c>
      <c r="I10" s="5">
        <f t="shared" si="5"/>
        <v>0.73699999999999999</v>
      </c>
      <c r="J10" s="5">
        <f t="shared" si="6"/>
        <v>14.33</v>
      </c>
      <c r="K10" s="5">
        <f t="shared" si="7"/>
        <v>0.872</v>
      </c>
      <c r="M10">
        <f t="shared" si="8"/>
        <v>12.494825806036863</v>
      </c>
      <c r="N10" s="5">
        <f t="shared" si="9"/>
        <v>3.7534957714350496</v>
      </c>
      <c r="O10" s="5">
        <f t="shared" si="10"/>
        <v>2.7671333919595247</v>
      </c>
      <c r="P10" s="5">
        <f t="shared" si="11"/>
        <v>0.73721500181724853</v>
      </c>
      <c r="Q10" s="5">
        <f t="shared" si="12"/>
        <v>14.329028802949303</v>
      </c>
      <c r="R10" s="5">
        <f t="shared" si="13"/>
        <v>0.87199390676534116</v>
      </c>
    </row>
    <row r="11" spans="1:18" x14ac:dyDescent="0.3">
      <c r="A11" t="s">
        <v>23</v>
      </c>
      <c r="B11" s="5">
        <f t="shared" si="14"/>
        <v>12.49</v>
      </c>
      <c r="C11">
        <v>3.6999999999999993</v>
      </c>
      <c r="D11">
        <v>2.8000000000000007</v>
      </c>
      <c r="E11">
        <v>24.099999999999998</v>
      </c>
      <c r="F11">
        <v>23.2</v>
      </c>
      <c r="G11" s="5">
        <f t="shared" si="3"/>
        <v>3.8519999999999999</v>
      </c>
      <c r="H11" s="5">
        <f t="shared" si="4"/>
        <v>2.964</v>
      </c>
      <c r="I11" s="5">
        <f t="shared" si="5"/>
        <v>0.76900000000000002</v>
      </c>
      <c r="J11" s="5">
        <f t="shared" si="6"/>
        <v>14.69</v>
      </c>
      <c r="K11" s="5">
        <f t="shared" si="7"/>
        <v>0.85099999999999998</v>
      </c>
      <c r="M11">
        <f t="shared" si="8"/>
        <v>12.494825806036863</v>
      </c>
      <c r="N11" s="5">
        <f t="shared" si="9"/>
        <v>3.8522245903937389</v>
      </c>
      <c r="O11" s="5">
        <f t="shared" si="10"/>
        <v>2.9642642024869725</v>
      </c>
      <c r="P11" s="5">
        <f t="shared" si="11"/>
        <v>0.76949412811468321</v>
      </c>
      <c r="Q11" s="5">
        <f t="shared" si="12"/>
        <v>14.688520178541681</v>
      </c>
      <c r="R11" s="5">
        <f t="shared" si="13"/>
        <v>0.85065245880183593</v>
      </c>
    </row>
    <row r="12" spans="1:18" x14ac:dyDescent="0.3">
      <c r="A12" t="s">
        <v>23</v>
      </c>
      <c r="B12" s="5">
        <f t="shared" si="14"/>
        <v>12.49</v>
      </c>
      <c r="C12">
        <v>3.8000000000000007</v>
      </c>
      <c r="D12">
        <v>3</v>
      </c>
      <c r="E12">
        <v>24.2</v>
      </c>
      <c r="F12">
        <v>23.4</v>
      </c>
      <c r="G12" s="5">
        <f t="shared" si="3"/>
        <v>3.9510000000000001</v>
      </c>
      <c r="H12" s="5">
        <f t="shared" si="4"/>
        <v>3.161</v>
      </c>
      <c r="I12" s="5">
        <f t="shared" si="5"/>
        <v>0.8</v>
      </c>
      <c r="J12" s="5">
        <f t="shared" si="6"/>
        <v>15.05</v>
      </c>
      <c r="K12" s="5">
        <f t="shared" si="7"/>
        <v>0.83</v>
      </c>
      <c r="M12">
        <f t="shared" si="8"/>
        <v>12.494825806036863</v>
      </c>
      <c r="N12" s="5">
        <f t="shared" si="9"/>
        <v>3.950969135213763</v>
      </c>
      <c r="O12" s="5">
        <f t="shared" si="10"/>
        <v>3.1614682671243113</v>
      </c>
      <c r="P12" s="5">
        <f t="shared" si="11"/>
        <v>0.8001753896144429</v>
      </c>
      <c r="Q12" s="5">
        <f t="shared" si="12"/>
        <v>15.048068815140354</v>
      </c>
      <c r="R12" s="5">
        <f t="shared" si="13"/>
        <v>0.83032752970038315</v>
      </c>
    </row>
    <row r="13" spans="1:18" x14ac:dyDescent="0.3">
      <c r="A13" t="s">
        <v>23</v>
      </c>
      <c r="B13" s="5">
        <f t="shared" si="14"/>
        <v>12.49</v>
      </c>
      <c r="C13">
        <v>4</v>
      </c>
      <c r="D13">
        <v>3.3000000000000007</v>
      </c>
      <c r="E13">
        <v>24.4</v>
      </c>
      <c r="F13">
        <v>23.7</v>
      </c>
      <c r="G13" s="5">
        <f t="shared" si="3"/>
        <v>4.149</v>
      </c>
      <c r="H13" s="5">
        <f t="shared" si="4"/>
        <v>3.4569999999999999</v>
      </c>
      <c r="I13" s="5">
        <f t="shared" si="5"/>
        <v>0.83299999999999996</v>
      </c>
      <c r="J13" s="5">
        <f t="shared" si="6"/>
        <v>15.77</v>
      </c>
      <c r="K13" s="5">
        <f t="shared" si="7"/>
        <v>0.79200000000000004</v>
      </c>
      <c r="M13">
        <f t="shared" si="8"/>
        <v>12.494825806036863</v>
      </c>
      <c r="N13" s="5">
        <f t="shared" si="9"/>
        <v>4.1485043744063894</v>
      </c>
      <c r="O13" s="5">
        <f t="shared" si="10"/>
        <v>3.4574063350719939</v>
      </c>
      <c r="P13" s="5">
        <f t="shared" si="11"/>
        <v>0.83341031442607916</v>
      </c>
      <c r="Q13" s="5">
        <f t="shared" si="12"/>
        <v>15.767334128088544</v>
      </c>
      <c r="R13" s="5">
        <f t="shared" si="13"/>
        <v>0.79245011899494744</v>
      </c>
    </row>
    <row r="14" spans="1:18" x14ac:dyDescent="0.3">
      <c r="A14" t="s">
        <v>23</v>
      </c>
      <c r="B14" s="5">
        <f t="shared" si="14"/>
        <v>12.49</v>
      </c>
      <c r="C14">
        <v>4.25</v>
      </c>
      <c r="D14">
        <v>3.6499999999999986</v>
      </c>
      <c r="E14">
        <v>24.65</v>
      </c>
      <c r="F14">
        <v>24.049999999999997</v>
      </c>
      <c r="G14" s="5">
        <f t="shared" si="3"/>
        <v>4.3959999999999999</v>
      </c>
      <c r="H14" s="5">
        <f t="shared" si="4"/>
        <v>3.8029999999999999</v>
      </c>
      <c r="I14" s="5">
        <f t="shared" si="5"/>
        <v>0.86499999999999999</v>
      </c>
      <c r="J14" s="5">
        <f t="shared" si="6"/>
        <v>16.670000000000002</v>
      </c>
      <c r="K14" s="5">
        <f t="shared" si="7"/>
        <v>0.75</v>
      </c>
      <c r="M14">
        <f t="shared" si="8"/>
        <v>12.494825806036863</v>
      </c>
      <c r="N14" s="5">
        <f t="shared" si="9"/>
        <v>4.3955073904382864</v>
      </c>
      <c r="O14" s="5">
        <f t="shared" si="10"/>
        <v>3.8028581988262276</v>
      </c>
      <c r="P14" s="5">
        <f t="shared" si="11"/>
        <v>0.86516933337405577</v>
      </c>
      <c r="Q14" s="5">
        <f t="shared" si="12"/>
        <v>16.666721510063887</v>
      </c>
      <c r="R14" s="5">
        <f t="shared" si="13"/>
        <v>0.74968708143902785</v>
      </c>
    </row>
    <row r="15" spans="1:18" x14ac:dyDescent="0.3">
      <c r="A15" t="s">
        <v>23</v>
      </c>
      <c r="B15" s="5">
        <f t="shared" si="14"/>
        <v>12.49</v>
      </c>
      <c r="C15">
        <v>4.5</v>
      </c>
      <c r="D15">
        <v>4.1000000000000014</v>
      </c>
      <c r="E15">
        <v>24.9</v>
      </c>
      <c r="F15">
        <v>24.5</v>
      </c>
      <c r="G15" s="5">
        <f t="shared" si="3"/>
        <v>4.6429999999999998</v>
      </c>
      <c r="H15" s="5">
        <f t="shared" si="4"/>
        <v>4.2469999999999999</v>
      </c>
      <c r="I15" s="5">
        <f t="shared" si="5"/>
        <v>0.91500000000000004</v>
      </c>
      <c r="J15" s="5">
        <f t="shared" si="6"/>
        <v>17.57</v>
      </c>
      <c r="K15" s="5">
        <f t="shared" si="7"/>
        <v>0.71099999999999997</v>
      </c>
      <c r="M15">
        <f t="shared" si="8"/>
        <v>12.494825806036863</v>
      </c>
      <c r="N15" s="5">
        <f t="shared" si="9"/>
        <v>4.6426002231360588</v>
      </c>
      <c r="O15" s="5">
        <f t="shared" si="10"/>
        <v>4.2472945678410472</v>
      </c>
      <c r="P15" s="5">
        <f t="shared" si="11"/>
        <v>0.91485253170733183</v>
      </c>
      <c r="Q15" s="5">
        <f t="shared" si="12"/>
        <v>17.566435932483017</v>
      </c>
      <c r="R15" s="5">
        <f t="shared" si="13"/>
        <v>0.71128974904533848</v>
      </c>
    </row>
    <row r="16" spans="1:18" x14ac:dyDescent="0.3">
      <c r="A16" t="s">
        <v>23</v>
      </c>
      <c r="B16" s="5">
        <f t="shared" si="14"/>
        <v>12.49</v>
      </c>
      <c r="C16">
        <v>4.75</v>
      </c>
      <c r="D16">
        <v>4.3999999999999986</v>
      </c>
      <c r="E16">
        <v>25.15</v>
      </c>
      <c r="F16">
        <v>24.799999999999997</v>
      </c>
      <c r="G16" s="5">
        <f t="shared" si="3"/>
        <v>4.8899999999999997</v>
      </c>
      <c r="H16" s="5">
        <f t="shared" si="4"/>
        <v>4.5439999999999996</v>
      </c>
      <c r="I16" s="5">
        <f t="shared" si="5"/>
        <v>0.92900000000000005</v>
      </c>
      <c r="J16" s="5">
        <f t="shared" si="6"/>
        <v>18.47</v>
      </c>
      <c r="K16" s="5">
        <f t="shared" si="7"/>
        <v>0.67700000000000005</v>
      </c>
      <c r="M16">
        <f t="shared" si="8"/>
        <v>12.494825806036863</v>
      </c>
      <c r="N16" s="5">
        <f t="shared" si="9"/>
        <v>4.889779319070211</v>
      </c>
      <c r="O16" s="5">
        <f t="shared" si="10"/>
        <v>4.5437525434875567</v>
      </c>
      <c r="P16" s="5">
        <f t="shared" si="11"/>
        <v>0.92923468463430547</v>
      </c>
      <c r="Q16" s="5">
        <f t="shared" si="12"/>
        <v>18.466464456598452</v>
      </c>
      <c r="R16" s="5">
        <f t="shared" si="13"/>
        <v>0.67662252486951835</v>
      </c>
    </row>
    <row r="17" spans="1:18" x14ac:dyDescent="0.3">
      <c r="A17" t="s">
        <v>23</v>
      </c>
      <c r="B17" s="5">
        <f t="shared" si="14"/>
        <v>12.49</v>
      </c>
      <c r="C17">
        <v>5</v>
      </c>
      <c r="D17">
        <v>4.6499999999999986</v>
      </c>
      <c r="E17">
        <v>25.4</v>
      </c>
      <c r="F17">
        <v>25.049999999999997</v>
      </c>
      <c r="G17" s="5">
        <f t="shared" si="3"/>
        <v>5.1369999999999996</v>
      </c>
      <c r="H17" s="5">
        <f t="shared" si="4"/>
        <v>4.7910000000000004</v>
      </c>
      <c r="I17" s="5">
        <f t="shared" si="5"/>
        <v>0.93300000000000005</v>
      </c>
      <c r="J17" s="5">
        <f t="shared" si="6"/>
        <v>19.37</v>
      </c>
      <c r="K17" s="5">
        <f t="shared" si="7"/>
        <v>0.64500000000000002</v>
      </c>
      <c r="M17">
        <f t="shared" si="8"/>
        <v>12.494825806036863</v>
      </c>
      <c r="N17" s="5">
        <f t="shared" si="9"/>
        <v>5.1370412988198089</v>
      </c>
      <c r="O17" s="5">
        <f t="shared" si="10"/>
        <v>4.7908975491676715</v>
      </c>
      <c r="P17" s="5">
        <f t="shared" si="11"/>
        <v>0.93261807147011633</v>
      </c>
      <c r="Q17" s="5">
        <f t="shared" si="12"/>
        <v>19.366794777262687</v>
      </c>
      <c r="R17" s="5">
        <f t="shared" si="13"/>
        <v>0.64516746058084107</v>
      </c>
    </row>
    <row r="18" spans="1:18" x14ac:dyDescent="0.3">
      <c r="A18" t="s">
        <v>23</v>
      </c>
      <c r="B18" s="5">
        <f t="shared" si="14"/>
        <v>12.49</v>
      </c>
      <c r="C18">
        <v>5.2199999999999989</v>
      </c>
      <c r="D18">
        <v>5</v>
      </c>
      <c r="E18">
        <v>25.619999999999997</v>
      </c>
      <c r="F18">
        <v>25.4</v>
      </c>
      <c r="G18" s="5">
        <f t="shared" si="3"/>
        <v>5.3550000000000004</v>
      </c>
      <c r="H18" s="5">
        <f t="shared" si="4"/>
        <v>5.1369999999999996</v>
      </c>
      <c r="I18" s="5">
        <f t="shared" si="5"/>
        <v>0.95899999999999996</v>
      </c>
      <c r="J18" s="5">
        <f t="shared" si="6"/>
        <v>20.16</v>
      </c>
      <c r="K18" s="5">
        <f t="shared" si="7"/>
        <v>0.62</v>
      </c>
      <c r="M18">
        <f t="shared" si="8"/>
        <v>12.494825806036863</v>
      </c>
      <c r="N18" s="5">
        <f t="shared" si="9"/>
        <v>5.354697845266565</v>
      </c>
      <c r="O18" s="5">
        <f t="shared" si="10"/>
        <v>5.1370412988198089</v>
      </c>
      <c r="P18" s="5">
        <f t="shared" si="11"/>
        <v>0.95935222626255934</v>
      </c>
      <c r="Q18" s="5">
        <f t="shared" si="12"/>
        <v>20.159325794184618</v>
      </c>
      <c r="R18" s="5">
        <f t="shared" si="13"/>
        <v>0.61980375403433674</v>
      </c>
    </row>
    <row r="19" spans="1:18" x14ac:dyDescent="0.3">
      <c r="A19" t="s">
        <v>23</v>
      </c>
      <c r="B19" s="5">
        <f t="shared" si="14"/>
        <v>12.49</v>
      </c>
      <c r="C19">
        <v>5.3999999999999986</v>
      </c>
      <c r="D19">
        <v>5.1999999999999993</v>
      </c>
      <c r="E19">
        <v>25.799999999999997</v>
      </c>
      <c r="F19">
        <v>25.599999999999998</v>
      </c>
      <c r="G19" s="5">
        <f t="shared" si="3"/>
        <v>5.5330000000000004</v>
      </c>
      <c r="H19" s="5">
        <f t="shared" si="4"/>
        <v>5.335</v>
      </c>
      <c r="I19" s="5">
        <f t="shared" si="5"/>
        <v>0.96399999999999997</v>
      </c>
      <c r="J19" s="5">
        <f t="shared" si="6"/>
        <v>20.81</v>
      </c>
      <c r="K19" s="5">
        <f t="shared" si="7"/>
        <v>0.6</v>
      </c>
      <c r="M19">
        <f t="shared" si="8"/>
        <v>12.494825806036863</v>
      </c>
      <c r="N19" s="5">
        <f t="shared" si="9"/>
        <v>5.5328248968610465</v>
      </c>
      <c r="O19" s="5">
        <f t="shared" si="10"/>
        <v>5.3349083928628351</v>
      </c>
      <c r="P19" s="5">
        <f t="shared" si="11"/>
        <v>0.96422867022043368</v>
      </c>
      <c r="Q19" s="5">
        <f t="shared" si="12"/>
        <v>20.80792201445044</v>
      </c>
      <c r="R19" s="5">
        <f t="shared" si="13"/>
        <v>0.60048407512098534</v>
      </c>
    </row>
    <row r="20" spans="1:18" x14ac:dyDescent="0.3">
      <c r="A20" t="s">
        <v>23</v>
      </c>
      <c r="B20" s="5">
        <f t="shared" si="14"/>
        <v>12.49</v>
      </c>
      <c r="C20">
        <v>5.8999999999999986</v>
      </c>
      <c r="D20">
        <v>5.9</v>
      </c>
      <c r="E20">
        <v>26.299999999999997</v>
      </c>
      <c r="F20">
        <v>26.299999999999997</v>
      </c>
      <c r="G20" s="5">
        <f t="shared" si="3"/>
        <v>6.0279999999999996</v>
      </c>
      <c r="H20" s="5">
        <f t="shared" si="4"/>
        <v>6.0279999999999996</v>
      </c>
      <c r="I20" s="5">
        <f t="shared" si="5"/>
        <v>1</v>
      </c>
      <c r="J20" s="5">
        <f t="shared" si="6"/>
        <v>22.61</v>
      </c>
      <c r="K20" s="5">
        <f t="shared" si="7"/>
        <v>0.55300000000000005</v>
      </c>
      <c r="M20">
        <f t="shared" si="8"/>
        <v>12.494825806036863</v>
      </c>
      <c r="N20" s="5">
        <f t="shared" si="9"/>
        <v>6.027822527933882</v>
      </c>
      <c r="O20" s="5">
        <f t="shared" si="10"/>
        <v>6.0278225279338837</v>
      </c>
      <c r="P20" s="5">
        <f t="shared" si="11"/>
        <v>1.0000000000000002</v>
      </c>
      <c r="Q20" s="5">
        <f t="shared" si="12"/>
        <v>22.610307388712851</v>
      </c>
      <c r="R20" s="5">
        <f t="shared" si="13"/>
        <v>0.5526163616985732</v>
      </c>
    </row>
    <row r="21" spans="1:18" x14ac:dyDescent="0.3">
      <c r="A21" t="s">
        <v>23</v>
      </c>
      <c r="B21" s="5">
        <f>ROUND(M21,2)</f>
        <v>14.38</v>
      </c>
      <c r="C21">
        <v>3.6000000000000014</v>
      </c>
      <c r="D21">
        <v>0</v>
      </c>
      <c r="E21">
        <v>24</v>
      </c>
      <c r="F21" s="6" t="s">
        <v>30</v>
      </c>
      <c r="G21" s="5">
        <f t="shared" si="3"/>
        <v>3.8029999999999999</v>
      </c>
      <c r="H21" s="5">
        <f t="shared" si="4"/>
        <v>0</v>
      </c>
      <c r="I21" s="5">
        <f t="shared" si="5"/>
        <v>0</v>
      </c>
      <c r="J21" s="5">
        <f>ROUND(Q21,2)</f>
        <v>14.38</v>
      </c>
      <c r="K21" s="5">
        <f>ROUND(R21,3)</f>
        <v>1</v>
      </c>
      <c r="M21">
        <v>14.37756537891963</v>
      </c>
      <c r="N21" s="5">
        <f>(C21+((((1000*M21)/(30*E21))^2)/1962))</f>
        <v>3.8032388394789485</v>
      </c>
      <c r="O21" s="5">
        <f>IF(D21=0,0,(D21+((((1000*M21)/(30*F21))^2)/1962)))</f>
        <v>0</v>
      </c>
      <c r="P21" s="5">
        <f t="shared" si="11"/>
        <v>0</v>
      </c>
      <c r="Q21" s="5">
        <f>M21</f>
        <v>14.37756537891963</v>
      </c>
      <c r="R21" s="5">
        <f>M21/Q21</f>
        <v>1</v>
      </c>
    </row>
    <row r="22" spans="1:18" x14ac:dyDescent="0.3">
      <c r="A22" t="s">
        <v>23</v>
      </c>
      <c r="B22" s="5">
        <f t="shared" ref="B22:B23" si="15">ROUND(M22,2)</f>
        <v>14.38</v>
      </c>
      <c r="C22">
        <v>3.6000000000000014</v>
      </c>
      <c r="D22">
        <v>0</v>
      </c>
      <c r="E22">
        <v>24</v>
      </c>
      <c r="F22">
        <v>20.099999999999998</v>
      </c>
      <c r="G22" s="5">
        <f t="shared" si="3"/>
        <v>3.8029999999999999</v>
      </c>
      <c r="H22" s="5">
        <f t="shared" si="4"/>
        <v>0</v>
      </c>
      <c r="I22" s="5">
        <f t="shared" si="5"/>
        <v>0</v>
      </c>
      <c r="J22" s="5">
        <f>ROUND(Q22,2)</f>
        <v>14.51</v>
      </c>
      <c r="K22" s="5">
        <f>ROUND(R22,3)</f>
        <v>0.99099999999999999</v>
      </c>
      <c r="M22">
        <f>M21</f>
        <v>14.37756537891963</v>
      </c>
      <c r="N22" s="5">
        <f>(C22+((((1000*M22)/(30*E22))^2)/1962))</f>
        <v>3.8032388394789485</v>
      </c>
      <c r="O22" s="5">
        <f>IF(D22=0,0,(D22+((((1000*M22)/(30*F22))^2)/1962)))</f>
        <v>0</v>
      </c>
      <c r="P22" s="5">
        <f>O22/N22</f>
        <v>0</v>
      </c>
      <c r="Q22" s="5">
        <f xml:space="preserve"> 3.6412*N22 + 0.6618</f>
        <v>14.510153262310746</v>
      </c>
      <c r="R22" s="5">
        <f>M22/Q22</f>
        <v>0.990862406413342</v>
      </c>
    </row>
    <row r="23" spans="1:18" x14ac:dyDescent="0.3">
      <c r="A23" t="s">
        <v>23</v>
      </c>
      <c r="B23" s="5">
        <f t="shared" si="15"/>
        <v>14.38</v>
      </c>
      <c r="C23">
        <v>3.5500000000000007</v>
      </c>
      <c r="D23">
        <v>0.19999999999999929</v>
      </c>
      <c r="E23">
        <v>23.95</v>
      </c>
      <c r="F23">
        <v>20.599999999999998</v>
      </c>
      <c r="G23" s="5">
        <f t="shared" ref="G23:G42" si="16">ROUND(N23,3)</f>
        <v>3.754</v>
      </c>
      <c r="H23" s="5">
        <f t="shared" ref="H23:H42" si="17">ROUND(O23,3)</f>
        <v>0.47599999999999998</v>
      </c>
      <c r="I23" s="5">
        <f t="shared" ref="I23:I42" si="18">ROUND(P23,3)</f>
        <v>0.127</v>
      </c>
      <c r="J23" s="5">
        <f t="shared" ref="J23:J40" si="19">ROUND(Q23,2)</f>
        <v>14.33</v>
      </c>
      <c r="K23" s="5">
        <f t="shared" ref="K23:K40" si="20">ROUND(R23,3)</f>
        <v>1.0029999999999999</v>
      </c>
      <c r="M23">
        <f t="shared" ref="M23:M40" si="21">M22</f>
        <v>14.37756537891963</v>
      </c>
      <c r="N23" s="5">
        <f t="shared" ref="N23:N40" si="22">(C23+((((1000*M23)/(30*E23))^2)/1962))</f>
        <v>3.7540883216859653</v>
      </c>
      <c r="O23" s="5">
        <f t="shared" ref="O23:O40" si="23">IF(D23=0,0,(D23+((((1000*M23)/(30*F23))^2)/1962)))</f>
        <v>0.47586382208472316</v>
      </c>
      <c r="P23" s="5">
        <f t="shared" ref="P23:P41" si="24">O23/N23</f>
        <v>0.12675882432915489</v>
      </c>
      <c r="Q23" s="5">
        <f t="shared" ref="Q23:Q40" si="25" xml:space="preserve"> 3.6412*N23 + 0.6618</f>
        <v>14.331186396922936</v>
      </c>
      <c r="R23" s="5">
        <f t="shared" ref="R23:R40" si="26">M23/Q23</f>
        <v>1.0032362276724454</v>
      </c>
    </row>
    <row r="24" spans="1:18" x14ac:dyDescent="0.3">
      <c r="A24" t="s">
        <v>23</v>
      </c>
      <c r="B24" s="5">
        <f t="shared" ref="B24:B40" si="27">ROUND(M24,2)</f>
        <v>14.38</v>
      </c>
      <c r="C24">
        <v>3.6000000000000014</v>
      </c>
      <c r="D24">
        <v>0.75</v>
      </c>
      <c r="E24">
        <v>24</v>
      </c>
      <c r="F24">
        <v>21.15</v>
      </c>
      <c r="G24" s="5">
        <f t="shared" si="16"/>
        <v>3.8029999999999999</v>
      </c>
      <c r="H24" s="5">
        <f t="shared" si="17"/>
        <v>1.012</v>
      </c>
      <c r="I24" s="5">
        <f t="shared" si="18"/>
        <v>0.26600000000000001</v>
      </c>
      <c r="J24" s="5">
        <f t="shared" si="19"/>
        <v>14.51</v>
      </c>
      <c r="K24" s="5">
        <f t="shared" si="20"/>
        <v>0.99099999999999999</v>
      </c>
      <c r="M24">
        <f t="shared" si="21"/>
        <v>14.37756537891963</v>
      </c>
      <c r="N24" s="5">
        <f t="shared" si="22"/>
        <v>3.8032388394789485</v>
      </c>
      <c r="O24" s="5">
        <f t="shared" si="23"/>
        <v>1.0117028464695457</v>
      </c>
      <c r="P24" s="5">
        <f t="shared" si="24"/>
        <v>0.26601086315371952</v>
      </c>
      <c r="Q24" s="5">
        <f t="shared" si="25"/>
        <v>14.510153262310746</v>
      </c>
      <c r="R24" s="5">
        <f t="shared" si="26"/>
        <v>0.990862406413342</v>
      </c>
    </row>
    <row r="25" spans="1:18" x14ac:dyDescent="0.3">
      <c r="A25" t="s">
        <v>23</v>
      </c>
      <c r="B25" s="5">
        <f t="shared" si="27"/>
        <v>14.38</v>
      </c>
      <c r="C25">
        <v>3.6000000000000014</v>
      </c>
      <c r="D25">
        <v>1.25</v>
      </c>
      <c r="E25">
        <v>24</v>
      </c>
      <c r="F25">
        <v>21.65</v>
      </c>
      <c r="G25" s="5">
        <f t="shared" si="16"/>
        <v>3.8029999999999999</v>
      </c>
      <c r="H25" s="5">
        <f t="shared" si="17"/>
        <v>1.5</v>
      </c>
      <c r="I25" s="5">
        <f t="shared" si="18"/>
        <v>0.39400000000000002</v>
      </c>
      <c r="J25" s="5">
        <f t="shared" si="19"/>
        <v>14.51</v>
      </c>
      <c r="K25" s="5">
        <f t="shared" si="20"/>
        <v>0.99099999999999999</v>
      </c>
      <c r="M25">
        <f t="shared" si="21"/>
        <v>14.37756537891963</v>
      </c>
      <c r="N25" s="5">
        <f t="shared" si="22"/>
        <v>3.8032388394789485</v>
      </c>
      <c r="O25" s="5">
        <f t="shared" si="23"/>
        <v>1.499754538217972</v>
      </c>
      <c r="P25" s="5">
        <f t="shared" si="24"/>
        <v>0.39433614388084065</v>
      </c>
      <c r="Q25" s="5">
        <f t="shared" si="25"/>
        <v>14.510153262310746</v>
      </c>
      <c r="R25" s="5">
        <f t="shared" si="26"/>
        <v>0.990862406413342</v>
      </c>
    </row>
    <row r="26" spans="1:18" x14ac:dyDescent="0.3">
      <c r="A26" t="s">
        <v>23</v>
      </c>
      <c r="B26" s="5">
        <f t="shared" si="27"/>
        <v>14.38</v>
      </c>
      <c r="C26">
        <v>3.75</v>
      </c>
      <c r="D26">
        <v>2.1000000000000014</v>
      </c>
      <c r="E26">
        <v>24.15</v>
      </c>
      <c r="F26">
        <v>22.5</v>
      </c>
      <c r="G26" s="5">
        <f t="shared" si="16"/>
        <v>3.9510000000000001</v>
      </c>
      <c r="H26" s="5">
        <f t="shared" si="17"/>
        <v>2.331</v>
      </c>
      <c r="I26" s="5">
        <f t="shared" si="18"/>
        <v>0.59</v>
      </c>
      <c r="J26" s="5">
        <f t="shared" si="19"/>
        <v>15.05</v>
      </c>
      <c r="K26" s="5">
        <f t="shared" si="20"/>
        <v>0.95499999999999996</v>
      </c>
      <c r="M26">
        <f t="shared" si="21"/>
        <v>14.37756537891963</v>
      </c>
      <c r="N26" s="5">
        <f t="shared" si="22"/>
        <v>3.9507219741005764</v>
      </c>
      <c r="O26" s="5">
        <f t="shared" si="23"/>
        <v>2.331240635140492</v>
      </c>
      <c r="P26" s="5">
        <f t="shared" si="24"/>
        <v>0.59007964883968422</v>
      </c>
      <c r="Q26" s="5">
        <f t="shared" si="25"/>
        <v>15.047168852095018</v>
      </c>
      <c r="R26" s="5">
        <f t="shared" si="26"/>
        <v>0.95549970364809467</v>
      </c>
    </row>
    <row r="27" spans="1:18" x14ac:dyDescent="0.3">
      <c r="A27" t="s">
        <v>23</v>
      </c>
      <c r="B27" s="5">
        <f t="shared" si="27"/>
        <v>14.38</v>
      </c>
      <c r="C27">
        <v>4</v>
      </c>
      <c r="D27">
        <v>2.6000000000000014</v>
      </c>
      <c r="E27">
        <v>24.4</v>
      </c>
      <c r="F27">
        <v>23</v>
      </c>
      <c r="G27" s="5">
        <f t="shared" si="16"/>
        <v>4.1970000000000001</v>
      </c>
      <c r="H27" s="5">
        <f t="shared" si="17"/>
        <v>2.8210000000000002</v>
      </c>
      <c r="I27" s="5">
        <f t="shared" si="18"/>
        <v>0.67200000000000004</v>
      </c>
      <c r="J27" s="5">
        <f t="shared" si="19"/>
        <v>15.94</v>
      </c>
      <c r="K27" s="5">
        <f t="shared" si="20"/>
        <v>0.90200000000000002</v>
      </c>
      <c r="M27">
        <f t="shared" si="21"/>
        <v>14.37756537891963</v>
      </c>
      <c r="N27" s="5">
        <f t="shared" si="22"/>
        <v>4.1966298903854362</v>
      </c>
      <c r="O27" s="5">
        <f t="shared" si="23"/>
        <v>2.8212959764458869</v>
      </c>
      <c r="P27" s="5">
        <f t="shared" si="24"/>
        <v>0.67227657671445673</v>
      </c>
      <c r="Q27" s="5">
        <f t="shared" si="25"/>
        <v>15.94256875687145</v>
      </c>
      <c r="R27" s="5">
        <f t="shared" si="26"/>
        <v>0.90183493000290282</v>
      </c>
    </row>
    <row r="28" spans="1:18" x14ac:dyDescent="0.3">
      <c r="A28" t="s">
        <v>23</v>
      </c>
      <c r="B28" s="5">
        <f t="shared" si="27"/>
        <v>14.38</v>
      </c>
      <c r="C28">
        <v>4.1000000000000014</v>
      </c>
      <c r="D28">
        <v>2.8999999999999986</v>
      </c>
      <c r="E28">
        <v>24.5</v>
      </c>
      <c r="F28">
        <v>23.299999999999997</v>
      </c>
      <c r="G28" s="5">
        <f t="shared" si="16"/>
        <v>4.2949999999999999</v>
      </c>
      <c r="H28" s="5">
        <f t="shared" si="17"/>
        <v>3.1160000000000001</v>
      </c>
      <c r="I28" s="5">
        <f t="shared" si="18"/>
        <v>0.72499999999999998</v>
      </c>
      <c r="J28" s="5">
        <f t="shared" si="19"/>
        <v>16.3</v>
      </c>
      <c r="K28" s="5">
        <f t="shared" si="20"/>
        <v>0.88200000000000001</v>
      </c>
      <c r="M28">
        <f t="shared" si="21"/>
        <v>14.37756537891963</v>
      </c>
      <c r="N28" s="5">
        <f t="shared" si="22"/>
        <v>4.295028024223031</v>
      </c>
      <c r="O28" s="5">
        <f t="shared" si="23"/>
        <v>3.1156340539333431</v>
      </c>
      <c r="P28" s="5">
        <f t="shared" si="24"/>
        <v>0.72540482538457018</v>
      </c>
      <c r="Q28" s="5">
        <f t="shared" si="25"/>
        <v>16.300856041800902</v>
      </c>
      <c r="R28" s="5">
        <f t="shared" si="26"/>
        <v>0.8820129042334155</v>
      </c>
    </row>
    <row r="29" spans="1:18" x14ac:dyDescent="0.3">
      <c r="A29" t="s">
        <v>23</v>
      </c>
      <c r="B29" s="5">
        <f t="shared" si="27"/>
        <v>14.38</v>
      </c>
      <c r="C29">
        <v>4.2199999999999989</v>
      </c>
      <c r="D29">
        <v>3.1999999999999993</v>
      </c>
      <c r="E29">
        <v>24.619999999999997</v>
      </c>
      <c r="F29">
        <v>23.599999999999998</v>
      </c>
      <c r="G29" s="5">
        <f t="shared" si="16"/>
        <v>4.4130000000000003</v>
      </c>
      <c r="H29" s="5">
        <f t="shared" si="17"/>
        <v>3.41</v>
      </c>
      <c r="I29" s="5">
        <f t="shared" si="18"/>
        <v>0.77300000000000002</v>
      </c>
      <c r="J29" s="5">
        <f t="shared" si="19"/>
        <v>16.73</v>
      </c>
      <c r="K29" s="5">
        <f t="shared" si="20"/>
        <v>0.85899999999999999</v>
      </c>
      <c r="M29">
        <f t="shared" si="21"/>
        <v>14.37756537891963</v>
      </c>
      <c r="N29" s="5">
        <f t="shared" si="22"/>
        <v>4.4131314906808887</v>
      </c>
      <c r="O29" s="5">
        <f t="shared" si="23"/>
        <v>3.4101866768526876</v>
      </c>
      <c r="P29" s="5">
        <f t="shared" si="24"/>
        <v>0.77273624954386755</v>
      </c>
      <c r="Q29" s="5">
        <f t="shared" si="25"/>
        <v>16.730894383867252</v>
      </c>
      <c r="R29" s="5">
        <f t="shared" si="26"/>
        <v>0.85934230705461767</v>
      </c>
    </row>
    <row r="30" spans="1:18" x14ac:dyDescent="0.3">
      <c r="A30" t="s">
        <v>23</v>
      </c>
      <c r="B30" s="5">
        <f t="shared" si="27"/>
        <v>14.38</v>
      </c>
      <c r="C30">
        <v>4.32</v>
      </c>
      <c r="D30">
        <v>3.4699999999999989</v>
      </c>
      <c r="E30">
        <v>24.72</v>
      </c>
      <c r="F30">
        <v>23.869999999999997</v>
      </c>
      <c r="G30" s="5">
        <f t="shared" si="16"/>
        <v>4.5119999999999996</v>
      </c>
      <c r="H30" s="5">
        <f t="shared" si="17"/>
        <v>3.6749999999999998</v>
      </c>
      <c r="I30" s="5">
        <f t="shared" si="18"/>
        <v>0.81499999999999995</v>
      </c>
      <c r="J30" s="5">
        <f t="shared" si="19"/>
        <v>17.09</v>
      </c>
      <c r="K30" s="5">
        <f t="shared" si="20"/>
        <v>0.84099999999999997</v>
      </c>
      <c r="M30">
        <f t="shared" si="21"/>
        <v>14.37756537891963</v>
      </c>
      <c r="N30" s="5">
        <f t="shared" si="22"/>
        <v>4.511572098669947</v>
      </c>
      <c r="O30" s="5">
        <f t="shared" si="23"/>
        <v>3.6754586129059863</v>
      </c>
      <c r="P30" s="5">
        <f t="shared" si="24"/>
        <v>0.81467358440077797</v>
      </c>
      <c r="Q30" s="5">
        <f t="shared" si="25"/>
        <v>17.08933632567701</v>
      </c>
      <c r="R30" s="5">
        <f t="shared" si="26"/>
        <v>0.84131794851021224</v>
      </c>
    </row>
    <row r="31" spans="1:18" x14ac:dyDescent="0.3">
      <c r="A31" t="s">
        <v>23</v>
      </c>
      <c r="B31" s="5">
        <f t="shared" si="27"/>
        <v>14.38</v>
      </c>
      <c r="C31">
        <v>4.57</v>
      </c>
      <c r="D31">
        <v>3.8000000000000007</v>
      </c>
      <c r="E31">
        <v>24.97</v>
      </c>
      <c r="F31">
        <v>24.2</v>
      </c>
      <c r="G31" s="5">
        <f t="shared" si="16"/>
        <v>4.758</v>
      </c>
      <c r="H31" s="5">
        <f t="shared" si="17"/>
        <v>4</v>
      </c>
      <c r="I31" s="5">
        <f t="shared" si="18"/>
        <v>0.84099999999999997</v>
      </c>
      <c r="J31" s="5">
        <f t="shared" si="19"/>
        <v>17.989999999999998</v>
      </c>
      <c r="K31" s="5">
        <f t="shared" si="20"/>
        <v>0.79900000000000004</v>
      </c>
      <c r="M31">
        <f t="shared" si="21"/>
        <v>14.37756537891963</v>
      </c>
      <c r="N31" s="5">
        <f t="shared" si="22"/>
        <v>4.757755256712338</v>
      </c>
      <c r="O31" s="5">
        <f t="shared" si="23"/>
        <v>3.9998934013043401</v>
      </c>
      <c r="P31" s="5">
        <f t="shared" si="24"/>
        <v>0.84071020586046519</v>
      </c>
      <c r="Q31" s="5">
        <f t="shared" si="25"/>
        <v>17.985738440740963</v>
      </c>
      <c r="R31" s="5">
        <f t="shared" si="26"/>
        <v>0.79938699354994702</v>
      </c>
    </row>
    <row r="32" spans="1:18" x14ac:dyDescent="0.3">
      <c r="A32" t="s">
        <v>23</v>
      </c>
      <c r="B32" s="5">
        <f t="shared" si="27"/>
        <v>14.38</v>
      </c>
      <c r="C32">
        <v>4.8000000000000007</v>
      </c>
      <c r="D32">
        <v>4.25</v>
      </c>
      <c r="E32">
        <v>25.2</v>
      </c>
      <c r="F32">
        <v>24.65</v>
      </c>
      <c r="G32" s="5">
        <f t="shared" si="16"/>
        <v>4.984</v>
      </c>
      <c r="H32" s="5">
        <f t="shared" si="17"/>
        <v>4.4429999999999996</v>
      </c>
      <c r="I32" s="5">
        <f t="shared" si="18"/>
        <v>0.89100000000000001</v>
      </c>
      <c r="J32" s="5">
        <f t="shared" si="19"/>
        <v>18.809999999999999</v>
      </c>
      <c r="K32" s="5">
        <f t="shared" si="20"/>
        <v>0.76400000000000001</v>
      </c>
      <c r="M32">
        <f t="shared" si="21"/>
        <v>14.37756537891963</v>
      </c>
      <c r="N32" s="5">
        <f t="shared" si="22"/>
        <v>4.984343618575009</v>
      </c>
      <c r="O32" s="5">
        <f t="shared" si="23"/>
        <v>4.4426616798092127</v>
      </c>
      <c r="P32" s="5">
        <f t="shared" si="24"/>
        <v>0.8913233155220025</v>
      </c>
      <c r="Q32" s="5">
        <f t="shared" si="25"/>
        <v>18.810791983955323</v>
      </c>
      <c r="R32" s="5">
        <f t="shared" si="26"/>
        <v>0.76432536127043371</v>
      </c>
    </row>
    <row r="33" spans="1:18" x14ac:dyDescent="0.3">
      <c r="A33" t="s">
        <v>23</v>
      </c>
      <c r="B33" s="5">
        <f t="shared" si="27"/>
        <v>14.38</v>
      </c>
      <c r="C33">
        <v>5.25</v>
      </c>
      <c r="D33">
        <v>4.75</v>
      </c>
      <c r="E33">
        <v>25.65</v>
      </c>
      <c r="F33">
        <v>25.15</v>
      </c>
      <c r="G33" s="5">
        <f t="shared" si="16"/>
        <v>5.4279999999999999</v>
      </c>
      <c r="H33" s="5">
        <f t="shared" si="17"/>
        <v>4.9349999999999996</v>
      </c>
      <c r="I33" s="5">
        <f t="shared" si="18"/>
        <v>0.90900000000000003</v>
      </c>
      <c r="J33" s="5">
        <f t="shared" si="19"/>
        <v>20.43</v>
      </c>
      <c r="K33" s="5">
        <f t="shared" si="20"/>
        <v>0.70399999999999996</v>
      </c>
      <c r="M33">
        <f t="shared" si="21"/>
        <v>14.37756537891963</v>
      </c>
      <c r="N33" s="5">
        <f t="shared" si="22"/>
        <v>5.4279321600034551</v>
      </c>
      <c r="O33" s="5">
        <f t="shared" si="23"/>
        <v>4.935077323794606</v>
      </c>
      <c r="P33" s="5">
        <f t="shared" si="24"/>
        <v>0.90920025864720178</v>
      </c>
      <c r="Q33" s="5">
        <f t="shared" si="25"/>
        <v>20.42598658100458</v>
      </c>
      <c r="R33" s="5">
        <f t="shared" si="26"/>
        <v>0.7038859700559208</v>
      </c>
    </row>
    <row r="34" spans="1:18" x14ac:dyDescent="0.3">
      <c r="A34" t="s">
        <v>23</v>
      </c>
      <c r="B34" s="5">
        <f t="shared" si="27"/>
        <v>14.38</v>
      </c>
      <c r="C34">
        <v>5.5</v>
      </c>
      <c r="D34">
        <v>5.0999999999999996</v>
      </c>
      <c r="E34">
        <v>25.9</v>
      </c>
      <c r="F34">
        <v>25.5</v>
      </c>
      <c r="G34" s="5">
        <f t="shared" si="16"/>
        <v>5.6749999999999998</v>
      </c>
      <c r="H34" s="5">
        <f t="shared" si="17"/>
        <v>5.28</v>
      </c>
      <c r="I34" s="5">
        <f t="shared" si="18"/>
        <v>0.93</v>
      </c>
      <c r="J34" s="5">
        <f t="shared" si="19"/>
        <v>21.32</v>
      </c>
      <c r="K34" s="5">
        <f t="shared" si="20"/>
        <v>0.67400000000000004</v>
      </c>
      <c r="M34">
        <f t="shared" si="21"/>
        <v>14.37756537891963</v>
      </c>
      <c r="N34" s="5">
        <f t="shared" si="22"/>
        <v>5.6745137543266697</v>
      </c>
      <c r="O34" s="5">
        <f t="shared" si="23"/>
        <v>5.2800316363550532</v>
      </c>
      <c r="P34" s="5">
        <f t="shared" si="24"/>
        <v>0.93048177605158966</v>
      </c>
      <c r="Q34" s="5">
        <f t="shared" si="25"/>
        <v>21.323839482254268</v>
      </c>
      <c r="R34" s="5">
        <f t="shared" si="26"/>
        <v>0.67424843405357004</v>
      </c>
    </row>
    <row r="35" spans="1:18" x14ac:dyDescent="0.3">
      <c r="A35" t="s">
        <v>23</v>
      </c>
      <c r="B35" s="5">
        <f t="shared" si="27"/>
        <v>14.38</v>
      </c>
      <c r="C35">
        <v>5.75</v>
      </c>
      <c r="D35">
        <v>5.4</v>
      </c>
      <c r="E35">
        <v>26.15</v>
      </c>
      <c r="F35">
        <v>25.799999999999997</v>
      </c>
      <c r="G35" s="5">
        <f t="shared" si="16"/>
        <v>5.9210000000000003</v>
      </c>
      <c r="H35" s="5">
        <f t="shared" si="17"/>
        <v>5.5759999999999996</v>
      </c>
      <c r="I35" s="5">
        <f t="shared" si="18"/>
        <v>0.94199999999999995</v>
      </c>
      <c r="J35" s="5">
        <f t="shared" si="19"/>
        <v>22.22</v>
      </c>
      <c r="K35" s="5">
        <f t="shared" si="20"/>
        <v>0.64700000000000002</v>
      </c>
      <c r="M35">
        <f t="shared" si="21"/>
        <v>14.37756537891963</v>
      </c>
      <c r="N35" s="5">
        <f t="shared" si="22"/>
        <v>5.921192921467008</v>
      </c>
      <c r="O35" s="5">
        <f t="shared" si="23"/>
        <v>5.5758691958714524</v>
      </c>
      <c r="P35" s="5">
        <f t="shared" si="24"/>
        <v>0.94168004147549378</v>
      </c>
      <c r="Q35" s="5">
        <f t="shared" si="25"/>
        <v>22.222047665645668</v>
      </c>
      <c r="R35" s="5">
        <f t="shared" si="26"/>
        <v>0.64699552423095241</v>
      </c>
    </row>
    <row r="36" spans="1:18" x14ac:dyDescent="0.3">
      <c r="A36" t="s">
        <v>23</v>
      </c>
      <c r="B36" s="5">
        <f t="shared" si="27"/>
        <v>14.38</v>
      </c>
      <c r="C36">
        <v>6.1499999999999986</v>
      </c>
      <c r="D36">
        <v>5.85</v>
      </c>
      <c r="E36">
        <v>26.549999999999997</v>
      </c>
      <c r="F36">
        <v>26.25</v>
      </c>
      <c r="G36" s="5">
        <f t="shared" si="16"/>
        <v>6.3159999999999998</v>
      </c>
      <c r="H36" s="5">
        <f t="shared" si="17"/>
        <v>6.02</v>
      </c>
      <c r="I36" s="5">
        <f t="shared" si="18"/>
        <v>0.95299999999999996</v>
      </c>
      <c r="J36" s="5">
        <f t="shared" si="19"/>
        <v>23.66</v>
      </c>
      <c r="K36" s="5">
        <f t="shared" si="20"/>
        <v>0.60799999999999998</v>
      </c>
      <c r="M36">
        <f t="shared" si="21"/>
        <v>14.37756537891963</v>
      </c>
      <c r="N36" s="5">
        <f t="shared" si="22"/>
        <v>6.3160734236860732</v>
      </c>
      <c r="O36" s="5">
        <f t="shared" si="23"/>
        <v>6.019891078878727</v>
      </c>
      <c r="P36" s="5">
        <f t="shared" si="24"/>
        <v>0.95310657034216462</v>
      </c>
      <c r="Q36" s="5">
        <f t="shared" si="25"/>
        <v>23.65988655032573</v>
      </c>
      <c r="R36" s="5">
        <f t="shared" si="26"/>
        <v>0.60767685205665922</v>
      </c>
    </row>
    <row r="37" spans="1:18" x14ac:dyDescent="0.3">
      <c r="A37" t="s">
        <v>23</v>
      </c>
      <c r="B37" s="5">
        <f t="shared" si="27"/>
        <v>14.38</v>
      </c>
      <c r="C37">
        <v>6.3500000000000014</v>
      </c>
      <c r="D37">
        <v>6.15</v>
      </c>
      <c r="E37">
        <v>26.75</v>
      </c>
      <c r="F37">
        <v>26.549999999999997</v>
      </c>
      <c r="G37" s="5">
        <f t="shared" si="16"/>
        <v>6.5140000000000002</v>
      </c>
      <c r="H37" s="5">
        <f t="shared" si="17"/>
        <v>6.3159999999999998</v>
      </c>
      <c r="I37" s="5">
        <f t="shared" si="18"/>
        <v>0.97</v>
      </c>
      <c r="J37" s="5">
        <f t="shared" si="19"/>
        <v>24.38</v>
      </c>
      <c r="K37" s="5">
        <f t="shared" si="20"/>
        <v>0.59</v>
      </c>
      <c r="M37">
        <f t="shared" si="21"/>
        <v>14.37756537891963</v>
      </c>
      <c r="N37" s="5">
        <f t="shared" si="22"/>
        <v>6.5135993662885836</v>
      </c>
      <c r="O37" s="5">
        <f t="shared" si="23"/>
        <v>6.3160734236860749</v>
      </c>
      <c r="P37" s="5">
        <f t="shared" si="24"/>
        <v>0.96967484005466886</v>
      </c>
      <c r="Q37" s="5">
        <f t="shared" si="25"/>
        <v>24.37911801252999</v>
      </c>
      <c r="R37" s="5">
        <f t="shared" si="26"/>
        <v>0.58974920140794584</v>
      </c>
    </row>
    <row r="38" spans="1:18" x14ac:dyDescent="0.3">
      <c r="A38" t="s">
        <v>23</v>
      </c>
      <c r="B38" s="5">
        <f t="shared" si="27"/>
        <v>14.38</v>
      </c>
      <c r="C38">
        <v>6.6000000000000014</v>
      </c>
      <c r="D38">
        <v>6.4</v>
      </c>
      <c r="E38">
        <v>27</v>
      </c>
      <c r="F38">
        <v>26.799999999999997</v>
      </c>
      <c r="G38" s="5">
        <f t="shared" si="16"/>
        <v>6.7610000000000001</v>
      </c>
      <c r="H38" s="5">
        <f t="shared" si="17"/>
        <v>6.5629999999999997</v>
      </c>
      <c r="I38" s="5">
        <f t="shared" si="18"/>
        <v>0.97099999999999997</v>
      </c>
      <c r="J38" s="5">
        <f t="shared" si="19"/>
        <v>25.28</v>
      </c>
      <c r="K38" s="5">
        <f t="shared" si="20"/>
        <v>0.56899999999999995</v>
      </c>
      <c r="M38">
        <f t="shared" si="21"/>
        <v>14.37756537891963</v>
      </c>
      <c r="N38" s="5">
        <f t="shared" si="22"/>
        <v>6.7605837744031199</v>
      </c>
      <c r="O38" s="5">
        <f t="shared" si="23"/>
        <v>6.5629894903373156</v>
      </c>
      <c r="P38" s="5">
        <f t="shared" si="24"/>
        <v>0.97077260031686397</v>
      </c>
      <c r="Q38" s="5">
        <f t="shared" si="25"/>
        <v>25.278437639356639</v>
      </c>
      <c r="R38" s="5">
        <f t="shared" si="26"/>
        <v>0.56876795884468889</v>
      </c>
    </row>
    <row r="39" spans="1:18" x14ac:dyDescent="0.3">
      <c r="A39" t="s">
        <v>23</v>
      </c>
      <c r="B39" s="5">
        <f t="shared" si="27"/>
        <v>14.38</v>
      </c>
      <c r="C39">
        <v>6.8500000000000014</v>
      </c>
      <c r="D39">
        <v>6.75</v>
      </c>
      <c r="E39">
        <v>27.25</v>
      </c>
      <c r="F39">
        <v>27.15</v>
      </c>
      <c r="G39" s="5">
        <f t="shared" si="16"/>
        <v>7.008</v>
      </c>
      <c r="H39" s="5">
        <f t="shared" si="17"/>
        <v>6.9089999999999998</v>
      </c>
      <c r="I39" s="5">
        <f t="shared" si="18"/>
        <v>0.98599999999999999</v>
      </c>
      <c r="J39" s="5">
        <f t="shared" si="19"/>
        <v>26.18</v>
      </c>
      <c r="K39" s="5">
        <f t="shared" si="20"/>
        <v>0.54900000000000004</v>
      </c>
      <c r="M39">
        <f t="shared" si="21"/>
        <v>14.37756537891963</v>
      </c>
      <c r="N39" s="5">
        <f t="shared" si="22"/>
        <v>7.0076507991446837</v>
      </c>
      <c r="O39" s="5">
        <f t="shared" si="23"/>
        <v>6.9088142697311143</v>
      </c>
      <c r="P39" s="5">
        <f t="shared" si="24"/>
        <v>0.98589591116246367</v>
      </c>
      <c r="Q39" s="5">
        <f t="shared" si="25"/>
        <v>26.178058089845621</v>
      </c>
      <c r="R39" s="5">
        <f t="shared" si="26"/>
        <v>0.54922199842228325</v>
      </c>
    </row>
    <row r="40" spans="1:18" x14ac:dyDescent="0.3">
      <c r="A40" t="s">
        <v>23</v>
      </c>
      <c r="B40" s="5">
        <f t="shared" si="27"/>
        <v>14.38</v>
      </c>
      <c r="C40">
        <v>7.25</v>
      </c>
      <c r="D40">
        <v>7.25</v>
      </c>
      <c r="E40">
        <v>27.65</v>
      </c>
      <c r="F40">
        <v>27.65</v>
      </c>
      <c r="G40" s="5">
        <f t="shared" si="16"/>
        <v>7.4029999999999996</v>
      </c>
      <c r="H40" s="5">
        <f t="shared" si="17"/>
        <v>7.4029999999999996</v>
      </c>
      <c r="I40" s="5">
        <f t="shared" si="18"/>
        <v>1</v>
      </c>
      <c r="J40" s="5">
        <f t="shared" si="19"/>
        <v>27.62</v>
      </c>
      <c r="K40" s="5">
        <f t="shared" si="20"/>
        <v>0.52100000000000002</v>
      </c>
      <c r="M40">
        <f t="shared" si="21"/>
        <v>14.37756537891963</v>
      </c>
      <c r="N40" s="5">
        <f t="shared" si="22"/>
        <v>7.4031224673438301</v>
      </c>
      <c r="O40" s="5">
        <f t="shared" si="23"/>
        <v>7.4031224673438301</v>
      </c>
      <c r="P40" s="5">
        <f t="shared" si="24"/>
        <v>1</v>
      </c>
      <c r="Q40" s="5">
        <f t="shared" si="25"/>
        <v>27.618049528092353</v>
      </c>
      <c r="R40" s="5">
        <f t="shared" si="26"/>
        <v>0.52058583515447565</v>
      </c>
    </row>
    <row r="41" spans="1:18" x14ac:dyDescent="0.3">
      <c r="A41" t="s">
        <v>23</v>
      </c>
      <c r="B41" s="5">
        <f>ROUND(M41,2)</f>
        <v>17.77</v>
      </c>
      <c r="C41">
        <v>4.379999999999999</v>
      </c>
      <c r="D41">
        <v>0</v>
      </c>
      <c r="E41">
        <v>24.779999999999998</v>
      </c>
      <c r="F41" s="6" t="s">
        <v>30</v>
      </c>
      <c r="G41" s="5">
        <f t="shared" si="16"/>
        <v>4.6710000000000003</v>
      </c>
      <c r="H41" s="5">
        <f t="shared" si="17"/>
        <v>0</v>
      </c>
      <c r="I41" s="5">
        <f t="shared" si="18"/>
        <v>0</v>
      </c>
      <c r="J41" s="5">
        <f>ROUND(Q41,2)</f>
        <v>17.77</v>
      </c>
      <c r="K41" s="5">
        <f>ROUND(R41,3)</f>
        <v>1</v>
      </c>
      <c r="M41">
        <v>17.771916004628242</v>
      </c>
      <c r="N41" s="5">
        <f>(C41+((((1000*M41)/(30*E41))^2)/1962))</f>
        <v>4.6712892030790778</v>
      </c>
      <c r="O41" s="5">
        <f>IF(D41=0,0,(D41+((((1000*M41)/(30*F41))^2)/1962)))</f>
        <v>0</v>
      </c>
      <c r="P41" s="5">
        <f t="shared" si="24"/>
        <v>0</v>
      </c>
      <c r="Q41" s="5">
        <f>M41</f>
        <v>17.771916004628242</v>
      </c>
      <c r="R41" s="5">
        <f>M41/Q41</f>
        <v>1</v>
      </c>
    </row>
    <row r="42" spans="1:18" x14ac:dyDescent="0.3">
      <c r="A42" t="s">
        <v>23</v>
      </c>
      <c r="B42" s="5">
        <f t="shared" ref="B42:B43" si="28">ROUND(M42,2)</f>
        <v>17.77</v>
      </c>
      <c r="C42">
        <v>4.3999999999999986</v>
      </c>
      <c r="D42">
        <v>0</v>
      </c>
      <c r="E42">
        <v>24.799999999999997</v>
      </c>
      <c r="F42">
        <v>20.049999999999997</v>
      </c>
      <c r="G42" s="5">
        <f t="shared" si="16"/>
        <v>4.6909999999999998</v>
      </c>
      <c r="H42" s="5">
        <f t="shared" si="17"/>
        <v>0</v>
      </c>
      <c r="I42" s="5">
        <f t="shared" si="18"/>
        <v>0</v>
      </c>
      <c r="J42" s="5">
        <f>ROUND(Q42,2)</f>
        <v>17.739999999999998</v>
      </c>
      <c r="K42" s="5">
        <f>ROUND(R42,3)</f>
        <v>1.002</v>
      </c>
      <c r="M42">
        <f>M41</f>
        <v>17.771916004628242</v>
      </c>
      <c r="N42" s="5">
        <f>(C42+((((1000*M42)/(30*E42))^2)/1962))</f>
        <v>4.69081957122786</v>
      </c>
      <c r="O42" s="5">
        <f>IF(D42=0,0,(D42+((((1000*M42)/(30*F42))^2)/1962)))</f>
        <v>0</v>
      </c>
      <c r="P42" s="5">
        <f>O42/N42</f>
        <v>0</v>
      </c>
      <c r="Q42" s="5">
        <f xml:space="preserve"> 3.6412*N42 + 0.6618</f>
        <v>17.742012222754884</v>
      </c>
      <c r="R42" s="5">
        <f>M42/Q42</f>
        <v>1.0016854785972362</v>
      </c>
    </row>
    <row r="43" spans="1:18" x14ac:dyDescent="0.3">
      <c r="A43" t="s">
        <v>23</v>
      </c>
      <c r="B43" s="5">
        <f t="shared" si="28"/>
        <v>17.77</v>
      </c>
      <c r="C43">
        <v>4.3999999999999986</v>
      </c>
      <c r="D43">
        <v>0.39999999999999858</v>
      </c>
      <c r="E43">
        <v>24.799999999999997</v>
      </c>
      <c r="F43">
        <v>20.799999999999997</v>
      </c>
      <c r="G43" s="5">
        <f t="shared" ref="G43:G63" si="29">ROUND(N43,3)</f>
        <v>4.6909999999999998</v>
      </c>
      <c r="H43" s="5">
        <f t="shared" ref="H43:H63" si="30">ROUND(O43,3)</f>
        <v>0.81299999999999994</v>
      </c>
      <c r="I43" s="5">
        <f t="shared" ref="I43:I63" si="31">ROUND(P43,3)</f>
        <v>0.17299999999999999</v>
      </c>
      <c r="J43" s="5">
        <f t="shared" ref="J43:J61" si="32">ROUND(Q43,2)</f>
        <v>17.739999999999998</v>
      </c>
      <c r="K43" s="5">
        <f t="shared" ref="K43:K61" si="33">ROUND(R43,3)</f>
        <v>1.002</v>
      </c>
      <c r="M43">
        <f t="shared" ref="M43:M61" si="34">M42</f>
        <v>17.771916004628242</v>
      </c>
      <c r="N43" s="5">
        <f t="shared" ref="N43:N61" si="35">(C43+((((1000*M43)/(30*E43))^2)/1962))</f>
        <v>4.69081957122786</v>
      </c>
      <c r="O43" s="5">
        <f t="shared" ref="O43:O61" si="36">IF(D43=0,0,(D43+((((1000*M43)/(30*F43))^2)/1962)))</f>
        <v>0.8134284141271797</v>
      </c>
      <c r="P43" s="5">
        <f t="shared" ref="P43:P62" si="37">O43/N43</f>
        <v>0.17340859135075584</v>
      </c>
      <c r="Q43" s="5">
        <f t="shared" ref="Q43:Q61" si="38" xml:space="preserve"> 3.6412*N43 + 0.6618</f>
        <v>17.742012222754884</v>
      </c>
      <c r="R43" s="5">
        <f t="shared" ref="R43:R61" si="39">M43/Q43</f>
        <v>1.0016854785972362</v>
      </c>
    </row>
    <row r="44" spans="1:18" x14ac:dyDescent="0.3">
      <c r="A44" t="s">
        <v>23</v>
      </c>
      <c r="B44" s="5">
        <f t="shared" ref="B44:B61" si="40">ROUND(M44,2)</f>
        <v>17.77</v>
      </c>
      <c r="C44">
        <v>4.3999999999999986</v>
      </c>
      <c r="D44">
        <v>1.1000000000000014</v>
      </c>
      <c r="E44">
        <v>24.799999999999997</v>
      </c>
      <c r="F44">
        <v>21.5</v>
      </c>
      <c r="G44" s="5">
        <f t="shared" si="29"/>
        <v>4.6909999999999998</v>
      </c>
      <c r="H44" s="5">
        <f t="shared" si="30"/>
        <v>1.4870000000000001</v>
      </c>
      <c r="I44" s="5">
        <f t="shared" si="31"/>
        <v>0.317</v>
      </c>
      <c r="J44" s="5">
        <f t="shared" si="32"/>
        <v>17.739999999999998</v>
      </c>
      <c r="K44" s="5">
        <f t="shared" si="33"/>
        <v>1.002</v>
      </c>
      <c r="M44">
        <f t="shared" si="34"/>
        <v>17.771916004628242</v>
      </c>
      <c r="N44" s="5">
        <f t="shared" si="35"/>
        <v>4.69081957122786</v>
      </c>
      <c r="O44" s="5">
        <f t="shared" si="36"/>
        <v>1.4869457416722212</v>
      </c>
      <c r="P44" s="5">
        <f t="shared" si="37"/>
        <v>0.31699060667195966</v>
      </c>
      <c r="Q44" s="5">
        <f t="shared" si="38"/>
        <v>17.742012222754884</v>
      </c>
      <c r="R44" s="5">
        <f t="shared" si="39"/>
        <v>1.0016854785972362</v>
      </c>
    </row>
    <row r="45" spans="1:18" x14ac:dyDescent="0.3">
      <c r="A45" t="s">
        <v>23</v>
      </c>
      <c r="B45" s="5">
        <f t="shared" si="40"/>
        <v>17.77</v>
      </c>
      <c r="C45">
        <v>4.4499999999999993</v>
      </c>
      <c r="D45">
        <v>1.6999999999999993</v>
      </c>
      <c r="E45">
        <v>24.849999999999998</v>
      </c>
      <c r="F45">
        <v>22.099999999999998</v>
      </c>
      <c r="G45" s="5">
        <f t="shared" si="29"/>
        <v>4.74</v>
      </c>
      <c r="H45" s="5">
        <f t="shared" si="30"/>
        <v>2.0659999999999998</v>
      </c>
      <c r="I45" s="5">
        <f t="shared" si="31"/>
        <v>0.436</v>
      </c>
      <c r="J45" s="5">
        <f t="shared" si="32"/>
        <v>17.920000000000002</v>
      </c>
      <c r="K45" s="5">
        <f t="shared" si="33"/>
        <v>0.99199999999999999</v>
      </c>
      <c r="M45">
        <f t="shared" si="34"/>
        <v>17.771916004628242</v>
      </c>
      <c r="N45" s="5">
        <f t="shared" si="35"/>
        <v>4.7396504485067075</v>
      </c>
      <c r="O45" s="5">
        <f t="shared" si="36"/>
        <v>2.0662203253168103</v>
      </c>
      <c r="P45" s="5">
        <f t="shared" si="37"/>
        <v>0.43594360971657764</v>
      </c>
      <c r="Q45" s="5">
        <f t="shared" si="38"/>
        <v>17.919815213102623</v>
      </c>
      <c r="R45" s="5">
        <f t="shared" si="39"/>
        <v>0.99174661084862969</v>
      </c>
    </row>
    <row r="46" spans="1:18" x14ac:dyDescent="0.3">
      <c r="A46" t="s">
        <v>23</v>
      </c>
      <c r="B46" s="5">
        <f t="shared" si="40"/>
        <v>17.77</v>
      </c>
      <c r="C46">
        <v>4.6499999999999986</v>
      </c>
      <c r="D46">
        <v>2.3999999999999986</v>
      </c>
      <c r="E46">
        <v>25.049999999999997</v>
      </c>
      <c r="F46">
        <v>22.799999999999997</v>
      </c>
      <c r="G46" s="5">
        <f t="shared" si="29"/>
        <v>4.9349999999999996</v>
      </c>
      <c r="H46" s="5">
        <f t="shared" si="30"/>
        <v>2.7440000000000002</v>
      </c>
      <c r="I46" s="5">
        <f t="shared" si="31"/>
        <v>0.55600000000000005</v>
      </c>
      <c r="J46" s="5">
        <f t="shared" si="32"/>
        <v>18.63</v>
      </c>
      <c r="K46" s="5">
        <f t="shared" si="33"/>
        <v>0.95399999999999996</v>
      </c>
      <c r="M46">
        <f t="shared" si="34"/>
        <v>17.771916004628242</v>
      </c>
      <c r="N46" s="5">
        <f t="shared" si="35"/>
        <v>4.935043755344374</v>
      </c>
      <c r="O46" s="5">
        <f t="shared" si="36"/>
        <v>2.7440783108032911</v>
      </c>
      <c r="P46" s="5">
        <f t="shared" si="37"/>
        <v>0.55603930721619421</v>
      </c>
      <c r="Q46" s="5">
        <f t="shared" si="38"/>
        <v>18.631281321959936</v>
      </c>
      <c r="R46" s="5">
        <f t="shared" si="39"/>
        <v>0.953875135988699</v>
      </c>
    </row>
    <row r="47" spans="1:18" x14ac:dyDescent="0.3">
      <c r="A47" t="s">
        <v>23</v>
      </c>
      <c r="B47" s="5">
        <f t="shared" si="40"/>
        <v>17.77</v>
      </c>
      <c r="C47">
        <v>4.8999999999999986</v>
      </c>
      <c r="D47">
        <v>3.1499999999999986</v>
      </c>
      <c r="E47">
        <v>25.299999999999997</v>
      </c>
      <c r="F47">
        <v>23.549999999999997</v>
      </c>
      <c r="G47" s="5">
        <f t="shared" si="29"/>
        <v>5.1790000000000003</v>
      </c>
      <c r="H47" s="5">
        <f t="shared" si="30"/>
        <v>3.4729999999999999</v>
      </c>
      <c r="I47" s="5">
        <f t="shared" si="31"/>
        <v>0.67</v>
      </c>
      <c r="J47" s="5">
        <f t="shared" si="32"/>
        <v>19.52</v>
      </c>
      <c r="K47" s="5">
        <f t="shared" si="33"/>
        <v>0.91</v>
      </c>
      <c r="M47">
        <f t="shared" si="34"/>
        <v>17.771916004628242</v>
      </c>
      <c r="N47" s="5">
        <f t="shared" si="35"/>
        <v>5.179438311937357</v>
      </c>
      <c r="O47" s="5">
        <f t="shared" si="36"/>
        <v>3.4725114727899404</v>
      </c>
      <c r="P47" s="5">
        <f t="shared" si="37"/>
        <v>0.67044170885994303</v>
      </c>
      <c r="Q47" s="5">
        <f t="shared" si="38"/>
        <v>19.521170781426303</v>
      </c>
      <c r="R47" s="5">
        <f t="shared" si="39"/>
        <v>0.91039191263761621</v>
      </c>
    </row>
    <row r="48" spans="1:18" x14ac:dyDescent="0.3">
      <c r="A48" t="s">
        <v>23</v>
      </c>
      <c r="B48" s="5">
        <f t="shared" si="40"/>
        <v>17.77</v>
      </c>
      <c r="C48">
        <v>5.1499999999999986</v>
      </c>
      <c r="D48">
        <v>3.6999999999999993</v>
      </c>
      <c r="E48">
        <v>25.549999999999997</v>
      </c>
      <c r="F48">
        <v>24.099999999999998</v>
      </c>
      <c r="G48" s="5">
        <f t="shared" si="29"/>
        <v>5.4240000000000004</v>
      </c>
      <c r="H48" s="5">
        <f t="shared" si="30"/>
        <v>4.008</v>
      </c>
      <c r="I48" s="5">
        <f t="shared" si="31"/>
        <v>0.73899999999999999</v>
      </c>
      <c r="J48" s="5">
        <f t="shared" si="32"/>
        <v>20.41</v>
      </c>
      <c r="K48" s="5">
        <f t="shared" si="33"/>
        <v>0.871</v>
      </c>
      <c r="M48">
        <f t="shared" si="34"/>
        <v>17.771916004628242</v>
      </c>
      <c r="N48" s="5">
        <f t="shared" si="35"/>
        <v>5.4239966055399336</v>
      </c>
      <c r="O48" s="5">
        <f t="shared" si="36"/>
        <v>4.0079590039565147</v>
      </c>
      <c r="P48" s="5">
        <f t="shared" si="37"/>
        <v>0.73893095726919999</v>
      </c>
      <c r="Q48" s="5">
        <f t="shared" si="38"/>
        <v>20.411656440092006</v>
      </c>
      <c r="R48" s="5">
        <f t="shared" si="39"/>
        <v>0.87067485467378047</v>
      </c>
    </row>
    <row r="49" spans="1:18" x14ac:dyDescent="0.3">
      <c r="A49" t="s">
        <v>23</v>
      </c>
      <c r="B49" s="5">
        <f t="shared" si="40"/>
        <v>17.77</v>
      </c>
      <c r="C49">
        <v>5.4499999999999993</v>
      </c>
      <c r="D49">
        <v>4.25</v>
      </c>
      <c r="E49">
        <v>25.849999999999998</v>
      </c>
      <c r="F49">
        <v>24.65</v>
      </c>
      <c r="G49" s="5">
        <f t="shared" si="29"/>
        <v>5.718</v>
      </c>
      <c r="H49" s="5">
        <f t="shared" si="30"/>
        <v>4.5439999999999996</v>
      </c>
      <c r="I49" s="5">
        <f t="shared" si="31"/>
        <v>0.79500000000000004</v>
      </c>
      <c r="J49" s="5">
        <f t="shared" si="32"/>
        <v>21.48</v>
      </c>
      <c r="K49" s="5">
        <f t="shared" si="33"/>
        <v>0.82699999999999996</v>
      </c>
      <c r="M49">
        <f t="shared" si="34"/>
        <v>17.771916004628242</v>
      </c>
      <c r="N49" s="5">
        <f t="shared" si="35"/>
        <v>5.7176738198548884</v>
      </c>
      <c r="O49" s="5">
        <f t="shared" si="36"/>
        <v>4.5443697264139882</v>
      </c>
      <c r="P49" s="5">
        <f t="shared" si="37"/>
        <v>0.79479345439983873</v>
      </c>
      <c r="Q49" s="5">
        <f t="shared" si="38"/>
        <v>21.48099391285562</v>
      </c>
      <c r="R49" s="5">
        <f t="shared" si="39"/>
        <v>0.82733210933933432</v>
      </c>
    </row>
    <row r="50" spans="1:18" x14ac:dyDescent="0.3">
      <c r="A50" t="s">
        <v>23</v>
      </c>
      <c r="B50" s="5">
        <f t="shared" si="40"/>
        <v>17.77</v>
      </c>
      <c r="C50">
        <v>5.68</v>
      </c>
      <c r="D50">
        <v>4.6000000000000014</v>
      </c>
      <c r="E50">
        <v>26.08</v>
      </c>
      <c r="F50">
        <v>25</v>
      </c>
      <c r="G50" s="5">
        <f t="shared" si="29"/>
        <v>5.9429999999999996</v>
      </c>
      <c r="H50" s="5">
        <f t="shared" si="30"/>
        <v>4.8860000000000001</v>
      </c>
      <c r="I50" s="5">
        <f t="shared" si="31"/>
        <v>0.82199999999999995</v>
      </c>
      <c r="J50" s="5">
        <f t="shared" si="32"/>
        <v>22.3</v>
      </c>
      <c r="K50" s="5">
        <f t="shared" si="33"/>
        <v>0.79700000000000004</v>
      </c>
      <c r="M50">
        <f t="shared" si="34"/>
        <v>17.771916004628242</v>
      </c>
      <c r="N50" s="5">
        <f t="shared" si="35"/>
        <v>5.9429733975215235</v>
      </c>
      <c r="O50" s="5">
        <f t="shared" si="36"/>
        <v>4.8861850705407752</v>
      </c>
      <c r="P50" s="5">
        <f t="shared" si="37"/>
        <v>0.82217851969159506</v>
      </c>
      <c r="Q50" s="5">
        <f t="shared" si="38"/>
        <v>22.301354735055369</v>
      </c>
      <c r="R50" s="5">
        <f t="shared" si="39"/>
        <v>0.79689849409429248</v>
      </c>
    </row>
    <row r="51" spans="1:18" x14ac:dyDescent="0.3">
      <c r="A51" t="s">
        <v>23</v>
      </c>
      <c r="B51" s="5">
        <f t="shared" si="40"/>
        <v>17.77</v>
      </c>
      <c r="C51">
        <v>6</v>
      </c>
      <c r="D51">
        <v>5.0999999999999996</v>
      </c>
      <c r="E51">
        <v>26.4</v>
      </c>
      <c r="F51">
        <v>25.5</v>
      </c>
      <c r="G51" s="5">
        <f t="shared" si="29"/>
        <v>6.2569999999999997</v>
      </c>
      <c r="H51" s="5">
        <f t="shared" si="30"/>
        <v>5.375</v>
      </c>
      <c r="I51" s="5">
        <f t="shared" si="31"/>
        <v>0.85899999999999999</v>
      </c>
      <c r="J51" s="5">
        <f t="shared" si="32"/>
        <v>23.44</v>
      </c>
      <c r="K51" s="5">
        <f t="shared" si="33"/>
        <v>0.75800000000000001</v>
      </c>
      <c r="M51">
        <f t="shared" si="34"/>
        <v>17.771916004628242</v>
      </c>
      <c r="N51" s="5">
        <f t="shared" si="35"/>
        <v>6.2566369219008031</v>
      </c>
      <c r="O51" s="5">
        <f t="shared" si="36"/>
        <v>5.3750721554601819</v>
      </c>
      <c r="P51" s="5">
        <f t="shared" si="37"/>
        <v>0.85909926092166511</v>
      </c>
      <c r="Q51" s="5">
        <f t="shared" si="38"/>
        <v>23.443466360025205</v>
      </c>
      <c r="R51" s="5">
        <f t="shared" si="39"/>
        <v>0.75807543695552426</v>
      </c>
    </row>
    <row r="52" spans="1:18" x14ac:dyDescent="0.3">
      <c r="A52" t="s">
        <v>23</v>
      </c>
      <c r="B52" s="5">
        <f t="shared" si="40"/>
        <v>17.77</v>
      </c>
      <c r="C52">
        <v>6.3000000000000007</v>
      </c>
      <c r="D52">
        <v>5.5</v>
      </c>
      <c r="E52">
        <v>26.7</v>
      </c>
      <c r="F52">
        <v>25.9</v>
      </c>
      <c r="G52" s="5">
        <f t="shared" si="29"/>
        <v>6.5510000000000002</v>
      </c>
      <c r="H52" s="5">
        <f t="shared" si="30"/>
        <v>5.7670000000000003</v>
      </c>
      <c r="I52" s="5">
        <f t="shared" si="31"/>
        <v>0.88</v>
      </c>
      <c r="J52" s="5">
        <f t="shared" si="32"/>
        <v>24.51</v>
      </c>
      <c r="K52" s="5">
        <f t="shared" si="33"/>
        <v>0.72499999999999998</v>
      </c>
      <c r="M52">
        <f t="shared" si="34"/>
        <v>17.771916004628242</v>
      </c>
      <c r="N52" s="5">
        <f t="shared" si="35"/>
        <v>6.5509021996212375</v>
      </c>
      <c r="O52" s="5">
        <f t="shared" si="36"/>
        <v>5.7666413277798236</v>
      </c>
      <c r="P52" s="5">
        <f t="shared" si="37"/>
        <v>0.88028200575383975</v>
      </c>
      <c r="Q52" s="5">
        <f t="shared" si="38"/>
        <v>24.514945089260848</v>
      </c>
      <c r="R52" s="5">
        <f t="shared" si="39"/>
        <v>0.72494210939160963</v>
      </c>
    </row>
    <row r="53" spans="1:18" x14ac:dyDescent="0.3">
      <c r="A53" t="s">
        <v>23</v>
      </c>
      <c r="B53" s="5">
        <f t="shared" si="40"/>
        <v>17.77</v>
      </c>
      <c r="C53">
        <v>6.5500000000000007</v>
      </c>
      <c r="D53">
        <v>6</v>
      </c>
      <c r="E53">
        <v>26.95</v>
      </c>
      <c r="F53">
        <v>26.4</v>
      </c>
      <c r="G53" s="5">
        <f t="shared" si="29"/>
        <v>6.7960000000000003</v>
      </c>
      <c r="H53" s="5">
        <f t="shared" si="30"/>
        <v>6.2569999999999997</v>
      </c>
      <c r="I53" s="5">
        <f t="shared" si="31"/>
        <v>0.92100000000000004</v>
      </c>
      <c r="J53" s="5">
        <f t="shared" si="32"/>
        <v>25.41</v>
      </c>
      <c r="K53" s="5">
        <f t="shared" si="33"/>
        <v>0.69899999999999995</v>
      </c>
      <c r="M53">
        <f t="shared" si="34"/>
        <v>17.771916004628242</v>
      </c>
      <c r="N53" s="5">
        <f t="shared" si="35"/>
        <v>6.796268833011017</v>
      </c>
      <c r="O53" s="5">
        <f t="shared" si="36"/>
        <v>6.2566369219008031</v>
      </c>
      <c r="P53" s="5">
        <f t="shared" si="37"/>
        <v>0.92059879849232873</v>
      </c>
      <c r="Q53" s="5">
        <f t="shared" si="38"/>
        <v>25.408374074759713</v>
      </c>
      <c r="R53" s="5">
        <f t="shared" si="39"/>
        <v>0.69945113183305141</v>
      </c>
    </row>
    <row r="54" spans="1:18" x14ac:dyDescent="0.3">
      <c r="A54" t="s">
        <v>23</v>
      </c>
      <c r="B54" s="5">
        <f t="shared" si="40"/>
        <v>17.77</v>
      </c>
      <c r="C54">
        <v>6.9499999999999993</v>
      </c>
      <c r="D54">
        <v>6.35</v>
      </c>
      <c r="E54">
        <v>27.349999999999998</v>
      </c>
      <c r="F54">
        <v>26.75</v>
      </c>
      <c r="G54" s="5">
        <f t="shared" si="29"/>
        <v>7.1890000000000001</v>
      </c>
      <c r="H54" s="5">
        <f t="shared" si="30"/>
        <v>6.6</v>
      </c>
      <c r="I54" s="5">
        <f t="shared" si="31"/>
        <v>0.91800000000000004</v>
      </c>
      <c r="J54" s="5">
        <f t="shared" si="32"/>
        <v>26.84</v>
      </c>
      <c r="K54" s="5">
        <f t="shared" si="33"/>
        <v>0.66200000000000003</v>
      </c>
      <c r="M54">
        <f t="shared" si="34"/>
        <v>17.771916004628242</v>
      </c>
      <c r="N54" s="5">
        <f t="shared" si="35"/>
        <v>7.1891180333318623</v>
      </c>
      <c r="O54" s="5">
        <f t="shared" si="36"/>
        <v>6.5999651240639121</v>
      </c>
      <c r="P54" s="5">
        <f t="shared" si="37"/>
        <v>0.91804934812081507</v>
      </c>
      <c r="Q54" s="5">
        <f t="shared" si="38"/>
        <v>26.838816582967976</v>
      </c>
      <c r="R54" s="5">
        <f t="shared" si="39"/>
        <v>0.66217211737667947</v>
      </c>
    </row>
    <row r="55" spans="1:18" x14ac:dyDescent="0.3">
      <c r="A55" t="s">
        <v>23</v>
      </c>
      <c r="B55" s="5">
        <f t="shared" si="40"/>
        <v>17.77</v>
      </c>
      <c r="C55">
        <v>6.8999999999999986</v>
      </c>
      <c r="D55">
        <v>6.35</v>
      </c>
      <c r="E55">
        <v>27.299999999999997</v>
      </c>
      <c r="F55">
        <v>26.75</v>
      </c>
      <c r="G55" s="5">
        <f t="shared" si="29"/>
        <v>7.14</v>
      </c>
      <c r="H55" s="5">
        <f t="shared" si="30"/>
        <v>6.6</v>
      </c>
      <c r="I55" s="5">
        <f t="shared" si="31"/>
        <v>0.92400000000000004</v>
      </c>
      <c r="J55" s="5">
        <f t="shared" si="32"/>
        <v>26.66</v>
      </c>
      <c r="K55" s="5">
        <f t="shared" si="33"/>
        <v>0.66700000000000004</v>
      </c>
      <c r="M55">
        <f t="shared" si="34"/>
        <v>17.771916004628242</v>
      </c>
      <c r="N55" s="5">
        <f t="shared" si="35"/>
        <v>7.1399947256611282</v>
      </c>
      <c r="O55" s="5">
        <f t="shared" si="36"/>
        <v>6.5999651240639121</v>
      </c>
      <c r="P55" s="5">
        <f t="shared" si="37"/>
        <v>0.92436554614580446</v>
      </c>
      <c r="Q55" s="5">
        <f t="shared" si="38"/>
        <v>26.659948795077298</v>
      </c>
      <c r="R55" s="5">
        <f t="shared" si="39"/>
        <v>0.66661478389297535</v>
      </c>
    </row>
    <row r="56" spans="1:18" x14ac:dyDescent="0.3">
      <c r="A56" t="s">
        <v>23</v>
      </c>
      <c r="B56" s="5">
        <f t="shared" si="40"/>
        <v>17.77</v>
      </c>
      <c r="C56">
        <v>6.8999999999999986</v>
      </c>
      <c r="D56">
        <v>6.6999999999999993</v>
      </c>
      <c r="E56">
        <v>27.299999999999997</v>
      </c>
      <c r="F56">
        <v>27.099999999999998</v>
      </c>
      <c r="G56" s="5">
        <f t="shared" si="29"/>
        <v>7.14</v>
      </c>
      <c r="H56" s="5">
        <f t="shared" si="30"/>
        <v>6.944</v>
      </c>
      <c r="I56" s="5">
        <f t="shared" si="31"/>
        <v>0.97199999999999998</v>
      </c>
      <c r="J56" s="5">
        <f t="shared" si="32"/>
        <v>26.66</v>
      </c>
      <c r="K56" s="5">
        <f t="shared" si="33"/>
        <v>0.66700000000000004</v>
      </c>
      <c r="M56">
        <f t="shared" si="34"/>
        <v>17.771916004628242</v>
      </c>
      <c r="N56" s="5">
        <f t="shared" si="35"/>
        <v>7.1399947256611282</v>
      </c>
      <c r="O56" s="5">
        <f t="shared" si="36"/>
        <v>6.9435501546656271</v>
      </c>
      <c r="P56" s="5">
        <f t="shared" si="37"/>
        <v>0.97248673443840516</v>
      </c>
      <c r="Q56" s="5">
        <f t="shared" si="38"/>
        <v>26.659948795077298</v>
      </c>
      <c r="R56" s="5">
        <f t="shared" si="39"/>
        <v>0.66661478389297535</v>
      </c>
    </row>
    <row r="57" spans="1:18" x14ac:dyDescent="0.3">
      <c r="A57" t="s">
        <v>23</v>
      </c>
      <c r="B57" s="5">
        <f t="shared" si="40"/>
        <v>17.77</v>
      </c>
      <c r="C57">
        <v>8</v>
      </c>
      <c r="D57">
        <v>7.75</v>
      </c>
      <c r="E57">
        <v>28.4</v>
      </c>
      <c r="F57">
        <v>28.15</v>
      </c>
      <c r="G57" s="5">
        <f t="shared" si="29"/>
        <v>8.2219999999999995</v>
      </c>
      <c r="H57" s="5">
        <f t="shared" si="30"/>
        <v>7.976</v>
      </c>
      <c r="I57" s="5">
        <f t="shared" si="31"/>
        <v>0.97</v>
      </c>
      <c r="J57" s="5">
        <f t="shared" si="32"/>
        <v>30.6</v>
      </c>
      <c r="K57" s="5">
        <f t="shared" si="33"/>
        <v>0.58099999999999996</v>
      </c>
      <c r="M57">
        <f t="shared" si="34"/>
        <v>17.771916004628242</v>
      </c>
      <c r="N57" s="5">
        <f t="shared" si="35"/>
        <v>8.2217636246379477</v>
      </c>
      <c r="O57" s="5">
        <f t="shared" si="36"/>
        <v>7.9757200787307072</v>
      </c>
      <c r="P57" s="5">
        <f t="shared" si="37"/>
        <v>0.97007411582961012</v>
      </c>
      <c r="Q57" s="5">
        <f t="shared" si="38"/>
        <v>30.598885710031695</v>
      </c>
      <c r="R57" s="5">
        <f t="shared" si="39"/>
        <v>0.58080271853827037</v>
      </c>
    </row>
    <row r="58" spans="1:18" x14ac:dyDescent="0.3">
      <c r="A58" t="s">
        <v>23</v>
      </c>
      <c r="B58" s="5">
        <f t="shared" si="40"/>
        <v>17.77</v>
      </c>
      <c r="C58">
        <v>7.85</v>
      </c>
      <c r="D58">
        <v>7.5</v>
      </c>
      <c r="E58">
        <v>28.25</v>
      </c>
      <c r="F58">
        <v>27.9</v>
      </c>
      <c r="G58" s="5">
        <f t="shared" si="29"/>
        <v>8.0739999999999998</v>
      </c>
      <c r="H58" s="5">
        <f t="shared" si="30"/>
        <v>7.73</v>
      </c>
      <c r="I58" s="5">
        <f t="shared" si="31"/>
        <v>0.95699999999999996</v>
      </c>
      <c r="J58" s="5">
        <f t="shared" si="32"/>
        <v>30.06</v>
      </c>
      <c r="K58" s="5">
        <f t="shared" si="33"/>
        <v>0.59099999999999997</v>
      </c>
      <c r="M58">
        <f t="shared" si="34"/>
        <v>17.771916004628242</v>
      </c>
      <c r="N58" s="5">
        <f t="shared" si="35"/>
        <v>8.0741248888251018</v>
      </c>
      <c r="O58" s="5">
        <f t="shared" si="36"/>
        <v>7.7297833649207792</v>
      </c>
      <c r="P58" s="5">
        <f t="shared" si="37"/>
        <v>0.95735246498590776</v>
      </c>
      <c r="Q58" s="5">
        <f t="shared" si="38"/>
        <v>30.061303545189961</v>
      </c>
      <c r="R58" s="5">
        <f t="shared" si="39"/>
        <v>0.59118913382822635</v>
      </c>
    </row>
    <row r="59" spans="1:18" x14ac:dyDescent="0.3">
      <c r="A59" t="s">
        <v>23</v>
      </c>
      <c r="B59" s="5">
        <f t="shared" si="40"/>
        <v>17.77</v>
      </c>
      <c r="C59">
        <v>7.5</v>
      </c>
      <c r="D59">
        <v>7</v>
      </c>
      <c r="E59">
        <v>27.9</v>
      </c>
      <c r="F59">
        <v>27.4</v>
      </c>
      <c r="G59" s="5">
        <f t="shared" si="29"/>
        <v>7.73</v>
      </c>
      <c r="H59" s="5">
        <f t="shared" si="30"/>
        <v>7.2380000000000004</v>
      </c>
      <c r="I59" s="5">
        <f t="shared" si="31"/>
        <v>0.93600000000000005</v>
      </c>
      <c r="J59" s="5">
        <f t="shared" si="32"/>
        <v>28.81</v>
      </c>
      <c r="K59" s="5">
        <f t="shared" si="33"/>
        <v>0.61699999999999999</v>
      </c>
      <c r="M59">
        <f t="shared" si="34"/>
        <v>17.771916004628242</v>
      </c>
      <c r="N59" s="5">
        <f t="shared" si="35"/>
        <v>7.7297833649207792</v>
      </c>
      <c r="O59" s="5">
        <f t="shared" si="36"/>
        <v>7.2382461360327985</v>
      </c>
      <c r="P59" s="5">
        <f t="shared" si="37"/>
        <v>0.93640996057940384</v>
      </c>
      <c r="Q59" s="5">
        <f t="shared" si="38"/>
        <v>28.80748718834954</v>
      </c>
      <c r="R59" s="5">
        <f t="shared" si="39"/>
        <v>0.61692003500449855</v>
      </c>
    </row>
    <row r="60" spans="1:18" x14ac:dyDescent="0.3">
      <c r="A60" t="s">
        <v>23</v>
      </c>
      <c r="B60" s="5">
        <f t="shared" si="40"/>
        <v>17.77</v>
      </c>
      <c r="C60">
        <v>8.1</v>
      </c>
      <c r="D60">
        <v>7.8000000000000007</v>
      </c>
      <c r="E60">
        <v>28.5</v>
      </c>
      <c r="F60">
        <v>28.2</v>
      </c>
      <c r="G60" s="5">
        <f t="shared" si="29"/>
        <v>8.32</v>
      </c>
      <c r="H60" s="5">
        <f t="shared" si="30"/>
        <v>8.0250000000000004</v>
      </c>
      <c r="I60" s="5">
        <f t="shared" si="31"/>
        <v>0.96499999999999997</v>
      </c>
      <c r="J60" s="5">
        <f t="shared" si="32"/>
        <v>30.96</v>
      </c>
      <c r="K60" s="5">
        <f t="shared" si="33"/>
        <v>0.57399999999999995</v>
      </c>
      <c r="M60">
        <f t="shared" si="34"/>
        <v>17.771916004628242</v>
      </c>
      <c r="N60" s="5">
        <f t="shared" si="35"/>
        <v>8.3202101189141064</v>
      </c>
      <c r="O60" s="5">
        <f t="shared" si="36"/>
        <v>8.0249203625169567</v>
      </c>
      <c r="P60" s="5">
        <f t="shared" si="37"/>
        <v>0.96450933904591241</v>
      </c>
      <c r="Q60" s="5">
        <f t="shared" si="38"/>
        <v>30.957349084990042</v>
      </c>
      <c r="R60" s="5">
        <f t="shared" si="39"/>
        <v>0.57407744945593941</v>
      </c>
    </row>
    <row r="61" spans="1:18" x14ac:dyDescent="0.3">
      <c r="A61" t="s">
        <v>23</v>
      </c>
      <c r="B61" s="5">
        <f t="shared" si="40"/>
        <v>17.77</v>
      </c>
      <c r="C61">
        <v>9</v>
      </c>
      <c r="D61">
        <v>8.9</v>
      </c>
      <c r="E61">
        <v>29.4</v>
      </c>
      <c r="F61">
        <v>29.299999999999997</v>
      </c>
      <c r="G61" s="5">
        <f t="shared" si="29"/>
        <v>9.2070000000000007</v>
      </c>
      <c r="H61" s="5">
        <f t="shared" si="30"/>
        <v>9.1080000000000005</v>
      </c>
      <c r="I61" s="5">
        <f t="shared" si="31"/>
        <v>0.98899999999999999</v>
      </c>
      <c r="J61" s="5">
        <f t="shared" si="32"/>
        <v>34.19</v>
      </c>
      <c r="K61" s="5">
        <f t="shared" si="33"/>
        <v>0.52</v>
      </c>
      <c r="M61">
        <f t="shared" si="34"/>
        <v>17.771916004628242</v>
      </c>
      <c r="N61" s="5">
        <f t="shared" si="35"/>
        <v>9.2069342277384241</v>
      </c>
      <c r="O61" s="5">
        <f t="shared" si="36"/>
        <v>9.1083491585085259</v>
      </c>
      <c r="P61" s="5">
        <f t="shared" si="37"/>
        <v>0.9892923022157708</v>
      </c>
      <c r="Q61" s="5">
        <f t="shared" si="38"/>
        <v>34.18608891004115</v>
      </c>
      <c r="R61" s="5">
        <f t="shared" si="39"/>
        <v>0.51985812274092191</v>
      </c>
    </row>
    <row r="62" spans="1:18" x14ac:dyDescent="0.3">
      <c r="A62" t="s">
        <v>23</v>
      </c>
      <c r="B62" s="5">
        <f>ROUND(M62,2)</f>
        <v>20.059999999999999</v>
      </c>
      <c r="C62">
        <v>4.8999999999999986</v>
      </c>
      <c r="D62">
        <v>0</v>
      </c>
      <c r="E62">
        <v>25.299999999999997</v>
      </c>
      <c r="F62" s="6" t="s">
        <v>30</v>
      </c>
      <c r="G62" s="5">
        <f t="shared" si="29"/>
        <v>5.2560000000000002</v>
      </c>
      <c r="H62" s="5">
        <f t="shared" si="30"/>
        <v>0</v>
      </c>
      <c r="I62" s="5">
        <f t="shared" si="31"/>
        <v>0</v>
      </c>
      <c r="J62" s="5">
        <f>ROUND(Q62,2)</f>
        <v>20.059999999999999</v>
      </c>
      <c r="K62" s="5">
        <f>ROUND(R62,3)</f>
        <v>1</v>
      </c>
      <c r="M62">
        <v>20.063948534733012</v>
      </c>
      <c r="N62" s="5">
        <f>(C62+((((1000*M62)/(30*E62))^2)/1962))</f>
        <v>5.2561641929990426</v>
      </c>
      <c r="O62" s="5">
        <f>IF(D62=0,0,(D62+((((1000*M62)/(30*F62))^2)/1962)))</f>
        <v>0</v>
      </c>
      <c r="P62" s="5">
        <f t="shared" si="37"/>
        <v>0</v>
      </c>
      <c r="Q62" s="5">
        <f>M62</f>
        <v>20.063948534733012</v>
      </c>
      <c r="R62" s="5">
        <f>M62/Q62</f>
        <v>1</v>
      </c>
    </row>
    <row r="63" spans="1:18" x14ac:dyDescent="0.3">
      <c r="A63" t="s">
        <v>23</v>
      </c>
      <c r="B63" s="5">
        <f t="shared" ref="B63:B64" si="41">ROUND(M63,2)</f>
        <v>20.059999999999999</v>
      </c>
      <c r="C63">
        <v>4.8500000000000014</v>
      </c>
      <c r="D63">
        <v>0</v>
      </c>
      <c r="E63">
        <v>25.25</v>
      </c>
      <c r="F63">
        <v>19.899999999999999</v>
      </c>
      <c r="G63" s="5">
        <f t="shared" si="29"/>
        <v>5.2080000000000002</v>
      </c>
      <c r="H63" s="5">
        <f t="shared" si="30"/>
        <v>0</v>
      </c>
      <c r="I63" s="5">
        <f t="shared" si="31"/>
        <v>0</v>
      </c>
      <c r="J63" s="5">
        <f>ROUND(Q63,2)</f>
        <v>19.62</v>
      </c>
      <c r="K63" s="5">
        <f>ROUND(R63,3)</f>
        <v>1.022</v>
      </c>
      <c r="M63">
        <f>M62</f>
        <v>20.063948534733012</v>
      </c>
      <c r="N63" s="5">
        <f>(C63+((((1000*M63)/(30*E63))^2)/1962))</f>
        <v>5.2075761408438526</v>
      </c>
      <c r="O63" s="5">
        <f>IF(D63=0,0,(D63+((((1000*M63)/(30*F63))^2)/1962)))</f>
        <v>0</v>
      </c>
      <c r="P63" s="5">
        <f>O63/N63</f>
        <v>0</v>
      </c>
      <c r="Q63" s="5">
        <f xml:space="preserve"> 3.6412*N63 + 0.6618</f>
        <v>19.623626244040636</v>
      </c>
      <c r="R63" s="5">
        <f>M63/Q63</f>
        <v>1.0224383753143531</v>
      </c>
    </row>
    <row r="64" spans="1:18" x14ac:dyDescent="0.3">
      <c r="A64" t="s">
        <v>23</v>
      </c>
      <c r="B64" s="5">
        <f t="shared" si="41"/>
        <v>20.059999999999999</v>
      </c>
      <c r="C64">
        <v>4.8500000000000014</v>
      </c>
      <c r="D64">
        <v>0.69999999999999929</v>
      </c>
      <c r="E64">
        <v>25.25</v>
      </c>
      <c r="F64">
        <v>21.099999999999998</v>
      </c>
      <c r="G64" s="5">
        <f t="shared" ref="G64:G86" si="42">ROUND(N64,3)</f>
        <v>5.2080000000000002</v>
      </c>
      <c r="H64" s="5">
        <f t="shared" ref="H64:H86" si="43">ROUND(O64,3)</f>
        <v>1.212</v>
      </c>
      <c r="I64" s="5">
        <f t="shared" ref="I64:I86" si="44">ROUND(P64,3)</f>
        <v>0.23300000000000001</v>
      </c>
      <c r="J64" s="5">
        <f t="shared" ref="J64:J84" si="45">ROUND(Q64,2)</f>
        <v>19.62</v>
      </c>
      <c r="K64" s="5">
        <f t="shared" ref="K64:K84" si="46">ROUND(R64,3)</f>
        <v>1.022</v>
      </c>
      <c r="M64">
        <f t="shared" ref="M64:M84" si="47">M63</f>
        <v>20.063948534733012</v>
      </c>
      <c r="N64" s="5">
        <f t="shared" ref="N64:N84" si="48">(C64+((((1000*M64)/(30*E64))^2)/1962))</f>
        <v>5.2075761408438526</v>
      </c>
      <c r="O64" s="5">
        <f t="shared" ref="O64:O84" si="49">IF(D64=0,0,(D64+((((1000*M64)/(30*F64))^2)/1962)))</f>
        <v>1.212066526575678</v>
      </c>
      <c r="P64" s="5">
        <f t="shared" ref="P64:P85" si="50">O64/N64</f>
        <v>0.23275061060927105</v>
      </c>
      <c r="Q64" s="5">
        <f t="shared" ref="Q64:Q84" si="51" xml:space="preserve"> 3.6412*N64 + 0.6618</f>
        <v>19.623626244040636</v>
      </c>
      <c r="R64" s="5">
        <f t="shared" ref="R64:R84" si="52">M64/Q64</f>
        <v>1.0224383753143531</v>
      </c>
    </row>
    <row r="65" spans="1:18" x14ac:dyDescent="0.3">
      <c r="A65" t="s">
        <v>23</v>
      </c>
      <c r="B65" s="5">
        <f t="shared" ref="B65:B84" si="53">ROUND(M65,2)</f>
        <v>20.059999999999999</v>
      </c>
      <c r="C65">
        <v>4.8999999999999986</v>
      </c>
      <c r="D65">
        <v>1.8999999999999986</v>
      </c>
      <c r="E65">
        <v>25.299999999999997</v>
      </c>
      <c r="F65">
        <v>22.299999999999997</v>
      </c>
      <c r="G65" s="5">
        <f t="shared" si="42"/>
        <v>5.2560000000000002</v>
      </c>
      <c r="H65" s="5">
        <f t="shared" si="43"/>
        <v>2.3580000000000001</v>
      </c>
      <c r="I65" s="5">
        <f t="shared" si="44"/>
        <v>0.44900000000000001</v>
      </c>
      <c r="J65" s="5">
        <f t="shared" si="45"/>
        <v>19.8</v>
      </c>
      <c r="K65" s="5">
        <f t="shared" si="46"/>
        <v>1.0129999999999999</v>
      </c>
      <c r="M65">
        <f t="shared" si="47"/>
        <v>20.063948534733012</v>
      </c>
      <c r="N65" s="5">
        <f t="shared" si="48"/>
        <v>5.2561641929990426</v>
      </c>
      <c r="O65" s="5">
        <f t="shared" si="49"/>
        <v>2.3584390160605628</v>
      </c>
      <c r="P65" s="5">
        <f t="shared" si="50"/>
        <v>0.44869964663620859</v>
      </c>
      <c r="Q65" s="5">
        <f t="shared" si="51"/>
        <v>19.800545059548114</v>
      </c>
      <c r="R65" s="5">
        <f t="shared" si="52"/>
        <v>1.0133028396133914</v>
      </c>
    </row>
    <row r="66" spans="1:18" x14ac:dyDescent="0.3">
      <c r="A66" t="s">
        <v>23</v>
      </c>
      <c r="B66" s="5">
        <f t="shared" si="53"/>
        <v>20.059999999999999</v>
      </c>
      <c r="C66">
        <v>5</v>
      </c>
      <c r="D66">
        <v>2.6499999999999986</v>
      </c>
      <c r="E66">
        <v>25.4</v>
      </c>
      <c r="F66">
        <v>23.049999999999997</v>
      </c>
      <c r="G66" s="5">
        <f t="shared" si="42"/>
        <v>5.3529999999999998</v>
      </c>
      <c r="H66" s="5">
        <f t="shared" si="43"/>
        <v>3.0790000000000002</v>
      </c>
      <c r="I66" s="5">
        <f t="shared" si="44"/>
        <v>0.57499999999999996</v>
      </c>
      <c r="J66" s="5">
        <f t="shared" si="45"/>
        <v>20.149999999999999</v>
      </c>
      <c r="K66" s="5">
        <f t="shared" si="46"/>
        <v>0.996</v>
      </c>
      <c r="M66">
        <f t="shared" si="47"/>
        <v>20.063948534733012</v>
      </c>
      <c r="N66" s="5">
        <f t="shared" si="48"/>
        <v>5.3533652710905173</v>
      </c>
      <c r="O66" s="5">
        <f t="shared" si="49"/>
        <v>3.0790910325036247</v>
      </c>
      <c r="P66" s="5">
        <f t="shared" si="50"/>
        <v>0.57516923964285982</v>
      </c>
      <c r="Q66" s="5">
        <f t="shared" si="51"/>
        <v>20.154473625094791</v>
      </c>
      <c r="R66" s="5">
        <f t="shared" si="52"/>
        <v>0.99550843688375645</v>
      </c>
    </row>
    <row r="67" spans="1:18" x14ac:dyDescent="0.3">
      <c r="A67" t="s">
        <v>23</v>
      </c>
      <c r="B67" s="5">
        <f t="shared" si="53"/>
        <v>20.059999999999999</v>
      </c>
      <c r="C67">
        <v>5.2800000000000011</v>
      </c>
      <c r="D67">
        <v>3.3999999999999986</v>
      </c>
      <c r="E67">
        <v>25.68</v>
      </c>
      <c r="F67">
        <v>23.799999999999997</v>
      </c>
      <c r="G67" s="5">
        <f t="shared" si="42"/>
        <v>5.6260000000000003</v>
      </c>
      <c r="H67" s="5">
        <f t="shared" si="43"/>
        <v>3.802</v>
      </c>
      <c r="I67" s="5">
        <f t="shared" si="44"/>
        <v>0.67600000000000005</v>
      </c>
      <c r="J67" s="5">
        <f t="shared" si="45"/>
        <v>21.15</v>
      </c>
      <c r="K67" s="5">
        <f t="shared" si="46"/>
        <v>0.94899999999999995</v>
      </c>
      <c r="M67">
        <f t="shared" si="47"/>
        <v>20.063948534733012</v>
      </c>
      <c r="N67" s="5">
        <f t="shared" si="48"/>
        <v>5.6257014960925122</v>
      </c>
      <c r="O67" s="5">
        <f t="shared" si="49"/>
        <v>3.8024735864288486</v>
      </c>
      <c r="P67" s="5">
        <f t="shared" si="50"/>
        <v>0.67591101111034113</v>
      </c>
      <c r="Q67" s="5">
        <f t="shared" si="51"/>
        <v>21.146104287572054</v>
      </c>
      <c r="R67" s="5">
        <f t="shared" si="52"/>
        <v>0.9488248171803898</v>
      </c>
    </row>
    <row r="68" spans="1:18" x14ac:dyDescent="0.3">
      <c r="A68" t="s">
        <v>23</v>
      </c>
      <c r="B68" s="5">
        <f t="shared" si="53"/>
        <v>20.059999999999999</v>
      </c>
      <c r="C68">
        <v>5.5</v>
      </c>
      <c r="D68">
        <v>3.75</v>
      </c>
      <c r="E68">
        <v>25.9</v>
      </c>
      <c r="F68">
        <v>24.15</v>
      </c>
      <c r="G68" s="5">
        <f t="shared" si="42"/>
        <v>5.84</v>
      </c>
      <c r="H68" s="5">
        <f t="shared" si="43"/>
        <v>4.141</v>
      </c>
      <c r="I68" s="5">
        <f t="shared" si="44"/>
        <v>0.70899999999999996</v>
      </c>
      <c r="J68" s="5">
        <f t="shared" si="45"/>
        <v>21.93</v>
      </c>
      <c r="K68" s="5">
        <f t="shared" si="46"/>
        <v>0.91500000000000004</v>
      </c>
      <c r="M68">
        <f t="shared" si="47"/>
        <v>20.063948534733012</v>
      </c>
      <c r="N68" s="5">
        <f t="shared" si="48"/>
        <v>5.8398535178318118</v>
      </c>
      <c r="O68" s="5">
        <f t="shared" si="49"/>
        <v>4.1408922208878396</v>
      </c>
      <c r="P68" s="5">
        <f t="shared" si="50"/>
        <v>0.7090746725485072</v>
      </c>
      <c r="Q68" s="5">
        <f t="shared" si="51"/>
        <v>21.925874629129193</v>
      </c>
      <c r="R68" s="5">
        <f t="shared" si="52"/>
        <v>0.91508087472494459</v>
      </c>
    </row>
    <row r="69" spans="1:18" x14ac:dyDescent="0.3">
      <c r="A69" t="s">
        <v>23</v>
      </c>
      <c r="B69" s="5">
        <f t="shared" si="53"/>
        <v>20.059999999999999</v>
      </c>
      <c r="C69">
        <v>5.75</v>
      </c>
      <c r="D69">
        <v>4.3500000000000014</v>
      </c>
      <c r="E69">
        <v>26.15</v>
      </c>
      <c r="F69">
        <v>24.75</v>
      </c>
      <c r="G69" s="5">
        <f t="shared" si="42"/>
        <v>6.0830000000000002</v>
      </c>
      <c r="H69" s="5">
        <f t="shared" si="43"/>
        <v>4.7220000000000004</v>
      </c>
      <c r="I69" s="5">
        <f t="shared" si="44"/>
        <v>0.77600000000000002</v>
      </c>
      <c r="J69" s="5">
        <f t="shared" si="45"/>
        <v>22.81</v>
      </c>
      <c r="K69" s="5">
        <f t="shared" si="46"/>
        <v>0.88</v>
      </c>
      <c r="M69">
        <f t="shared" si="47"/>
        <v>20.063948534733012</v>
      </c>
      <c r="N69" s="5">
        <f t="shared" si="48"/>
        <v>6.0833864245425646</v>
      </c>
      <c r="O69" s="5">
        <f t="shared" si="49"/>
        <v>4.7221695962399899</v>
      </c>
      <c r="P69" s="5">
        <f t="shared" si="50"/>
        <v>0.77624028241721788</v>
      </c>
      <c r="Q69" s="5">
        <f t="shared" si="51"/>
        <v>22.812626649044386</v>
      </c>
      <c r="R69" s="5">
        <f t="shared" si="52"/>
        <v>0.87951066939385014</v>
      </c>
    </row>
    <row r="70" spans="1:18" x14ac:dyDescent="0.3">
      <c r="A70" t="s">
        <v>23</v>
      </c>
      <c r="B70" s="5">
        <f t="shared" si="53"/>
        <v>20.059999999999999</v>
      </c>
      <c r="C70">
        <v>5.8999999999999986</v>
      </c>
      <c r="D70">
        <v>4.5300000000000011</v>
      </c>
      <c r="E70">
        <v>26.299999999999997</v>
      </c>
      <c r="F70">
        <v>24.93</v>
      </c>
      <c r="G70" s="5">
        <f t="shared" si="42"/>
        <v>6.23</v>
      </c>
      <c r="H70" s="5">
        <f t="shared" si="43"/>
        <v>4.8970000000000002</v>
      </c>
      <c r="I70" s="5">
        <f t="shared" si="44"/>
        <v>0.78600000000000003</v>
      </c>
      <c r="J70" s="5">
        <f t="shared" si="45"/>
        <v>23.34</v>
      </c>
      <c r="K70" s="5">
        <f t="shared" si="46"/>
        <v>0.85899999999999999</v>
      </c>
      <c r="M70">
        <f t="shared" si="47"/>
        <v>20.063948534733012</v>
      </c>
      <c r="N70" s="5">
        <f t="shared" si="48"/>
        <v>6.2295943823053053</v>
      </c>
      <c r="O70" s="5">
        <f t="shared" si="49"/>
        <v>4.8968147078112478</v>
      </c>
      <c r="P70" s="5">
        <f t="shared" si="50"/>
        <v>0.78605674901086375</v>
      </c>
      <c r="Q70" s="5">
        <f t="shared" si="51"/>
        <v>23.344999064850079</v>
      </c>
      <c r="R70" s="5">
        <f t="shared" si="52"/>
        <v>0.859453816168395</v>
      </c>
    </row>
    <row r="71" spans="1:18" x14ac:dyDescent="0.3">
      <c r="A71" t="s">
        <v>23</v>
      </c>
      <c r="B71" s="5">
        <f t="shared" si="53"/>
        <v>20.059999999999999</v>
      </c>
      <c r="C71">
        <v>5.9499999999999993</v>
      </c>
      <c r="D71">
        <v>4.6000000000000014</v>
      </c>
      <c r="E71">
        <v>26.349999999999998</v>
      </c>
      <c r="F71">
        <v>25</v>
      </c>
      <c r="G71" s="5">
        <f t="shared" si="42"/>
        <v>6.2779999999999996</v>
      </c>
      <c r="H71" s="5">
        <f t="shared" si="43"/>
        <v>4.9649999999999999</v>
      </c>
      <c r="I71" s="5">
        <f t="shared" si="44"/>
        <v>0.79100000000000004</v>
      </c>
      <c r="J71" s="5">
        <f t="shared" si="45"/>
        <v>23.52</v>
      </c>
      <c r="K71" s="5">
        <f t="shared" si="46"/>
        <v>0.85299999999999998</v>
      </c>
      <c r="M71">
        <f t="shared" si="47"/>
        <v>20.063948534733012</v>
      </c>
      <c r="N71" s="5">
        <f t="shared" si="48"/>
        <v>6.2783447364830574</v>
      </c>
      <c r="O71" s="5">
        <f t="shared" si="49"/>
        <v>4.9647634212748137</v>
      </c>
      <c r="P71" s="5">
        <f t="shared" si="50"/>
        <v>0.790775854091747</v>
      </c>
      <c r="Q71" s="5">
        <f t="shared" si="51"/>
        <v>23.522508854482108</v>
      </c>
      <c r="R71" s="5">
        <f t="shared" si="52"/>
        <v>0.85296805110607565</v>
      </c>
    </row>
    <row r="72" spans="1:18" x14ac:dyDescent="0.3">
      <c r="A72" t="s">
        <v>23</v>
      </c>
      <c r="B72" s="5">
        <f t="shared" si="53"/>
        <v>20.059999999999999</v>
      </c>
      <c r="C72">
        <v>6.3000000000000007</v>
      </c>
      <c r="D72">
        <v>5.3000000000000007</v>
      </c>
      <c r="E72">
        <v>26.7</v>
      </c>
      <c r="F72">
        <v>25.7</v>
      </c>
      <c r="G72" s="5">
        <f t="shared" si="42"/>
        <v>6.62</v>
      </c>
      <c r="H72" s="5">
        <f t="shared" si="43"/>
        <v>5.6449999999999996</v>
      </c>
      <c r="I72" s="5">
        <f t="shared" si="44"/>
        <v>0.85299999999999998</v>
      </c>
      <c r="J72" s="5">
        <f t="shared" si="45"/>
        <v>24.77</v>
      </c>
      <c r="K72" s="5">
        <f t="shared" si="46"/>
        <v>0.81</v>
      </c>
      <c r="M72">
        <f t="shared" si="47"/>
        <v>20.063948534733012</v>
      </c>
      <c r="N72" s="5">
        <f t="shared" si="48"/>
        <v>6.6197928688812553</v>
      </c>
      <c r="O72" s="5">
        <f t="shared" si="49"/>
        <v>5.6451636486498789</v>
      </c>
      <c r="P72" s="5">
        <f t="shared" si="50"/>
        <v>0.85277043564112476</v>
      </c>
      <c r="Q72" s="5">
        <f t="shared" si="51"/>
        <v>24.765789794170427</v>
      </c>
      <c r="R72" s="5">
        <f t="shared" si="52"/>
        <v>0.81014773611039159</v>
      </c>
    </row>
    <row r="73" spans="1:18" x14ac:dyDescent="0.3">
      <c r="A73" t="s">
        <v>23</v>
      </c>
      <c r="B73" s="5">
        <f t="shared" si="53"/>
        <v>20.059999999999999</v>
      </c>
      <c r="C73">
        <v>6.75</v>
      </c>
      <c r="D73">
        <v>5.8000000000000007</v>
      </c>
      <c r="E73">
        <v>27.15</v>
      </c>
      <c r="F73">
        <v>26.2</v>
      </c>
      <c r="G73" s="5">
        <f t="shared" si="42"/>
        <v>7.0590000000000002</v>
      </c>
      <c r="H73" s="5">
        <f t="shared" si="43"/>
        <v>6.1319999999999997</v>
      </c>
      <c r="I73" s="5">
        <f t="shared" si="44"/>
        <v>0.86899999999999999</v>
      </c>
      <c r="J73" s="5">
        <f t="shared" si="45"/>
        <v>26.37</v>
      </c>
      <c r="K73" s="5">
        <f t="shared" si="46"/>
        <v>0.76100000000000001</v>
      </c>
      <c r="M73">
        <f t="shared" si="47"/>
        <v>20.063948534733012</v>
      </c>
      <c r="N73" s="5">
        <f t="shared" si="48"/>
        <v>7.0592798528016143</v>
      </c>
      <c r="O73" s="5">
        <f t="shared" si="49"/>
        <v>6.1321151714596445</v>
      </c>
      <c r="P73" s="5">
        <f t="shared" si="50"/>
        <v>0.86866016071398466</v>
      </c>
      <c r="Q73" s="5">
        <f t="shared" si="51"/>
        <v>26.366049800021237</v>
      </c>
      <c r="R73" s="5">
        <f t="shared" si="52"/>
        <v>0.76097666077824255</v>
      </c>
    </row>
    <row r="74" spans="1:18" x14ac:dyDescent="0.3">
      <c r="A74" t="s">
        <v>23</v>
      </c>
      <c r="B74" s="5">
        <f t="shared" si="53"/>
        <v>20.059999999999999</v>
      </c>
      <c r="C74">
        <v>7</v>
      </c>
      <c r="D74">
        <v>6.1999999999999993</v>
      </c>
      <c r="E74">
        <v>27.4</v>
      </c>
      <c r="F74">
        <v>26.599999999999998</v>
      </c>
      <c r="G74" s="5">
        <f t="shared" si="42"/>
        <v>7.3040000000000003</v>
      </c>
      <c r="H74" s="5">
        <f t="shared" si="43"/>
        <v>6.5220000000000002</v>
      </c>
      <c r="I74" s="5">
        <f t="shared" si="44"/>
        <v>0.89300000000000002</v>
      </c>
      <c r="J74" s="5">
        <f t="shared" si="45"/>
        <v>27.26</v>
      </c>
      <c r="K74" s="5">
        <f t="shared" si="46"/>
        <v>0.73599999999999999</v>
      </c>
      <c r="M74">
        <f t="shared" si="47"/>
        <v>20.063948534733012</v>
      </c>
      <c r="N74" s="5">
        <f t="shared" si="48"/>
        <v>7.3036618070978179</v>
      </c>
      <c r="O74" s="5">
        <f t="shared" si="49"/>
        <v>6.5222018461992723</v>
      </c>
      <c r="P74" s="5">
        <f t="shared" si="50"/>
        <v>0.89300436116317572</v>
      </c>
      <c r="Q74" s="5">
        <f t="shared" si="51"/>
        <v>27.255893372004575</v>
      </c>
      <c r="R74" s="5">
        <f t="shared" si="52"/>
        <v>0.73613248558351618</v>
      </c>
    </row>
    <row r="75" spans="1:18" x14ac:dyDescent="0.3">
      <c r="A75" t="s">
        <v>23</v>
      </c>
      <c r="B75" s="5">
        <f t="shared" si="53"/>
        <v>20.059999999999999</v>
      </c>
      <c r="C75">
        <v>7.2800000000000011</v>
      </c>
      <c r="D75">
        <v>6.6</v>
      </c>
      <c r="E75">
        <v>27.68</v>
      </c>
      <c r="F75">
        <v>27</v>
      </c>
      <c r="G75" s="5">
        <f t="shared" si="42"/>
        <v>7.5780000000000003</v>
      </c>
      <c r="H75" s="5">
        <f t="shared" si="43"/>
        <v>6.9130000000000003</v>
      </c>
      <c r="I75" s="5">
        <f t="shared" si="44"/>
        <v>0.91200000000000003</v>
      </c>
      <c r="J75" s="5">
        <f t="shared" si="45"/>
        <v>28.25</v>
      </c>
      <c r="K75" s="5">
        <f t="shared" si="46"/>
        <v>0.71</v>
      </c>
      <c r="M75">
        <f t="shared" si="47"/>
        <v>20.063948534733012</v>
      </c>
      <c r="N75" s="5">
        <f t="shared" si="48"/>
        <v>7.5775494324807759</v>
      </c>
      <c r="O75" s="5">
        <f t="shared" si="49"/>
        <v>6.9127258412849901</v>
      </c>
      <c r="P75" s="5">
        <f t="shared" si="50"/>
        <v>0.91226403771830855</v>
      </c>
      <c r="Q75" s="5">
        <f t="shared" si="51"/>
        <v>28.253172993549001</v>
      </c>
      <c r="R75" s="5">
        <f t="shared" si="52"/>
        <v>0.71014850400392826</v>
      </c>
    </row>
    <row r="76" spans="1:18" x14ac:dyDescent="0.3">
      <c r="A76" t="s">
        <v>23</v>
      </c>
      <c r="B76" s="5">
        <f t="shared" si="53"/>
        <v>20.059999999999999</v>
      </c>
      <c r="C76">
        <v>7.5500000000000007</v>
      </c>
      <c r="D76">
        <v>7</v>
      </c>
      <c r="E76">
        <v>27.95</v>
      </c>
      <c r="F76">
        <v>27.4</v>
      </c>
      <c r="G76" s="5">
        <f t="shared" si="42"/>
        <v>7.8419999999999996</v>
      </c>
      <c r="H76" s="5">
        <f t="shared" si="43"/>
        <v>7.3040000000000003</v>
      </c>
      <c r="I76" s="5">
        <f t="shared" si="44"/>
        <v>0.93100000000000005</v>
      </c>
      <c r="J76" s="5">
        <f t="shared" si="45"/>
        <v>29.22</v>
      </c>
      <c r="K76" s="5">
        <f t="shared" si="46"/>
        <v>0.68700000000000006</v>
      </c>
      <c r="M76">
        <f t="shared" si="47"/>
        <v>20.063948534733012</v>
      </c>
      <c r="N76" s="5">
        <f t="shared" si="48"/>
        <v>7.8418284801914462</v>
      </c>
      <c r="O76" s="5">
        <f t="shared" si="49"/>
        <v>7.3036618070978179</v>
      </c>
      <c r="P76" s="5">
        <f t="shared" si="50"/>
        <v>0.93137229735985128</v>
      </c>
      <c r="Q76" s="5">
        <f t="shared" si="51"/>
        <v>29.215465862073092</v>
      </c>
      <c r="R76" s="5">
        <f t="shared" si="52"/>
        <v>0.68675778197258219</v>
      </c>
    </row>
    <row r="77" spans="1:18" x14ac:dyDescent="0.3">
      <c r="A77" t="s">
        <v>23</v>
      </c>
      <c r="B77" s="5">
        <f t="shared" si="53"/>
        <v>20.059999999999999</v>
      </c>
      <c r="C77">
        <v>7.9499999999999993</v>
      </c>
      <c r="D77">
        <v>7.5</v>
      </c>
      <c r="E77">
        <v>28.349999999999998</v>
      </c>
      <c r="F77">
        <v>27.9</v>
      </c>
      <c r="G77" s="5">
        <f t="shared" si="42"/>
        <v>8.234</v>
      </c>
      <c r="H77" s="5">
        <f t="shared" si="43"/>
        <v>7.7930000000000001</v>
      </c>
      <c r="I77" s="5">
        <f t="shared" si="44"/>
        <v>0.94599999999999995</v>
      </c>
      <c r="J77" s="5">
        <f t="shared" si="45"/>
        <v>30.64</v>
      </c>
      <c r="K77" s="5">
        <f t="shared" si="46"/>
        <v>0.65500000000000003</v>
      </c>
      <c r="M77">
        <f t="shared" si="47"/>
        <v>20.063948534733012</v>
      </c>
      <c r="N77" s="5">
        <f t="shared" si="48"/>
        <v>8.2336515567210782</v>
      </c>
      <c r="O77" s="5">
        <f t="shared" si="49"/>
        <v>7.7928753976654432</v>
      </c>
      <c r="P77" s="5">
        <f t="shared" si="50"/>
        <v>0.94646650322531167</v>
      </c>
      <c r="Q77" s="5">
        <f t="shared" si="51"/>
        <v>30.642172048332789</v>
      </c>
      <c r="R77" s="5">
        <f t="shared" si="52"/>
        <v>0.65478219047545205</v>
      </c>
    </row>
    <row r="78" spans="1:18" x14ac:dyDescent="0.3">
      <c r="A78" t="s">
        <v>23</v>
      </c>
      <c r="B78" s="5">
        <f t="shared" si="53"/>
        <v>20.059999999999999</v>
      </c>
      <c r="C78">
        <v>8.3000000000000007</v>
      </c>
      <c r="D78">
        <v>7.85</v>
      </c>
      <c r="E78">
        <v>28.7</v>
      </c>
      <c r="F78">
        <v>28.25</v>
      </c>
      <c r="G78" s="5">
        <f t="shared" si="42"/>
        <v>8.577</v>
      </c>
      <c r="H78" s="5">
        <f t="shared" si="43"/>
        <v>8.1359999999999992</v>
      </c>
      <c r="I78" s="5">
        <f t="shared" si="44"/>
        <v>0.94899999999999995</v>
      </c>
      <c r="J78" s="5">
        <f t="shared" si="45"/>
        <v>31.89</v>
      </c>
      <c r="K78" s="5">
        <f t="shared" si="46"/>
        <v>0.629</v>
      </c>
      <c r="M78">
        <f t="shared" si="47"/>
        <v>20.063948534733012</v>
      </c>
      <c r="N78" s="5">
        <f t="shared" si="48"/>
        <v>8.5767754110123455</v>
      </c>
      <c r="O78" s="5">
        <f t="shared" si="49"/>
        <v>8.135663263587448</v>
      </c>
      <c r="P78" s="5">
        <f t="shared" si="50"/>
        <v>0.94856899868702149</v>
      </c>
      <c r="Q78" s="5">
        <f t="shared" si="51"/>
        <v>31.891554626578152</v>
      </c>
      <c r="R78" s="5">
        <f t="shared" si="52"/>
        <v>0.62913046321084287</v>
      </c>
    </row>
    <row r="79" spans="1:18" x14ac:dyDescent="0.3">
      <c r="A79" t="s">
        <v>23</v>
      </c>
      <c r="B79" s="5">
        <f t="shared" si="53"/>
        <v>20.059999999999999</v>
      </c>
      <c r="C79">
        <v>8.5500000000000007</v>
      </c>
      <c r="D79">
        <v>8.1999999999999993</v>
      </c>
      <c r="E79">
        <v>28.95</v>
      </c>
      <c r="F79">
        <v>28.599999999999998</v>
      </c>
      <c r="G79" s="5">
        <f t="shared" si="42"/>
        <v>8.8219999999999992</v>
      </c>
      <c r="H79" s="5">
        <f t="shared" si="43"/>
        <v>8.4789999999999992</v>
      </c>
      <c r="I79" s="5">
        <f t="shared" si="44"/>
        <v>0.96099999999999997</v>
      </c>
      <c r="J79" s="5">
        <f t="shared" si="45"/>
        <v>32.78</v>
      </c>
      <c r="K79" s="5">
        <f t="shared" si="46"/>
        <v>0.61199999999999999</v>
      </c>
      <c r="M79">
        <f>M78</f>
        <v>20.063948534733012</v>
      </c>
      <c r="N79" s="5">
        <f t="shared" si="48"/>
        <v>8.8220158194215603</v>
      </c>
      <c r="O79" s="5">
        <f t="shared" si="49"/>
        <v>8.4787142871249905</v>
      </c>
      <c r="P79" s="5">
        <f t="shared" si="50"/>
        <v>0.96108581764943157</v>
      </c>
      <c r="Q79" s="5">
        <f t="shared" si="51"/>
        <v>32.784524001677788</v>
      </c>
      <c r="R79" s="5">
        <f t="shared" si="52"/>
        <v>0.61199450489829332</v>
      </c>
    </row>
    <row r="80" spans="1:18" x14ac:dyDescent="0.3">
      <c r="A80" t="s">
        <v>23</v>
      </c>
      <c r="B80" s="5">
        <f t="shared" si="53"/>
        <v>20.059999999999999</v>
      </c>
      <c r="C80">
        <v>8.9499999999999993</v>
      </c>
      <c r="D80">
        <v>8.6999999999999993</v>
      </c>
      <c r="E80">
        <v>29.349999999999998</v>
      </c>
      <c r="F80">
        <v>29.099999999999998</v>
      </c>
      <c r="G80" s="5">
        <f t="shared" si="42"/>
        <v>9.2149999999999999</v>
      </c>
      <c r="H80" s="5">
        <f t="shared" si="43"/>
        <v>8.9689999999999994</v>
      </c>
      <c r="I80" s="5">
        <f t="shared" si="44"/>
        <v>0.97299999999999998</v>
      </c>
      <c r="J80" s="5">
        <f t="shared" si="45"/>
        <v>34.21</v>
      </c>
      <c r="K80" s="5">
        <f t="shared" si="46"/>
        <v>0.58599999999999997</v>
      </c>
      <c r="M80">
        <f t="shared" si="47"/>
        <v>20.063948534733012</v>
      </c>
      <c r="N80" s="5">
        <f t="shared" si="48"/>
        <v>9.2146519429162321</v>
      </c>
      <c r="O80" s="5">
        <f t="shared" si="49"/>
        <v>8.9692187601666937</v>
      </c>
      <c r="P80" s="5">
        <f t="shared" si="50"/>
        <v>0.97336489926369762</v>
      </c>
      <c r="Q80" s="5">
        <f t="shared" si="51"/>
        <v>34.214190654546584</v>
      </c>
      <c r="R80" s="5">
        <f t="shared" si="52"/>
        <v>0.58642183698905637</v>
      </c>
    </row>
    <row r="81" spans="1:18" x14ac:dyDescent="0.3">
      <c r="A81" t="s">
        <v>23</v>
      </c>
      <c r="B81" s="5">
        <f t="shared" si="53"/>
        <v>20.059999999999999</v>
      </c>
      <c r="C81">
        <v>9.1999999999999993</v>
      </c>
      <c r="D81">
        <v>8.9499999999999993</v>
      </c>
      <c r="E81">
        <v>29.599999999999998</v>
      </c>
      <c r="F81">
        <v>29.349999999999998</v>
      </c>
      <c r="G81" s="5">
        <f t="shared" si="42"/>
        <v>9.4600000000000009</v>
      </c>
      <c r="H81" s="5">
        <f t="shared" si="43"/>
        <v>9.2149999999999999</v>
      </c>
      <c r="I81" s="5">
        <f t="shared" si="44"/>
        <v>0.97399999999999998</v>
      </c>
      <c r="J81" s="5">
        <f t="shared" si="45"/>
        <v>35.11</v>
      </c>
      <c r="K81" s="5">
        <f t="shared" si="46"/>
        <v>0.57099999999999995</v>
      </c>
      <c r="M81">
        <f t="shared" si="47"/>
        <v>20.063948534733012</v>
      </c>
      <c r="N81" s="5">
        <f t="shared" si="48"/>
        <v>9.4602003495899805</v>
      </c>
      <c r="O81" s="5">
        <f t="shared" si="49"/>
        <v>9.2146519429162321</v>
      </c>
      <c r="P81" s="5">
        <f t="shared" si="50"/>
        <v>0.97404405851886733</v>
      </c>
      <c r="Q81" s="5">
        <f t="shared" si="51"/>
        <v>35.108281512927036</v>
      </c>
      <c r="R81" s="5">
        <f t="shared" si="52"/>
        <v>0.57148762827782873</v>
      </c>
    </row>
    <row r="82" spans="1:18" x14ac:dyDescent="0.3">
      <c r="A82" t="s">
        <v>23</v>
      </c>
      <c r="B82" s="5">
        <f t="shared" si="53"/>
        <v>20.059999999999999</v>
      </c>
      <c r="C82">
        <v>9.3000000000000007</v>
      </c>
      <c r="D82">
        <v>9.0500000000000007</v>
      </c>
      <c r="E82">
        <v>29.7</v>
      </c>
      <c r="F82">
        <v>29.45</v>
      </c>
      <c r="G82" s="5">
        <f t="shared" si="42"/>
        <v>9.5579999999999998</v>
      </c>
      <c r="H82" s="5">
        <f t="shared" si="43"/>
        <v>9.3130000000000006</v>
      </c>
      <c r="I82" s="5">
        <f t="shared" si="44"/>
        <v>0.97399999999999998</v>
      </c>
      <c r="J82" s="5">
        <f t="shared" si="45"/>
        <v>35.47</v>
      </c>
      <c r="K82" s="5">
        <f t="shared" si="46"/>
        <v>0.56599999999999995</v>
      </c>
      <c r="M82">
        <f t="shared" si="47"/>
        <v>20.063948534733012</v>
      </c>
      <c r="N82" s="5">
        <f t="shared" si="48"/>
        <v>9.5584511084999928</v>
      </c>
      <c r="O82" s="5">
        <f t="shared" si="49"/>
        <v>9.3128576976277113</v>
      </c>
      <c r="P82" s="5">
        <f t="shared" si="50"/>
        <v>0.97430614980560148</v>
      </c>
      <c r="Q82" s="5">
        <f t="shared" si="51"/>
        <v>35.466032176270176</v>
      </c>
      <c r="R82" s="5">
        <f t="shared" si="52"/>
        <v>0.56572295527768446</v>
      </c>
    </row>
    <row r="83" spans="1:18" x14ac:dyDescent="0.3">
      <c r="A83" t="s">
        <v>23</v>
      </c>
      <c r="B83" s="5">
        <f t="shared" si="53"/>
        <v>20.059999999999999</v>
      </c>
      <c r="C83">
        <v>10.45</v>
      </c>
      <c r="D83">
        <v>10.199999999999999</v>
      </c>
      <c r="E83">
        <v>30.849999999999998</v>
      </c>
      <c r="F83">
        <v>30.599999999999998</v>
      </c>
      <c r="G83" s="5">
        <f t="shared" si="42"/>
        <v>10.69</v>
      </c>
      <c r="H83" s="5">
        <f t="shared" si="43"/>
        <v>10.443</v>
      </c>
      <c r="I83" s="5">
        <f t="shared" si="44"/>
        <v>0.97699999999999998</v>
      </c>
      <c r="J83" s="5">
        <f t="shared" si="45"/>
        <v>39.58</v>
      </c>
      <c r="K83" s="5">
        <f t="shared" si="46"/>
        <v>0.50700000000000001</v>
      </c>
      <c r="M83">
        <f t="shared" si="47"/>
        <v>20.063948534733012</v>
      </c>
      <c r="N83" s="5">
        <f t="shared" si="48"/>
        <v>10.689541608291027</v>
      </c>
      <c r="O83" s="5">
        <f t="shared" si="49"/>
        <v>10.443471675740909</v>
      </c>
      <c r="P83" s="5">
        <f t="shared" si="50"/>
        <v>0.97698031014171272</v>
      </c>
      <c r="Q83" s="5">
        <f t="shared" si="51"/>
        <v>39.584558904109286</v>
      </c>
      <c r="R83" s="5">
        <f t="shared" si="52"/>
        <v>0.50686300643987137</v>
      </c>
    </row>
    <row r="84" spans="1:18" x14ac:dyDescent="0.3">
      <c r="A84" t="s">
        <v>23</v>
      </c>
      <c r="B84" s="5">
        <f t="shared" si="53"/>
        <v>20.059999999999999</v>
      </c>
      <c r="C84">
        <v>11.7</v>
      </c>
      <c r="D84">
        <v>11.7</v>
      </c>
      <c r="E84">
        <v>32.099999999999994</v>
      </c>
      <c r="F84">
        <v>32.099999999999994</v>
      </c>
      <c r="G84" s="5">
        <f t="shared" si="42"/>
        <v>11.920999999999999</v>
      </c>
      <c r="H84" s="5">
        <f t="shared" si="43"/>
        <v>11.920999999999999</v>
      </c>
      <c r="I84" s="5">
        <f t="shared" si="44"/>
        <v>1</v>
      </c>
      <c r="J84" s="5">
        <f t="shared" si="45"/>
        <v>44.07</v>
      </c>
      <c r="K84" s="5">
        <f t="shared" si="46"/>
        <v>0.45500000000000002</v>
      </c>
      <c r="M84">
        <f t="shared" si="47"/>
        <v>20.063948534733012</v>
      </c>
      <c r="N84" s="5">
        <f t="shared" si="48"/>
        <v>11.921248957499206</v>
      </c>
      <c r="O84" s="5">
        <f t="shared" si="49"/>
        <v>11.921248957499206</v>
      </c>
      <c r="P84" s="5">
        <f t="shared" si="50"/>
        <v>1</v>
      </c>
      <c r="Q84" s="5">
        <f t="shared" si="51"/>
        <v>44.069451704046109</v>
      </c>
      <c r="R84" s="5">
        <f t="shared" si="52"/>
        <v>0.45528019430500194</v>
      </c>
    </row>
    <row r="85" spans="1:18" x14ac:dyDescent="0.3">
      <c r="A85" t="s">
        <v>23</v>
      </c>
      <c r="B85" s="5">
        <f>ROUND(M85,2)</f>
        <v>23.16</v>
      </c>
      <c r="C85">
        <v>5.6999999999999993</v>
      </c>
      <c r="D85">
        <v>0</v>
      </c>
      <c r="E85">
        <v>26.099999999999998</v>
      </c>
      <c r="F85" s="6" t="s">
        <v>30</v>
      </c>
      <c r="G85" s="5">
        <f t="shared" si="42"/>
        <v>6.1459999999999999</v>
      </c>
      <c r="H85" s="5">
        <f t="shared" si="43"/>
        <v>0</v>
      </c>
      <c r="I85" s="5">
        <f t="shared" si="44"/>
        <v>0</v>
      </c>
      <c r="J85" s="5">
        <f>ROUND(Q85,2)</f>
        <v>23.16</v>
      </c>
      <c r="K85" s="5">
        <f>ROUND(R85,3)</f>
        <v>1</v>
      </c>
      <c r="M85">
        <v>23.157177755663398</v>
      </c>
      <c r="N85" s="5">
        <f>(C85+((((1000*M85)/(30*E85))^2)/1962))</f>
        <v>6.1458088970616291</v>
      </c>
      <c r="O85" s="5">
        <f>IF(D85=0,0,(D85+((((1000*M85)/(30*F85))^2)/1962)))</f>
        <v>0</v>
      </c>
      <c r="P85" s="5">
        <f t="shared" si="50"/>
        <v>0</v>
      </c>
      <c r="Q85" s="5">
        <f>M85</f>
        <v>23.157177755663398</v>
      </c>
      <c r="R85" s="5">
        <f>M85/Q85</f>
        <v>1</v>
      </c>
    </row>
    <row r="86" spans="1:18" x14ac:dyDescent="0.3">
      <c r="A86" t="s">
        <v>23</v>
      </c>
      <c r="B86" s="5">
        <f t="shared" ref="B86:B87" si="54">ROUND(M86,2)</f>
        <v>23.16</v>
      </c>
      <c r="C86">
        <v>5.75</v>
      </c>
      <c r="D86">
        <v>0</v>
      </c>
      <c r="E86">
        <v>26.15</v>
      </c>
      <c r="F86">
        <v>20.099999999999998</v>
      </c>
      <c r="G86" s="5">
        <f t="shared" si="42"/>
        <v>6.194</v>
      </c>
      <c r="H86" s="5">
        <f t="shared" si="43"/>
        <v>0</v>
      </c>
      <c r="I86" s="5">
        <f t="shared" si="44"/>
        <v>0</v>
      </c>
      <c r="J86" s="5">
        <f>ROUND(Q86,2)</f>
        <v>23.22</v>
      </c>
      <c r="K86" s="5">
        <f>ROUND(R86,3)</f>
        <v>0.997</v>
      </c>
      <c r="M86">
        <f>M85</f>
        <v>23.157177755663398</v>
      </c>
      <c r="N86" s="5">
        <f>(C86+((((1000*M86)/(30*E86))^2)/1962))</f>
        <v>6.1941057127651593</v>
      </c>
      <c r="O86" s="5">
        <f>IF(D86=0,0,(D86+((((1000*M86)/(30*F86))^2)/1962)))</f>
        <v>0</v>
      </c>
      <c r="P86" s="5">
        <f>O86/N86</f>
        <v>0</v>
      </c>
      <c r="Q86" s="5">
        <f xml:space="preserve"> 3.6412*N86 + 0.6618</f>
        <v>23.215777721320496</v>
      </c>
      <c r="R86" s="5">
        <f>M86/Q86</f>
        <v>0.99747585601651922</v>
      </c>
    </row>
    <row r="87" spans="1:18" x14ac:dyDescent="0.3">
      <c r="A87" t="s">
        <v>23</v>
      </c>
      <c r="B87" s="5">
        <f t="shared" si="54"/>
        <v>23.16</v>
      </c>
      <c r="C87">
        <v>5.75</v>
      </c>
      <c r="D87">
        <v>0.69999999999999929</v>
      </c>
      <c r="E87">
        <v>26.15</v>
      </c>
      <c r="F87">
        <v>21.099999999999998</v>
      </c>
      <c r="G87" s="5">
        <f t="shared" ref="G87:G108" si="55">ROUND(N87,3)</f>
        <v>6.194</v>
      </c>
      <c r="H87" s="5">
        <f t="shared" ref="H87:H108" si="56">ROUND(O87,3)</f>
        <v>1.3819999999999999</v>
      </c>
      <c r="I87" s="5">
        <f t="shared" ref="I87:I108" si="57">ROUND(P87,3)</f>
        <v>0.223</v>
      </c>
      <c r="J87" s="5">
        <f t="shared" ref="J87:J106" si="58">ROUND(Q87,2)</f>
        <v>23.22</v>
      </c>
      <c r="K87" s="5">
        <f t="shared" ref="K87:K106" si="59">ROUND(R87,3)</f>
        <v>0.997</v>
      </c>
      <c r="M87">
        <f t="shared" ref="M87:M106" si="60">M86</f>
        <v>23.157177755663398</v>
      </c>
      <c r="N87" s="5">
        <f t="shared" ref="N87:N106" si="61">(C87+((((1000*M87)/(30*E87))^2)/1962))</f>
        <v>6.1941057127651593</v>
      </c>
      <c r="O87" s="5">
        <f t="shared" ref="O87:O106" si="62">IF(D87=0,0,(D87+((((1000*M87)/(30*F87))^2)/1962)))</f>
        <v>1.3821263645635826</v>
      </c>
      <c r="P87" s="5">
        <f t="shared" ref="P87:P107" si="63">O87/N87</f>
        <v>0.22313574043710932</v>
      </c>
      <c r="Q87" s="5">
        <f t="shared" ref="Q87:Q106" si="64" xml:space="preserve"> 3.6412*N87 + 0.6618</f>
        <v>23.215777721320496</v>
      </c>
      <c r="R87" s="5">
        <f t="shared" ref="R87:R106" si="65">M87/Q87</f>
        <v>0.99747585601651922</v>
      </c>
    </row>
    <row r="88" spans="1:18" x14ac:dyDescent="0.3">
      <c r="A88" t="s">
        <v>23</v>
      </c>
      <c r="B88" s="5">
        <f t="shared" ref="B88:B106" si="66">ROUND(M88,2)</f>
        <v>23.16</v>
      </c>
      <c r="C88">
        <v>5.75</v>
      </c>
      <c r="D88">
        <v>1.5</v>
      </c>
      <c r="E88">
        <v>26.15</v>
      </c>
      <c r="F88">
        <v>21.9</v>
      </c>
      <c r="G88" s="5">
        <f t="shared" si="55"/>
        <v>6.194</v>
      </c>
      <c r="H88" s="5">
        <f t="shared" si="56"/>
        <v>2.133</v>
      </c>
      <c r="I88" s="5">
        <f t="shared" si="57"/>
        <v>0.34399999999999997</v>
      </c>
      <c r="J88" s="5">
        <f t="shared" si="58"/>
        <v>23.22</v>
      </c>
      <c r="K88" s="5">
        <f t="shared" si="59"/>
        <v>0.997</v>
      </c>
      <c r="M88">
        <f t="shared" si="60"/>
        <v>23.157177755663398</v>
      </c>
      <c r="N88" s="5">
        <f t="shared" si="61"/>
        <v>6.1941057127651593</v>
      </c>
      <c r="O88" s="5">
        <f t="shared" si="62"/>
        <v>2.1332008898216319</v>
      </c>
      <c r="P88" s="5">
        <f t="shared" si="63"/>
        <v>0.34439207025889346</v>
      </c>
      <c r="Q88" s="5">
        <f t="shared" si="64"/>
        <v>23.215777721320496</v>
      </c>
      <c r="R88" s="5">
        <f t="shared" si="65"/>
        <v>0.99747585601651922</v>
      </c>
    </row>
    <row r="89" spans="1:18" x14ac:dyDescent="0.3">
      <c r="A89" t="s">
        <v>23</v>
      </c>
      <c r="B89" s="5">
        <f t="shared" si="66"/>
        <v>23.16</v>
      </c>
      <c r="C89">
        <v>5.8000000000000007</v>
      </c>
      <c r="D89">
        <v>2.6000000000000014</v>
      </c>
      <c r="E89">
        <v>26.2</v>
      </c>
      <c r="F89">
        <v>23</v>
      </c>
      <c r="G89" s="5">
        <f t="shared" si="55"/>
        <v>6.242</v>
      </c>
      <c r="H89" s="5">
        <f t="shared" si="56"/>
        <v>3.1739999999999999</v>
      </c>
      <c r="I89" s="5">
        <f t="shared" si="57"/>
        <v>0.50800000000000001</v>
      </c>
      <c r="J89" s="5">
        <f t="shared" si="58"/>
        <v>23.39</v>
      </c>
      <c r="K89" s="5">
        <f t="shared" si="59"/>
        <v>0.99</v>
      </c>
      <c r="M89">
        <f t="shared" si="60"/>
        <v>23.157177755663398</v>
      </c>
      <c r="N89" s="5">
        <f t="shared" si="61"/>
        <v>6.2424122702164109</v>
      </c>
      <c r="O89" s="5">
        <f t="shared" si="62"/>
        <v>3.1740821904864909</v>
      </c>
      <c r="P89" s="5">
        <f t="shared" si="63"/>
        <v>0.50847045230103849</v>
      </c>
      <c r="Q89" s="5">
        <f t="shared" si="64"/>
        <v>23.391671558311995</v>
      </c>
      <c r="R89" s="5">
        <f t="shared" si="65"/>
        <v>0.98997532937891852</v>
      </c>
    </row>
    <row r="90" spans="1:18" x14ac:dyDescent="0.3">
      <c r="A90" t="s">
        <v>23</v>
      </c>
      <c r="B90" s="5">
        <f t="shared" si="66"/>
        <v>23.16</v>
      </c>
      <c r="C90">
        <v>6</v>
      </c>
      <c r="D90">
        <v>3.6000000000000014</v>
      </c>
      <c r="E90">
        <v>26.4</v>
      </c>
      <c r="F90">
        <v>24</v>
      </c>
      <c r="G90" s="5">
        <f t="shared" si="55"/>
        <v>6.4359999999999999</v>
      </c>
      <c r="H90" s="5">
        <f t="shared" si="56"/>
        <v>4.1269999999999998</v>
      </c>
      <c r="I90" s="5">
        <f t="shared" si="57"/>
        <v>0.64100000000000001</v>
      </c>
      <c r="J90" s="5">
        <f t="shared" si="58"/>
        <v>24.1</v>
      </c>
      <c r="K90" s="5">
        <f t="shared" si="59"/>
        <v>0.96099999999999997</v>
      </c>
      <c r="M90">
        <f t="shared" si="60"/>
        <v>23.157177755663398</v>
      </c>
      <c r="N90" s="5">
        <f t="shared" si="61"/>
        <v>6.4357344449715228</v>
      </c>
      <c r="O90" s="5">
        <f t="shared" si="62"/>
        <v>4.1272386784155444</v>
      </c>
      <c r="P90" s="5">
        <f t="shared" si="63"/>
        <v>0.64130033855581292</v>
      </c>
      <c r="Q90" s="5">
        <f t="shared" si="64"/>
        <v>24.095596261030309</v>
      </c>
      <c r="R90" s="5">
        <f t="shared" si="65"/>
        <v>0.96105435635620229</v>
      </c>
    </row>
    <row r="91" spans="1:18" x14ac:dyDescent="0.3">
      <c r="A91" t="s">
        <v>23</v>
      </c>
      <c r="B91" s="5">
        <f t="shared" si="66"/>
        <v>23.16</v>
      </c>
      <c r="C91">
        <v>6.25</v>
      </c>
      <c r="D91">
        <v>4.1999999999999993</v>
      </c>
      <c r="E91">
        <v>26.65</v>
      </c>
      <c r="F91">
        <v>24.599999999999998</v>
      </c>
      <c r="G91" s="5">
        <f t="shared" si="55"/>
        <v>6.6779999999999999</v>
      </c>
      <c r="H91" s="5">
        <f t="shared" si="56"/>
        <v>4.702</v>
      </c>
      <c r="I91" s="5">
        <f t="shared" si="57"/>
        <v>0.70399999999999996</v>
      </c>
      <c r="J91" s="5">
        <f t="shared" si="58"/>
        <v>24.98</v>
      </c>
      <c r="K91" s="5">
        <f t="shared" si="59"/>
        <v>0.92700000000000005</v>
      </c>
      <c r="M91">
        <f t="shared" si="60"/>
        <v>23.157177755663398</v>
      </c>
      <c r="N91" s="5">
        <f t="shared" si="61"/>
        <v>6.6775976595607052</v>
      </c>
      <c r="O91" s="5">
        <f t="shared" si="62"/>
        <v>4.701833364345549</v>
      </c>
      <c r="P91" s="5">
        <f t="shared" si="63"/>
        <v>0.7041204942339796</v>
      </c>
      <c r="Q91" s="5">
        <f t="shared" si="64"/>
        <v>24.976268597992441</v>
      </c>
      <c r="R91" s="5">
        <f t="shared" si="65"/>
        <v>0.92716722935645968</v>
      </c>
    </row>
    <row r="92" spans="1:18" x14ac:dyDescent="0.3">
      <c r="A92" t="s">
        <v>23</v>
      </c>
      <c r="B92" s="5">
        <f t="shared" si="66"/>
        <v>23.16</v>
      </c>
      <c r="C92">
        <v>6.4499999999999993</v>
      </c>
      <c r="D92">
        <v>4.5500000000000007</v>
      </c>
      <c r="E92">
        <v>26.849999999999998</v>
      </c>
      <c r="F92">
        <v>24.95</v>
      </c>
      <c r="G92" s="5">
        <f t="shared" si="55"/>
        <v>6.8710000000000004</v>
      </c>
      <c r="H92" s="5">
        <f t="shared" si="56"/>
        <v>5.0380000000000003</v>
      </c>
      <c r="I92" s="5">
        <f t="shared" si="57"/>
        <v>0.73299999999999998</v>
      </c>
      <c r="J92" s="5">
        <f t="shared" si="58"/>
        <v>25.68</v>
      </c>
      <c r="K92" s="5">
        <f t="shared" si="59"/>
        <v>0.90200000000000002</v>
      </c>
      <c r="M92">
        <f t="shared" si="60"/>
        <v>23.157177755663398</v>
      </c>
      <c r="N92" s="5">
        <f t="shared" si="61"/>
        <v>6.8712512146137099</v>
      </c>
      <c r="O92" s="5">
        <f t="shared" si="62"/>
        <v>5.0378526251177354</v>
      </c>
      <c r="P92" s="5">
        <f t="shared" si="63"/>
        <v>0.73317834958548445</v>
      </c>
      <c r="Q92" s="5">
        <f t="shared" si="64"/>
        <v>25.68139992265144</v>
      </c>
      <c r="R92" s="5">
        <f t="shared" si="65"/>
        <v>0.90171010246362637</v>
      </c>
    </row>
    <row r="93" spans="1:18" x14ac:dyDescent="0.3">
      <c r="A93" t="s">
        <v>23</v>
      </c>
      <c r="B93" s="5">
        <f t="shared" si="66"/>
        <v>23.16</v>
      </c>
      <c r="C93">
        <v>6.6499999999999986</v>
      </c>
      <c r="D93">
        <v>5</v>
      </c>
      <c r="E93">
        <v>27.049999999999997</v>
      </c>
      <c r="F93">
        <v>25.4</v>
      </c>
      <c r="G93" s="5">
        <f t="shared" si="55"/>
        <v>7.0650000000000004</v>
      </c>
      <c r="H93" s="5">
        <f t="shared" si="56"/>
        <v>5.4710000000000001</v>
      </c>
      <c r="I93" s="5">
        <f t="shared" si="57"/>
        <v>0.77400000000000002</v>
      </c>
      <c r="J93" s="5">
        <f t="shared" si="58"/>
        <v>26.39</v>
      </c>
      <c r="K93" s="5">
        <f t="shared" si="59"/>
        <v>0.878</v>
      </c>
      <c r="M93">
        <f t="shared" si="60"/>
        <v>23.157177755663398</v>
      </c>
      <c r="N93" s="5">
        <f t="shared" si="61"/>
        <v>7.0650450200284292</v>
      </c>
      <c r="O93" s="5">
        <f t="shared" si="62"/>
        <v>5.4707196335286641</v>
      </c>
      <c r="P93" s="5">
        <f t="shared" si="63"/>
        <v>0.7743361320444424</v>
      </c>
      <c r="Q93" s="5">
        <f t="shared" si="64"/>
        <v>26.387041926927516</v>
      </c>
      <c r="R93" s="5">
        <f t="shared" si="65"/>
        <v>0.87759658016201891</v>
      </c>
    </row>
    <row r="94" spans="1:18" x14ac:dyDescent="0.3">
      <c r="A94" t="s">
        <v>23</v>
      </c>
      <c r="B94" s="5">
        <f t="shared" si="66"/>
        <v>23.16</v>
      </c>
      <c r="C94">
        <v>7</v>
      </c>
      <c r="D94">
        <v>5.4499999999999993</v>
      </c>
      <c r="E94">
        <v>27.4</v>
      </c>
      <c r="F94">
        <v>25.849999999999998</v>
      </c>
      <c r="G94" s="5">
        <f t="shared" si="55"/>
        <v>7.4050000000000002</v>
      </c>
      <c r="H94" s="5">
        <f t="shared" si="56"/>
        <v>5.9039999999999999</v>
      </c>
      <c r="I94" s="5">
        <f t="shared" si="57"/>
        <v>0.79700000000000004</v>
      </c>
      <c r="J94" s="5">
        <f t="shared" si="58"/>
        <v>27.62</v>
      </c>
      <c r="K94" s="5">
        <f t="shared" si="59"/>
        <v>0.83799999999999997</v>
      </c>
      <c r="M94">
        <f t="shared" si="60"/>
        <v>23.157177755663398</v>
      </c>
      <c r="N94" s="5">
        <f t="shared" si="61"/>
        <v>7.4045094021622795</v>
      </c>
      <c r="O94" s="5">
        <f t="shared" si="62"/>
        <v>5.9044735904094106</v>
      </c>
      <c r="P94" s="5">
        <f t="shared" si="63"/>
        <v>0.79741590829571696</v>
      </c>
      <c r="Q94" s="5">
        <f t="shared" si="64"/>
        <v>27.623099635153292</v>
      </c>
      <c r="R94" s="5">
        <f t="shared" si="65"/>
        <v>0.83832654776343274</v>
      </c>
    </row>
    <row r="95" spans="1:18" x14ac:dyDescent="0.3">
      <c r="A95" t="s">
        <v>23</v>
      </c>
      <c r="B95" s="5">
        <f t="shared" si="66"/>
        <v>23.16</v>
      </c>
      <c r="C95">
        <v>7.1000000000000014</v>
      </c>
      <c r="D95">
        <v>5.65</v>
      </c>
      <c r="E95">
        <v>27.5</v>
      </c>
      <c r="F95">
        <v>26.049999999999997</v>
      </c>
      <c r="G95" s="5">
        <f t="shared" si="55"/>
        <v>7.5019999999999998</v>
      </c>
      <c r="H95" s="5">
        <f t="shared" si="56"/>
        <v>6.0979999999999999</v>
      </c>
      <c r="I95" s="5">
        <f t="shared" si="57"/>
        <v>0.81299999999999994</v>
      </c>
      <c r="J95" s="5">
        <f t="shared" si="58"/>
        <v>27.98</v>
      </c>
      <c r="K95" s="5">
        <f t="shared" si="59"/>
        <v>0.82799999999999996</v>
      </c>
      <c r="M95">
        <f t="shared" si="60"/>
        <v>23.157177755663398</v>
      </c>
      <c r="N95" s="5">
        <f t="shared" si="61"/>
        <v>7.5015728644857571</v>
      </c>
      <c r="O95" s="5">
        <f t="shared" si="62"/>
        <v>6.0975218979702452</v>
      </c>
      <c r="P95" s="5">
        <f t="shared" si="63"/>
        <v>0.81283245635556967</v>
      </c>
      <c r="Q95" s="5">
        <f t="shared" si="64"/>
        <v>27.976527114165538</v>
      </c>
      <c r="R95" s="5">
        <f t="shared" si="65"/>
        <v>0.82773596812658257</v>
      </c>
    </row>
    <row r="96" spans="1:18" x14ac:dyDescent="0.3">
      <c r="A96" t="s">
        <v>23</v>
      </c>
      <c r="B96" s="5">
        <f t="shared" si="66"/>
        <v>23.16</v>
      </c>
      <c r="C96">
        <v>7.4499999999999993</v>
      </c>
      <c r="D96">
        <v>6.15</v>
      </c>
      <c r="E96">
        <v>27.849999999999998</v>
      </c>
      <c r="F96">
        <v>26.549999999999997</v>
      </c>
      <c r="G96" s="5">
        <f t="shared" si="55"/>
        <v>7.8419999999999996</v>
      </c>
      <c r="H96" s="5">
        <f t="shared" si="56"/>
        <v>6.5810000000000004</v>
      </c>
      <c r="I96" s="5">
        <f t="shared" si="57"/>
        <v>0.83899999999999997</v>
      </c>
      <c r="J96" s="5">
        <f t="shared" si="58"/>
        <v>29.21</v>
      </c>
      <c r="K96" s="5">
        <f t="shared" si="59"/>
        <v>0.79300000000000004</v>
      </c>
      <c r="M96">
        <f t="shared" si="60"/>
        <v>23.157177755663398</v>
      </c>
      <c r="N96" s="5">
        <f t="shared" si="61"/>
        <v>7.8415428946005985</v>
      </c>
      <c r="O96" s="5">
        <f t="shared" si="62"/>
        <v>6.580824800262949</v>
      </c>
      <c r="P96" s="5">
        <f t="shared" si="63"/>
        <v>0.83922576063369692</v>
      </c>
      <c r="Q96" s="5">
        <f t="shared" si="64"/>
        <v>29.214425987819698</v>
      </c>
      <c r="R96" s="5">
        <f t="shared" si="65"/>
        <v>0.79266242524560515</v>
      </c>
    </row>
    <row r="97" spans="1:18" x14ac:dyDescent="0.3">
      <c r="A97" t="s">
        <v>23</v>
      </c>
      <c r="B97" s="5">
        <f t="shared" si="66"/>
        <v>23.16</v>
      </c>
      <c r="C97">
        <v>7.65</v>
      </c>
      <c r="D97">
        <v>6.5</v>
      </c>
      <c r="E97">
        <v>28.049999999999997</v>
      </c>
      <c r="F97">
        <v>26.9</v>
      </c>
      <c r="G97" s="5">
        <f t="shared" si="55"/>
        <v>8.0359999999999996</v>
      </c>
      <c r="H97" s="5">
        <f t="shared" si="56"/>
        <v>6.92</v>
      </c>
      <c r="I97" s="5">
        <f t="shared" si="57"/>
        <v>0.86099999999999999</v>
      </c>
      <c r="J97" s="5">
        <f t="shared" si="58"/>
        <v>29.92</v>
      </c>
      <c r="K97" s="5">
        <f t="shared" si="59"/>
        <v>0.77400000000000002</v>
      </c>
      <c r="M97">
        <f t="shared" si="60"/>
        <v>23.157177755663398</v>
      </c>
      <c r="N97" s="5">
        <f t="shared" si="61"/>
        <v>8.0359793007360203</v>
      </c>
      <c r="O97" s="5">
        <f t="shared" si="62"/>
        <v>6.9196866803490176</v>
      </c>
      <c r="P97" s="5">
        <f t="shared" si="63"/>
        <v>0.86108816628176721</v>
      </c>
      <c r="Q97" s="5">
        <f t="shared" si="64"/>
        <v>29.922407829839997</v>
      </c>
      <c r="R97" s="5">
        <f t="shared" si="65"/>
        <v>0.77390756410217754</v>
      </c>
    </row>
    <row r="98" spans="1:18" x14ac:dyDescent="0.3">
      <c r="A98" t="s">
        <v>23</v>
      </c>
      <c r="B98" s="5">
        <f t="shared" si="66"/>
        <v>23.16</v>
      </c>
      <c r="C98">
        <v>8</v>
      </c>
      <c r="D98">
        <v>7.1</v>
      </c>
      <c r="E98">
        <v>28.4</v>
      </c>
      <c r="F98">
        <v>27.5</v>
      </c>
      <c r="G98" s="5">
        <f t="shared" si="55"/>
        <v>8.3770000000000007</v>
      </c>
      <c r="H98" s="5">
        <f t="shared" si="56"/>
        <v>7.5019999999999998</v>
      </c>
      <c r="I98" s="5">
        <f t="shared" si="57"/>
        <v>0.89600000000000002</v>
      </c>
      <c r="J98" s="5">
        <f t="shared" si="58"/>
        <v>31.16</v>
      </c>
      <c r="K98" s="5">
        <f t="shared" si="59"/>
        <v>0.74299999999999999</v>
      </c>
      <c r="M98">
        <f t="shared" si="60"/>
        <v>23.157177755663398</v>
      </c>
      <c r="N98" s="5">
        <f t="shared" si="61"/>
        <v>8.3765243487990393</v>
      </c>
      <c r="O98" s="5">
        <f t="shared" si="62"/>
        <v>7.5015728644857553</v>
      </c>
      <c r="P98" s="5">
        <f t="shared" si="63"/>
        <v>0.89554719262068072</v>
      </c>
      <c r="Q98" s="5">
        <f t="shared" si="64"/>
        <v>31.16240045884706</v>
      </c>
      <c r="R98" s="5">
        <f t="shared" si="65"/>
        <v>0.74311277098966344</v>
      </c>
    </row>
    <row r="99" spans="1:18" x14ac:dyDescent="0.3">
      <c r="A99" t="s">
        <v>23</v>
      </c>
      <c r="B99" s="5">
        <f t="shared" si="66"/>
        <v>23.16</v>
      </c>
      <c r="C99">
        <v>8.25</v>
      </c>
      <c r="D99">
        <v>7.4</v>
      </c>
      <c r="E99">
        <v>28.65</v>
      </c>
      <c r="F99">
        <v>27.799999999999997</v>
      </c>
      <c r="G99" s="5">
        <f t="shared" si="55"/>
        <v>8.6199999999999992</v>
      </c>
      <c r="H99" s="5">
        <f t="shared" si="56"/>
        <v>7.7930000000000001</v>
      </c>
      <c r="I99" s="5">
        <f t="shared" si="57"/>
        <v>0.90400000000000003</v>
      </c>
      <c r="J99" s="5">
        <f t="shared" si="58"/>
        <v>32.049999999999997</v>
      </c>
      <c r="K99" s="5">
        <f t="shared" si="59"/>
        <v>0.72299999999999998</v>
      </c>
      <c r="M99">
        <f t="shared" si="60"/>
        <v>23.157177755663398</v>
      </c>
      <c r="N99" s="5">
        <f t="shared" si="61"/>
        <v>8.6199819129803981</v>
      </c>
      <c r="O99" s="5">
        <f t="shared" si="62"/>
        <v>7.7929525888506719</v>
      </c>
      <c r="P99" s="5">
        <f t="shared" si="63"/>
        <v>0.9040567216406401</v>
      </c>
      <c r="Q99" s="5">
        <f t="shared" si="64"/>
        <v>32.048878141544229</v>
      </c>
      <c r="R99" s="5">
        <f t="shared" si="65"/>
        <v>0.72255813927056867</v>
      </c>
    </row>
    <row r="100" spans="1:18" x14ac:dyDescent="0.3">
      <c r="A100" t="s">
        <v>23</v>
      </c>
      <c r="B100" s="5">
        <f t="shared" si="66"/>
        <v>23.16</v>
      </c>
      <c r="C100">
        <v>8.75</v>
      </c>
      <c r="D100">
        <v>8</v>
      </c>
      <c r="E100">
        <v>29.15</v>
      </c>
      <c r="F100">
        <v>28.4</v>
      </c>
      <c r="G100" s="5">
        <f t="shared" si="55"/>
        <v>9.1069999999999993</v>
      </c>
      <c r="H100" s="5">
        <f t="shared" si="56"/>
        <v>8.3770000000000007</v>
      </c>
      <c r="I100" s="5">
        <f t="shared" si="57"/>
        <v>0.92</v>
      </c>
      <c r="J100" s="5">
        <f t="shared" si="58"/>
        <v>33.82</v>
      </c>
      <c r="K100" s="5">
        <f t="shared" si="59"/>
        <v>0.68500000000000005</v>
      </c>
      <c r="M100">
        <f t="shared" si="60"/>
        <v>23.157177755663398</v>
      </c>
      <c r="N100" s="5">
        <f t="shared" si="61"/>
        <v>9.1073984197986437</v>
      </c>
      <c r="O100" s="5">
        <f t="shared" si="62"/>
        <v>8.3765243487990393</v>
      </c>
      <c r="P100" s="5">
        <f t="shared" si="63"/>
        <v>0.91974941280588407</v>
      </c>
      <c r="Q100" s="5">
        <f t="shared" si="64"/>
        <v>33.823659126170824</v>
      </c>
      <c r="R100" s="5">
        <f t="shared" si="65"/>
        <v>0.68464436888041158</v>
      </c>
    </row>
    <row r="101" spans="1:18" x14ac:dyDescent="0.3">
      <c r="A101" t="s">
        <v>23</v>
      </c>
      <c r="B101" s="5">
        <f t="shared" si="66"/>
        <v>23.16</v>
      </c>
      <c r="C101">
        <v>9.0500000000000007</v>
      </c>
      <c r="D101">
        <v>8.4</v>
      </c>
      <c r="E101">
        <v>29.45</v>
      </c>
      <c r="F101">
        <v>28.799999999999997</v>
      </c>
      <c r="G101" s="5">
        <f t="shared" si="55"/>
        <v>9.4</v>
      </c>
      <c r="H101" s="5">
        <f t="shared" si="56"/>
        <v>8.766</v>
      </c>
      <c r="I101" s="5">
        <f t="shared" si="57"/>
        <v>0.93300000000000005</v>
      </c>
      <c r="J101" s="5">
        <f t="shared" si="58"/>
        <v>34.89</v>
      </c>
      <c r="K101" s="5">
        <f t="shared" si="59"/>
        <v>0.66400000000000003</v>
      </c>
      <c r="M101">
        <f t="shared" si="60"/>
        <v>23.157177755663398</v>
      </c>
      <c r="N101" s="5">
        <f t="shared" si="61"/>
        <v>9.4001540451772634</v>
      </c>
      <c r="O101" s="5">
        <f t="shared" si="62"/>
        <v>8.7661379711219052</v>
      </c>
      <c r="P101" s="5">
        <f t="shared" si="63"/>
        <v>0.93255258679716646</v>
      </c>
      <c r="Q101" s="5">
        <f t="shared" si="64"/>
        <v>34.889640909299452</v>
      </c>
      <c r="R101" s="5">
        <f t="shared" si="65"/>
        <v>0.66372645725600188</v>
      </c>
    </row>
    <row r="102" spans="1:18" x14ac:dyDescent="0.3">
      <c r="A102" t="s">
        <v>23</v>
      </c>
      <c r="B102" s="5">
        <f t="shared" si="66"/>
        <v>23.16</v>
      </c>
      <c r="C102">
        <v>9.4499999999999993</v>
      </c>
      <c r="D102">
        <v>8.85</v>
      </c>
      <c r="E102">
        <v>29.849999999999998</v>
      </c>
      <c r="F102">
        <v>29.25</v>
      </c>
      <c r="G102" s="5">
        <f t="shared" si="55"/>
        <v>9.7910000000000004</v>
      </c>
      <c r="H102" s="5">
        <f t="shared" si="56"/>
        <v>9.2050000000000001</v>
      </c>
      <c r="I102" s="5">
        <f t="shared" si="57"/>
        <v>0.94</v>
      </c>
      <c r="J102" s="5">
        <f t="shared" si="58"/>
        <v>36.31</v>
      </c>
      <c r="K102" s="5">
        <f t="shared" si="59"/>
        <v>0.63800000000000001</v>
      </c>
      <c r="M102">
        <f t="shared" si="60"/>
        <v>23.157177755663398</v>
      </c>
      <c r="N102" s="5">
        <f t="shared" si="61"/>
        <v>9.7908325589615881</v>
      </c>
      <c r="O102" s="5">
        <f t="shared" si="62"/>
        <v>9.2049588472698982</v>
      </c>
      <c r="P102" s="5">
        <f t="shared" si="63"/>
        <v>0.94016099160480104</v>
      </c>
      <c r="Q102" s="5">
        <f t="shared" si="64"/>
        <v>36.312179513690936</v>
      </c>
      <c r="R102" s="5">
        <f t="shared" si="65"/>
        <v>0.6377248093007567</v>
      </c>
    </row>
    <row r="103" spans="1:18" x14ac:dyDescent="0.3">
      <c r="A103" t="s">
        <v>23</v>
      </c>
      <c r="B103" s="5">
        <f t="shared" si="66"/>
        <v>23.16</v>
      </c>
      <c r="C103">
        <v>10</v>
      </c>
      <c r="D103">
        <v>9.6</v>
      </c>
      <c r="E103">
        <v>30.4</v>
      </c>
      <c r="F103">
        <v>30</v>
      </c>
      <c r="G103" s="5">
        <f t="shared" si="55"/>
        <v>10.329000000000001</v>
      </c>
      <c r="H103" s="5">
        <f t="shared" si="56"/>
        <v>9.9369999999999994</v>
      </c>
      <c r="I103" s="5">
        <f t="shared" si="57"/>
        <v>0.96199999999999997</v>
      </c>
      <c r="J103" s="5">
        <f t="shared" si="58"/>
        <v>38.270000000000003</v>
      </c>
      <c r="K103" s="5">
        <f t="shared" si="59"/>
        <v>0.60499999999999998</v>
      </c>
      <c r="M103">
        <f t="shared" si="60"/>
        <v>23.157177755663398</v>
      </c>
      <c r="N103" s="5">
        <f t="shared" si="61"/>
        <v>10.328611364663427</v>
      </c>
      <c r="O103" s="5">
        <f t="shared" si="62"/>
        <v>9.9374327541859468</v>
      </c>
      <c r="P103" s="5">
        <f t="shared" si="63"/>
        <v>0.96212669867550704</v>
      </c>
      <c r="Q103" s="5">
        <f t="shared" si="64"/>
        <v>38.270339701012468</v>
      </c>
      <c r="R103" s="5">
        <f t="shared" si="65"/>
        <v>0.60509464866471407</v>
      </c>
    </row>
    <row r="104" spans="1:18" x14ac:dyDescent="0.3">
      <c r="A104" t="s">
        <v>23</v>
      </c>
      <c r="B104" s="5">
        <f t="shared" si="66"/>
        <v>23.16</v>
      </c>
      <c r="C104">
        <v>10.55</v>
      </c>
      <c r="D104">
        <v>10.199999999999999</v>
      </c>
      <c r="E104">
        <v>30.95</v>
      </c>
      <c r="F104">
        <v>30.599999999999998</v>
      </c>
      <c r="G104" s="5">
        <f t="shared" si="55"/>
        <v>10.867000000000001</v>
      </c>
      <c r="H104" s="5">
        <f t="shared" si="56"/>
        <v>10.523999999999999</v>
      </c>
      <c r="I104" s="5">
        <f t="shared" si="57"/>
        <v>0.96799999999999997</v>
      </c>
      <c r="J104" s="5">
        <f t="shared" si="58"/>
        <v>40.229999999999997</v>
      </c>
      <c r="K104" s="5">
        <f t="shared" si="59"/>
        <v>0.57599999999999996</v>
      </c>
      <c r="M104">
        <f t="shared" si="60"/>
        <v>23.157177755663398</v>
      </c>
      <c r="N104" s="5">
        <f t="shared" si="61"/>
        <v>10.867035897460706</v>
      </c>
      <c r="O104" s="5">
        <f t="shared" si="62"/>
        <v>10.524329829090684</v>
      </c>
      <c r="P104" s="5">
        <f t="shared" si="63"/>
        <v>0.96846370329464893</v>
      </c>
      <c r="Q104" s="5">
        <f t="shared" si="64"/>
        <v>40.230851109833921</v>
      </c>
      <c r="R104" s="5">
        <f t="shared" si="65"/>
        <v>0.57560745340540209</v>
      </c>
    </row>
    <row r="105" spans="1:18" x14ac:dyDescent="0.3">
      <c r="A105" t="s">
        <v>23</v>
      </c>
      <c r="B105" s="5">
        <f t="shared" si="66"/>
        <v>23.16</v>
      </c>
      <c r="C105">
        <v>11.05</v>
      </c>
      <c r="D105">
        <v>10.8</v>
      </c>
      <c r="E105">
        <v>31.45</v>
      </c>
      <c r="F105">
        <v>31.2</v>
      </c>
      <c r="G105" s="5">
        <f t="shared" si="55"/>
        <v>11.356999999999999</v>
      </c>
      <c r="H105" s="5">
        <f t="shared" si="56"/>
        <v>11.112</v>
      </c>
      <c r="I105" s="5">
        <f t="shared" si="57"/>
        <v>0.97799999999999998</v>
      </c>
      <c r="J105" s="5">
        <f t="shared" si="58"/>
        <v>42.02</v>
      </c>
      <c r="K105" s="5">
        <f t="shared" si="59"/>
        <v>0.55100000000000005</v>
      </c>
      <c r="M105">
        <f t="shared" si="60"/>
        <v>23.157177755663398</v>
      </c>
      <c r="N105" s="5">
        <f t="shared" si="61"/>
        <v>11.357035397006229</v>
      </c>
      <c r="O105" s="5">
        <f t="shared" si="62"/>
        <v>11.111975549358311</v>
      </c>
      <c r="P105" s="5">
        <f t="shared" si="63"/>
        <v>0.97842219918478757</v>
      </c>
      <c r="Q105" s="5">
        <f t="shared" si="64"/>
        <v>42.015037287579077</v>
      </c>
      <c r="R105" s="5">
        <f t="shared" si="65"/>
        <v>0.55116404151114162</v>
      </c>
    </row>
    <row r="106" spans="1:18" x14ac:dyDescent="0.3">
      <c r="A106" t="s">
        <v>23</v>
      </c>
      <c r="B106" s="5">
        <f t="shared" si="66"/>
        <v>23.16</v>
      </c>
      <c r="C106">
        <v>11.7</v>
      </c>
      <c r="D106">
        <v>11.65</v>
      </c>
      <c r="E106">
        <v>32.099999999999994</v>
      </c>
      <c r="F106">
        <v>32.049999999999997</v>
      </c>
      <c r="G106" s="5">
        <f t="shared" si="55"/>
        <v>11.994999999999999</v>
      </c>
      <c r="H106" s="5">
        <f t="shared" si="56"/>
        <v>11.946</v>
      </c>
      <c r="I106" s="5">
        <f t="shared" si="57"/>
        <v>0.996</v>
      </c>
      <c r="J106" s="5">
        <f t="shared" si="58"/>
        <v>44.34</v>
      </c>
      <c r="K106" s="5">
        <f t="shared" si="59"/>
        <v>0.52200000000000002</v>
      </c>
      <c r="M106">
        <f t="shared" si="60"/>
        <v>23.157177755663398</v>
      </c>
      <c r="N106" s="5">
        <f t="shared" si="61"/>
        <v>11.9947268356939</v>
      </c>
      <c r="O106" s="5">
        <f t="shared" si="62"/>
        <v>11.945647137509258</v>
      </c>
      <c r="P106" s="5">
        <f t="shared" si="63"/>
        <v>0.99590822710204707</v>
      </c>
      <c r="Q106" s="5">
        <f t="shared" si="64"/>
        <v>44.336999354128629</v>
      </c>
      <c r="R106" s="5">
        <f t="shared" si="65"/>
        <v>0.52229916532470566</v>
      </c>
    </row>
    <row r="107" spans="1:18" x14ac:dyDescent="0.3">
      <c r="A107" t="s">
        <v>23</v>
      </c>
      <c r="B107" s="5">
        <f>ROUND(M107,2)</f>
        <v>26.41</v>
      </c>
      <c r="C107">
        <v>6.5</v>
      </c>
      <c r="D107">
        <v>0</v>
      </c>
      <c r="E107">
        <v>26.9</v>
      </c>
      <c r="F107" s="6" t="s">
        <v>30</v>
      </c>
      <c r="G107" s="5">
        <f t="shared" si="55"/>
        <v>7.0460000000000003</v>
      </c>
      <c r="H107" s="5">
        <f t="shared" si="56"/>
        <v>0</v>
      </c>
      <c r="I107" s="5">
        <f t="shared" si="57"/>
        <v>0</v>
      </c>
      <c r="J107" s="5">
        <f>ROUND(Q107,2)</f>
        <v>26.41</v>
      </c>
      <c r="K107" s="5">
        <f>ROUND(R107,3)</f>
        <v>1</v>
      </c>
      <c r="M107">
        <v>26.411078577791326</v>
      </c>
      <c r="N107" s="5">
        <f>(C107+((((1000*M107)/(30*E107))^2)/1962))</f>
        <v>7.0459164765714757</v>
      </c>
      <c r="O107" s="5">
        <f>IF(D107=0,0,(D107+((((1000*M107)/(30*F107))^2)/1962)))</f>
        <v>0</v>
      </c>
      <c r="P107" s="5">
        <f t="shared" si="63"/>
        <v>0</v>
      </c>
      <c r="Q107" s="5">
        <f>M107</f>
        <v>26.411078577791326</v>
      </c>
      <c r="R107" s="5">
        <f>M107/Q107</f>
        <v>1</v>
      </c>
    </row>
    <row r="108" spans="1:18" x14ac:dyDescent="0.3">
      <c r="A108" t="s">
        <v>23</v>
      </c>
      <c r="B108" s="5">
        <f t="shared" ref="B108:B109" si="67">ROUND(M108,2)</f>
        <v>26.41</v>
      </c>
      <c r="C108">
        <v>6.5</v>
      </c>
      <c r="D108">
        <v>0</v>
      </c>
      <c r="E108">
        <v>26.9</v>
      </c>
      <c r="F108">
        <v>19.549999999999997</v>
      </c>
      <c r="G108" s="5">
        <f t="shared" si="55"/>
        <v>7.0460000000000003</v>
      </c>
      <c r="H108" s="5">
        <f t="shared" si="56"/>
        <v>0</v>
      </c>
      <c r="I108" s="5">
        <f t="shared" si="57"/>
        <v>0</v>
      </c>
      <c r="J108" s="5">
        <f>ROUND(Q108,2)</f>
        <v>26.32</v>
      </c>
      <c r="K108" s="5">
        <f>ROUND(R108,3)</f>
        <v>1.004</v>
      </c>
      <c r="M108">
        <f>M107</f>
        <v>26.411078577791326</v>
      </c>
      <c r="N108" s="5">
        <f>(C108+((((1000*M108)/(30*E108))^2)/1962))</f>
        <v>7.0459164765714757</v>
      </c>
      <c r="O108" s="5">
        <f>IF(D108=0,0,(D108+((((1000*M108)/(30*F108))^2)/1962)))</f>
        <v>0</v>
      </c>
      <c r="P108" s="5">
        <f>O108/N108</f>
        <v>0</v>
      </c>
      <c r="Q108" s="5">
        <f xml:space="preserve"> 3.6412*N108 + 0.6618</f>
        <v>26.317391074492058</v>
      </c>
      <c r="R108" s="5">
        <f>M108/Q108</f>
        <v>1.0035599084663858</v>
      </c>
    </row>
    <row r="109" spans="1:18" x14ac:dyDescent="0.3">
      <c r="A109" t="s">
        <v>23</v>
      </c>
      <c r="B109" s="5">
        <f t="shared" si="67"/>
        <v>26.41</v>
      </c>
      <c r="C109">
        <v>6.5</v>
      </c>
      <c r="D109">
        <v>0</v>
      </c>
      <c r="E109">
        <v>26.9</v>
      </c>
      <c r="F109">
        <v>20.399999999999999</v>
      </c>
      <c r="G109" s="5">
        <f t="shared" ref="G109:G132" si="68">ROUND(N109,3)</f>
        <v>7.0460000000000003</v>
      </c>
      <c r="H109" s="5">
        <f t="shared" ref="H109:H132" si="69">ROUND(O109,3)</f>
        <v>0</v>
      </c>
      <c r="I109" s="5">
        <f t="shared" ref="I109:I132" si="70">ROUND(P109,3)</f>
        <v>0</v>
      </c>
      <c r="J109" s="5">
        <f t="shared" ref="J109:J130" si="71">ROUND(Q109,2)</f>
        <v>26.32</v>
      </c>
      <c r="K109" s="5">
        <f t="shared" ref="K109:K130" si="72">ROUND(R109,3)</f>
        <v>1.004</v>
      </c>
      <c r="M109">
        <f t="shared" ref="M109:M130" si="73">M108</f>
        <v>26.411078577791326</v>
      </c>
      <c r="N109" s="5">
        <f t="shared" ref="N109:N130" si="74">(C109+((((1000*M109)/(30*E109))^2)/1962))</f>
        <v>7.0459164765714757</v>
      </c>
      <c r="O109" s="5">
        <f t="shared" ref="O109:O130" si="75">IF(D109=0,0,(D109+((((1000*M109)/(30*F109))^2)/1962)))</f>
        <v>0</v>
      </c>
      <c r="P109" s="5">
        <f t="shared" ref="P109:P131" si="76">O109/N109</f>
        <v>0</v>
      </c>
      <c r="Q109" s="5">
        <f t="shared" ref="Q109:Q130" si="77" xml:space="preserve"> 3.6412*N109 + 0.6618</f>
        <v>26.317391074492058</v>
      </c>
      <c r="R109" s="5">
        <f t="shared" ref="R109:R130" si="78">M109/Q109</f>
        <v>1.0035599084663858</v>
      </c>
    </row>
    <row r="110" spans="1:18" x14ac:dyDescent="0.3">
      <c r="A110" t="s">
        <v>23</v>
      </c>
      <c r="B110" s="5">
        <f t="shared" ref="B110:B130" si="79">ROUND(M110,2)</f>
        <v>26.41</v>
      </c>
      <c r="C110">
        <v>6.5</v>
      </c>
      <c r="D110">
        <v>1.1000000000000014</v>
      </c>
      <c r="E110">
        <v>26.9</v>
      </c>
      <c r="F110">
        <v>21.5</v>
      </c>
      <c r="G110" s="5">
        <f t="shared" si="68"/>
        <v>7.0460000000000003</v>
      </c>
      <c r="H110" s="5">
        <f t="shared" si="69"/>
        <v>1.9550000000000001</v>
      </c>
      <c r="I110" s="5">
        <f t="shared" si="70"/>
        <v>0.27700000000000002</v>
      </c>
      <c r="J110" s="5">
        <f t="shared" si="71"/>
        <v>26.32</v>
      </c>
      <c r="K110" s="5">
        <f t="shared" si="72"/>
        <v>1.004</v>
      </c>
      <c r="M110">
        <f t="shared" si="73"/>
        <v>26.411078577791326</v>
      </c>
      <c r="N110" s="5">
        <f t="shared" si="74"/>
        <v>7.0459164765714757</v>
      </c>
      <c r="O110" s="5">
        <f t="shared" si="75"/>
        <v>1.9545821992685484</v>
      </c>
      <c r="P110" s="5">
        <f t="shared" si="76"/>
        <v>0.27740638223115055</v>
      </c>
      <c r="Q110" s="5">
        <f t="shared" si="77"/>
        <v>26.317391074492058</v>
      </c>
      <c r="R110" s="5">
        <f t="shared" si="78"/>
        <v>1.0035599084663858</v>
      </c>
    </row>
    <row r="111" spans="1:18" x14ac:dyDescent="0.3">
      <c r="A111" t="s">
        <v>23</v>
      </c>
      <c r="B111" s="5">
        <f t="shared" si="79"/>
        <v>26.41</v>
      </c>
      <c r="C111">
        <v>6.5</v>
      </c>
      <c r="D111">
        <v>1.8999999999999986</v>
      </c>
      <c r="E111">
        <v>26.9</v>
      </c>
      <c r="F111">
        <v>22.299999999999997</v>
      </c>
      <c r="G111" s="5">
        <f t="shared" si="68"/>
        <v>7.0460000000000003</v>
      </c>
      <c r="H111" s="5">
        <f t="shared" si="69"/>
        <v>2.694</v>
      </c>
      <c r="I111" s="5">
        <f t="shared" si="70"/>
        <v>0.38200000000000001</v>
      </c>
      <c r="J111" s="5">
        <f t="shared" si="71"/>
        <v>26.32</v>
      </c>
      <c r="K111" s="5">
        <f t="shared" si="72"/>
        <v>1.004</v>
      </c>
      <c r="M111">
        <f t="shared" si="73"/>
        <v>26.411078577791326</v>
      </c>
      <c r="N111" s="5">
        <f t="shared" si="74"/>
        <v>7.0459164765714757</v>
      </c>
      <c r="O111" s="5">
        <f t="shared" si="75"/>
        <v>2.6943667107962863</v>
      </c>
      <c r="P111" s="5">
        <f t="shared" si="76"/>
        <v>0.38240117091302195</v>
      </c>
      <c r="Q111" s="5">
        <f t="shared" si="77"/>
        <v>26.317391074492058</v>
      </c>
      <c r="R111" s="5">
        <f t="shared" si="78"/>
        <v>1.0035599084663858</v>
      </c>
    </row>
    <row r="112" spans="1:18" x14ac:dyDescent="0.3">
      <c r="A112" t="s">
        <v>23</v>
      </c>
      <c r="B112" s="5">
        <f t="shared" si="79"/>
        <v>26.41</v>
      </c>
      <c r="C112">
        <v>6.6499999999999986</v>
      </c>
      <c r="D112">
        <v>3</v>
      </c>
      <c r="E112">
        <v>27.049999999999997</v>
      </c>
      <c r="F112">
        <v>23.4</v>
      </c>
      <c r="G112" s="5">
        <f t="shared" si="68"/>
        <v>7.19</v>
      </c>
      <c r="H112" s="5">
        <f t="shared" si="69"/>
        <v>3.7210000000000001</v>
      </c>
      <c r="I112" s="5">
        <f t="shared" si="70"/>
        <v>0.51800000000000002</v>
      </c>
      <c r="J112" s="5">
        <f t="shared" si="71"/>
        <v>26.84</v>
      </c>
      <c r="K112" s="5">
        <f t="shared" si="72"/>
        <v>0.98399999999999999</v>
      </c>
      <c r="M112">
        <f t="shared" si="73"/>
        <v>26.411078577791326</v>
      </c>
      <c r="N112" s="5">
        <f t="shared" si="74"/>
        <v>7.1898787370712611</v>
      </c>
      <c r="O112" s="5">
        <f t="shared" si="75"/>
        <v>3.7214380553946338</v>
      </c>
      <c r="P112" s="5">
        <f t="shared" si="76"/>
        <v>0.51759399448655119</v>
      </c>
      <c r="Q112" s="5">
        <f t="shared" si="77"/>
        <v>26.841586457423876</v>
      </c>
      <c r="R112" s="5">
        <f t="shared" si="78"/>
        <v>0.98396116115135657</v>
      </c>
    </row>
    <row r="113" spans="1:18" x14ac:dyDescent="0.3">
      <c r="A113" t="s">
        <v>23</v>
      </c>
      <c r="B113" s="5">
        <f t="shared" si="79"/>
        <v>26.41</v>
      </c>
      <c r="C113">
        <v>6.75</v>
      </c>
      <c r="D113">
        <v>3.75</v>
      </c>
      <c r="E113">
        <v>27.15</v>
      </c>
      <c r="F113">
        <v>24.15</v>
      </c>
      <c r="G113" s="5">
        <f t="shared" si="68"/>
        <v>7.2859999999999996</v>
      </c>
      <c r="H113" s="5">
        <f t="shared" si="69"/>
        <v>4.4269999999999996</v>
      </c>
      <c r="I113" s="5">
        <f t="shared" si="70"/>
        <v>0.60799999999999998</v>
      </c>
      <c r="J113" s="5">
        <f t="shared" si="71"/>
        <v>27.19</v>
      </c>
      <c r="K113" s="5">
        <f t="shared" si="72"/>
        <v>0.97099999999999997</v>
      </c>
      <c r="M113">
        <f t="shared" si="73"/>
        <v>26.411078577791326</v>
      </c>
      <c r="N113" s="5">
        <f t="shared" si="74"/>
        <v>7.2859090539386404</v>
      </c>
      <c r="O113" s="5">
        <f t="shared" si="75"/>
        <v>4.4273240429028125</v>
      </c>
      <c r="P113" s="5">
        <f t="shared" si="76"/>
        <v>0.60765568306256512</v>
      </c>
      <c r="Q113" s="5">
        <f t="shared" si="77"/>
        <v>27.191252047201377</v>
      </c>
      <c r="R113" s="5">
        <f t="shared" si="78"/>
        <v>0.97130792403175303</v>
      </c>
    </row>
    <row r="114" spans="1:18" x14ac:dyDescent="0.3">
      <c r="A114" t="s">
        <v>23</v>
      </c>
      <c r="B114" s="5">
        <f t="shared" si="79"/>
        <v>26.41</v>
      </c>
      <c r="C114">
        <v>6.9499999999999993</v>
      </c>
      <c r="D114">
        <v>4.4499999999999993</v>
      </c>
      <c r="E114">
        <v>27.349999999999998</v>
      </c>
      <c r="F114">
        <v>24.849999999999998</v>
      </c>
      <c r="G114" s="5">
        <f t="shared" si="68"/>
        <v>7.4779999999999998</v>
      </c>
      <c r="H114" s="5">
        <f t="shared" si="69"/>
        <v>5.09</v>
      </c>
      <c r="I114" s="5">
        <f t="shared" si="70"/>
        <v>0.68100000000000005</v>
      </c>
      <c r="J114" s="5">
        <f t="shared" si="71"/>
        <v>27.89</v>
      </c>
      <c r="K114" s="5">
        <f t="shared" si="72"/>
        <v>0.94699999999999995</v>
      </c>
      <c r="M114">
        <f t="shared" si="73"/>
        <v>26.411078577791326</v>
      </c>
      <c r="N114" s="5">
        <f t="shared" si="74"/>
        <v>7.47809991893544</v>
      </c>
      <c r="O114" s="5">
        <f t="shared" si="75"/>
        <v>5.089702394021085</v>
      </c>
      <c r="P114" s="5">
        <f t="shared" si="76"/>
        <v>0.68061438723670331</v>
      </c>
      <c r="Q114" s="5">
        <f t="shared" si="77"/>
        <v>27.891057424827725</v>
      </c>
      <c r="R114" s="5">
        <f t="shared" si="78"/>
        <v>0.94693715535794032</v>
      </c>
    </row>
    <row r="115" spans="1:18" x14ac:dyDescent="0.3">
      <c r="A115" t="s">
        <v>23</v>
      </c>
      <c r="B115" s="5">
        <f t="shared" si="79"/>
        <v>26.41</v>
      </c>
      <c r="C115">
        <v>7.25</v>
      </c>
      <c r="D115">
        <v>5.0999999999999996</v>
      </c>
      <c r="E115">
        <v>27.65</v>
      </c>
      <c r="F115">
        <v>25.5</v>
      </c>
      <c r="G115" s="5">
        <f t="shared" si="68"/>
        <v>7.7670000000000003</v>
      </c>
      <c r="H115" s="5">
        <f t="shared" si="69"/>
        <v>5.7080000000000002</v>
      </c>
      <c r="I115" s="5">
        <f t="shared" si="70"/>
        <v>0.73499999999999999</v>
      </c>
      <c r="J115" s="5">
        <f t="shared" si="71"/>
        <v>28.94</v>
      </c>
      <c r="K115" s="5">
        <f t="shared" si="72"/>
        <v>0.91300000000000003</v>
      </c>
      <c r="M115">
        <f t="shared" si="73"/>
        <v>26.411078577791326</v>
      </c>
      <c r="N115" s="5">
        <f t="shared" si="74"/>
        <v>7.76670241439838</v>
      </c>
      <c r="O115" s="5">
        <f t="shared" si="75"/>
        <v>5.7075057618022074</v>
      </c>
      <c r="P115" s="5">
        <f t="shared" si="76"/>
        <v>0.73486860410942101</v>
      </c>
      <c r="Q115" s="5">
        <f t="shared" si="77"/>
        <v>28.941916831307381</v>
      </c>
      <c r="R115" s="5">
        <f t="shared" si="78"/>
        <v>0.91255457376000859</v>
      </c>
    </row>
    <row r="116" spans="1:18" x14ac:dyDescent="0.3">
      <c r="A116" t="s">
        <v>23</v>
      </c>
      <c r="B116" s="5">
        <f t="shared" si="79"/>
        <v>26.41</v>
      </c>
      <c r="C116">
        <v>7.3999999999999986</v>
      </c>
      <c r="D116">
        <v>5.3000000000000007</v>
      </c>
      <c r="E116">
        <v>27.799999999999997</v>
      </c>
      <c r="F116">
        <v>25.7</v>
      </c>
      <c r="G116" s="5">
        <f t="shared" si="68"/>
        <v>7.9109999999999996</v>
      </c>
      <c r="H116" s="5">
        <f t="shared" si="69"/>
        <v>5.8979999999999997</v>
      </c>
      <c r="I116" s="5">
        <f t="shared" si="70"/>
        <v>0.746</v>
      </c>
      <c r="J116" s="5">
        <f t="shared" si="71"/>
        <v>29.47</v>
      </c>
      <c r="K116" s="5">
        <f t="shared" si="72"/>
        <v>0.89600000000000002</v>
      </c>
      <c r="M116">
        <f t="shared" si="73"/>
        <v>26.411078577791326</v>
      </c>
      <c r="N116" s="5">
        <f t="shared" si="74"/>
        <v>7.9111415320271785</v>
      </c>
      <c r="O116" s="5">
        <f t="shared" si="75"/>
        <v>5.8980872104223927</v>
      </c>
      <c r="P116" s="5">
        <f t="shared" si="76"/>
        <v>0.74554186479217821</v>
      </c>
      <c r="Q116" s="5">
        <f t="shared" si="77"/>
        <v>29.467848546417361</v>
      </c>
      <c r="R116" s="5">
        <f t="shared" si="78"/>
        <v>0.89626762320937503</v>
      </c>
    </row>
    <row r="117" spans="1:18" x14ac:dyDescent="0.3">
      <c r="A117" t="s">
        <v>23</v>
      </c>
      <c r="B117" s="5">
        <f t="shared" si="79"/>
        <v>26.41</v>
      </c>
      <c r="C117">
        <v>7.5</v>
      </c>
      <c r="D117">
        <v>5.6999999999999993</v>
      </c>
      <c r="E117">
        <v>27.9</v>
      </c>
      <c r="F117">
        <v>26.099999999999998</v>
      </c>
      <c r="G117" s="5">
        <f t="shared" si="68"/>
        <v>8.0069999999999997</v>
      </c>
      <c r="H117" s="5">
        <f t="shared" si="69"/>
        <v>6.28</v>
      </c>
      <c r="I117" s="5">
        <f t="shared" si="70"/>
        <v>0.78400000000000003</v>
      </c>
      <c r="J117" s="5">
        <f t="shared" si="71"/>
        <v>29.82</v>
      </c>
      <c r="K117" s="5">
        <f t="shared" si="72"/>
        <v>0.88600000000000001</v>
      </c>
      <c r="M117">
        <f t="shared" si="73"/>
        <v>26.411078577791326</v>
      </c>
      <c r="N117" s="5">
        <f t="shared" si="74"/>
        <v>8.0074840015054871</v>
      </c>
      <c r="O117" s="5">
        <f t="shared" si="75"/>
        <v>6.2798955118273154</v>
      </c>
      <c r="P117" s="5">
        <f t="shared" si="76"/>
        <v>0.78425326989684052</v>
      </c>
      <c r="Q117" s="5">
        <f t="shared" si="77"/>
        <v>29.818650746281779</v>
      </c>
      <c r="R117" s="5">
        <f t="shared" si="78"/>
        <v>0.88572346222220133</v>
      </c>
    </row>
    <row r="118" spans="1:18" x14ac:dyDescent="0.3">
      <c r="A118" t="s">
        <v>23</v>
      </c>
      <c r="B118" s="5">
        <f t="shared" si="79"/>
        <v>26.41</v>
      </c>
      <c r="C118">
        <v>7.65</v>
      </c>
      <c r="D118">
        <v>6</v>
      </c>
      <c r="E118">
        <v>28.049999999999997</v>
      </c>
      <c r="F118">
        <v>26.4</v>
      </c>
      <c r="G118" s="5">
        <f t="shared" si="68"/>
        <v>8.1519999999999992</v>
      </c>
      <c r="H118" s="5">
        <f t="shared" si="69"/>
        <v>6.5670000000000002</v>
      </c>
      <c r="I118" s="5">
        <f t="shared" si="70"/>
        <v>0.80600000000000005</v>
      </c>
      <c r="J118" s="5">
        <f t="shared" si="71"/>
        <v>30.35</v>
      </c>
      <c r="K118" s="5">
        <f t="shared" si="72"/>
        <v>0.87</v>
      </c>
      <c r="M118">
        <f t="shared" si="73"/>
        <v>26.411078577791326</v>
      </c>
      <c r="N118" s="5">
        <f t="shared" si="74"/>
        <v>8.1520708775224868</v>
      </c>
      <c r="O118" s="5">
        <f t="shared" si="75"/>
        <v>6.5667909515781187</v>
      </c>
      <c r="P118" s="5">
        <f t="shared" si="76"/>
        <v>0.8055365379224777</v>
      </c>
      <c r="Q118" s="5">
        <f t="shared" si="77"/>
        <v>30.345120479234879</v>
      </c>
      <c r="R118" s="5">
        <f t="shared" si="78"/>
        <v>0.87035668867633553</v>
      </c>
    </row>
    <row r="119" spans="1:18" x14ac:dyDescent="0.3">
      <c r="A119" t="s">
        <v>23</v>
      </c>
      <c r="B119" s="5">
        <f t="shared" si="79"/>
        <v>26.41</v>
      </c>
      <c r="C119">
        <v>8</v>
      </c>
      <c r="D119">
        <v>6.6</v>
      </c>
      <c r="E119">
        <v>28.4</v>
      </c>
      <c r="F119">
        <v>27</v>
      </c>
      <c r="G119" s="5">
        <f t="shared" si="68"/>
        <v>8.49</v>
      </c>
      <c r="H119" s="5">
        <f t="shared" si="69"/>
        <v>7.1420000000000003</v>
      </c>
      <c r="I119" s="5">
        <f t="shared" si="70"/>
        <v>0.84099999999999997</v>
      </c>
      <c r="J119" s="5">
        <f t="shared" si="71"/>
        <v>31.57</v>
      </c>
      <c r="K119" s="5">
        <f t="shared" si="72"/>
        <v>0.83599999999999997</v>
      </c>
      <c r="M119">
        <f t="shared" si="73"/>
        <v>26.411078577791326</v>
      </c>
      <c r="N119" s="5">
        <f t="shared" si="74"/>
        <v>8.4897721454223927</v>
      </c>
      <c r="O119" s="5">
        <f t="shared" si="75"/>
        <v>7.141880139385302</v>
      </c>
      <c r="P119" s="5">
        <f t="shared" si="76"/>
        <v>0.84123342971414594</v>
      </c>
      <c r="Q119" s="5">
        <f t="shared" si="77"/>
        <v>31.574758335912016</v>
      </c>
      <c r="R119" s="5">
        <f t="shared" si="78"/>
        <v>0.83646178054044829</v>
      </c>
    </row>
    <row r="120" spans="1:18" x14ac:dyDescent="0.3">
      <c r="A120" t="s">
        <v>23</v>
      </c>
      <c r="B120" s="5">
        <f t="shared" si="79"/>
        <v>26.41</v>
      </c>
      <c r="C120">
        <v>8.25</v>
      </c>
      <c r="D120">
        <v>7</v>
      </c>
      <c r="E120">
        <v>28.65</v>
      </c>
      <c r="F120">
        <v>27.4</v>
      </c>
      <c r="G120" s="5">
        <f t="shared" si="68"/>
        <v>8.7309999999999999</v>
      </c>
      <c r="H120" s="5">
        <f t="shared" si="69"/>
        <v>7.5259999999999998</v>
      </c>
      <c r="I120" s="5">
        <f t="shared" si="70"/>
        <v>0.86199999999999999</v>
      </c>
      <c r="J120" s="5">
        <f t="shared" si="71"/>
        <v>32.450000000000003</v>
      </c>
      <c r="K120" s="5">
        <f t="shared" si="72"/>
        <v>0.81399999999999995</v>
      </c>
      <c r="M120">
        <f t="shared" si="73"/>
        <v>26.411078577791326</v>
      </c>
      <c r="N120" s="5">
        <f t="shared" si="74"/>
        <v>8.731261931309005</v>
      </c>
      <c r="O120" s="5">
        <f t="shared" si="75"/>
        <v>7.5261743055195875</v>
      </c>
      <c r="P120" s="5">
        <f t="shared" si="76"/>
        <v>0.86198013124905204</v>
      </c>
      <c r="Q120" s="5">
        <f t="shared" si="77"/>
        <v>32.45407094428235</v>
      </c>
      <c r="R120" s="5">
        <f t="shared" si="78"/>
        <v>0.81379863324802215</v>
      </c>
    </row>
    <row r="121" spans="1:18" x14ac:dyDescent="0.3">
      <c r="A121" t="s">
        <v>23</v>
      </c>
      <c r="B121" s="5">
        <f t="shared" si="79"/>
        <v>26.41</v>
      </c>
      <c r="C121">
        <v>8.5500000000000007</v>
      </c>
      <c r="D121">
        <v>7.35</v>
      </c>
      <c r="E121">
        <v>28.95</v>
      </c>
      <c r="F121">
        <v>27.75</v>
      </c>
      <c r="G121" s="5">
        <f t="shared" si="68"/>
        <v>9.0210000000000008</v>
      </c>
      <c r="H121" s="5">
        <f t="shared" si="69"/>
        <v>7.8630000000000004</v>
      </c>
      <c r="I121" s="5">
        <f t="shared" si="70"/>
        <v>0.872</v>
      </c>
      <c r="J121" s="5">
        <f t="shared" si="71"/>
        <v>33.51</v>
      </c>
      <c r="K121" s="5">
        <f t="shared" si="72"/>
        <v>0.78800000000000003</v>
      </c>
      <c r="M121">
        <f t="shared" si="73"/>
        <v>26.411078577791326</v>
      </c>
      <c r="N121" s="5">
        <f t="shared" si="74"/>
        <v>9.0213392712847007</v>
      </c>
      <c r="O121" s="5">
        <f t="shared" si="75"/>
        <v>7.8629851429096798</v>
      </c>
      <c r="P121" s="5">
        <f t="shared" si="76"/>
        <v>0.87159842972959567</v>
      </c>
      <c r="Q121" s="5">
        <f t="shared" si="77"/>
        <v>33.510300554601855</v>
      </c>
      <c r="R121" s="5">
        <f t="shared" si="78"/>
        <v>0.7881480661373651</v>
      </c>
    </row>
    <row r="122" spans="1:18" x14ac:dyDescent="0.3">
      <c r="A122" t="s">
        <v>23</v>
      </c>
      <c r="B122" s="5">
        <f t="shared" si="79"/>
        <v>26.41</v>
      </c>
      <c r="C122">
        <v>8.9499999999999993</v>
      </c>
      <c r="D122">
        <v>7.9</v>
      </c>
      <c r="E122">
        <v>29.349999999999998</v>
      </c>
      <c r="F122">
        <v>28.299999999999997</v>
      </c>
      <c r="G122" s="5">
        <f t="shared" si="68"/>
        <v>9.4090000000000007</v>
      </c>
      <c r="H122" s="5">
        <f t="shared" si="69"/>
        <v>8.3930000000000007</v>
      </c>
      <c r="I122" s="5">
        <f t="shared" si="70"/>
        <v>0.89200000000000002</v>
      </c>
      <c r="J122" s="5">
        <f t="shared" si="71"/>
        <v>34.92</v>
      </c>
      <c r="K122" s="5">
        <f t="shared" si="72"/>
        <v>0.75600000000000001</v>
      </c>
      <c r="M122">
        <f t="shared" si="73"/>
        <v>26.411078577791326</v>
      </c>
      <c r="N122" s="5">
        <f t="shared" si="74"/>
        <v>9.4085794097691728</v>
      </c>
      <c r="O122" s="5">
        <f t="shared" si="75"/>
        <v>8.3932395480176876</v>
      </c>
      <c r="P122" s="5">
        <f t="shared" si="76"/>
        <v>0.89208361671505565</v>
      </c>
      <c r="Q122" s="5">
        <f t="shared" si="77"/>
        <v>34.920319346851514</v>
      </c>
      <c r="R122" s="5">
        <f t="shared" si="78"/>
        <v>0.75632408499645065</v>
      </c>
    </row>
    <row r="123" spans="1:18" x14ac:dyDescent="0.3">
      <c r="A123" t="s">
        <v>23</v>
      </c>
      <c r="B123" s="5">
        <f t="shared" si="79"/>
        <v>26.41</v>
      </c>
      <c r="C123">
        <v>9.25</v>
      </c>
      <c r="D123">
        <v>8.1999999999999993</v>
      </c>
      <c r="E123">
        <v>29.65</v>
      </c>
      <c r="F123">
        <v>28.599999999999998</v>
      </c>
      <c r="G123" s="5">
        <f t="shared" si="68"/>
        <v>9.6989999999999998</v>
      </c>
      <c r="H123" s="5">
        <f t="shared" si="69"/>
        <v>8.6829999999999998</v>
      </c>
      <c r="I123" s="5">
        <f t="shared" si="70"/>
        <v>0.89500000000000002</v>
      </c>
      <c r="J123" s="5">
        <f t="shared" si="71"/>
        <v>35.979999999999997</v>
      </c>
      <c r="K123" s="5">
        <f t="shared" si="72"/>
        <v>0.73399999999999999</v>
      </c>
      <c r="M123">
        <f t="shared" si="73"/>
        <v>26.411078577791326</v>
      </c>
      <c r="N123" s="5">
        <f t="shared" si="74"/>
        <v>9.6993465036009034</v>
      </c>
      <c r="O123" s="5">
        <f t="shared" si="75"/>
        <v>8.6829461362559108</v>
      </c>
      <c r="P123" s="5">
        <f t="shared" si="76"/>
        <v>0.89520939715189551</v>
      </c>
      <c r="Q123" s="5">
        <f t="shared" si="77"/>
        <v>35.979060488911607</v>
      </c>
      <c r="R123" s="5">
        <f t="shared" si="78"/>
        <v>0.73406804454860519</v>
      </c>
    </row>
    <row r="124" spans="1:18" x14ac:dyDescent="0.3">
      <c r="A124" t="s">
        <v>23</v>
      </c>
      <c r="B124" s="5">
        <f t="shared" si="79"/>
        <v>26.41</v>
      </c>
      <c r="C124">
        <v>9.5</v>
      </c>
      <c r="D124">
        <v>8.65</v>
      </c>
      <c r="E124">
        <v>29.9</v>
      </c>
      <c r="F124">
        <v>29.049999999999997</v>
      </c>
      <c r="G124" s="5">
        <f t="shared" si="68"/>
        <v>9.9420000000000002</v>
      </c>
      <c r="H124" s="5">
        <f t="shared" si="69"/>
        <v>9.1180000000000003</v>
      </c>
      <c r="I124" s="5">
        <f t="shared" si="70"/>
        <v>0.91700000000000004</v>
      </c>
      <c r="J124" s="5">
        <f t="shared" si="71"/>
        <v>36.86</v>
      </c>
      <c r="K124" s="5">
        <f t="shared" si="72"/>
        <v>0.71599999999999997</v>
      </c>
      <c r="M124">
        <f t="shared" si="73"/>
        <v>26.411078577791326</v>
      </c>
      <c r="N124" s="5">
        <f t="shared" si="74"/>
        <v>9.9418637617161849</v>
      </c>
      <c r="O124" s="5">
        <f t="shared" si="75"/>
        <v>9.1180998357178531</v>
      </c>
      <c r="P124" s="5">
        <f t="shared" si="76"/>
        <v>0.9171419015848461</v>
      </c>
      <c r="Q124" s="5">
        <f t="shared" si="77"/>
        <v>36.862114329160974</v>
      </c>
      <c r="R124" s="5">
        <f t="shared" si="78"/>
        <v>0.71648300859666059</v>
      </c>
    </row>
    <row r="125" spans="1:18" x14ac:dyDescent="0.3">
      <c r="A125" t="s">
        <v>23</v>
      </c>
      <c r="B125" s="5">
        <f t="shared" si="79"/>
        <v>26.41</v>
      </c>
      <c r="C125">
        <v>10.050000000000001</v>
      </c>
      <c r="D125">
        <v>9.25</v>
      </c>
      <c r="E125">
        <v>30.45</v>
      </c>
      <c r="F125">
        <v>29.65</v>
      </c>
      <c r="G125" s="5">
        <f t="shared" si="68"/>
        <v>10.476000000000001</v>
      </c>
      <c r="H125" s="5">
        <f t="shared" si="69"/>
        <v>9.6989999999999998</v>
      </c>
      <c r="I125" s="5">
        <f t="shared" si="70"/>
        <v>0.92600000000000005</v>
      </c>
      <c r="J125" s="5">
        <f t="shared" si="71"/>
        <v>38.81</v>
      </c>
      <c r="K125" s="5">
        <f t="shared" si="72"/>
        <v>0.68100000000000005</v>
      </c>
      <c r="M125">
        <f t="shared" si="73"/>
        <v>26.411078577791326</v>
      </c>
      <c r="N125" s="5">
        <f t="shared" si="74"/>
        <v>10.476045682158844</v>
      </c>
      <c r="O125" s="5">
        <f t="shared" si="75"/>
        <v>9.6993465036009034</v>
      </c>
      <c r="P125" s="5">
        <f t="shared" si="76"/>
        <v>0.9258595082416744</v>
      </c>
      <c r="Q125" s="5">
        <f t="shared" si="77"/>
        <v>38.807177537876782</v>
      </c>
      <c r="R125" s="5">
        <f t="shared" si="78"/>
        <v>0.68057200377464833</v>
      </c>
    </row>
    <row r="126" spans="1:18" x14ac:dyDescent="0.3">
      <c r="A126" t="s">
        <v>23</v>
      </c>
      <c r="B126" s="5">
        <f t="shared" si="79"/>
        <v>26.41</v>
      </c>
      <c r="C126">
        <v>10.45</v>
      </c>
      <c r="D126">
        <v>9.8000000000000007</v>
      </c>
      <c r="E126">
        <v>30.849999999999998</v>
      </c>
      <c r="F126">
        <v>30.2</v>
      </c>
      <c r="G126" s="5">
        <f t="shared" si="68"/>
        <v>10.865</v>
      </c>
      <c r="H126" s="5">
        <f t="shared" si="69"/>
        <v>10.233000000000001</v>
      </c>
      <c r="I126" s="5">
        <f t="shared" si="70"/>
        <v>0.94199999999999995</v>
      </c>
      <c r="J126" s="5">
        <f t="shared" si="71"/>
        <v>40.22</v>
      </c>
      <c r="K126" s="5">
        <f t="shared" si="72"/>
        <v>0.65700000000000003</v>
      </c>
      <c r="M126">
        <f t="shared" si="73"/>
        <v>26.411078577791326</v>
      </c>
      <c r="N126" s="5">
        <f t="shared" si="74"/>
        <v>10.865069121106083</v>
      </c>
      <c r="O126" s="5">
        <f t="shared" si="75"/>
        <v>10.233128614547484</v>
      </c>
      <c r="P126" s="5">
        <f t="shared" si="76"/>
        <v>0.9418374149750216</v>
      </c>
      <c r="Q126" s="5">
        <f t="shared" si="77"/>
        <v>40.223689683771468</v>
      </c>
      <c r="R126" s="5">
        <f t="shared" si="78"/>
        <v>0.65660506993337964</v>
      </c>
    </row>
    <row r="127" spans="1:18" x14ac:dyDescent="0.3">
      <c r="A127" t="s">
        <v>23</v>
      </c>
      <c r="B127" s="5">
        <f t="shared" si="79"/>
        <v>26.41</v>
      </c>
      <c r="C127">
        <v>11.15</v>
      </c>
      <c r="D127">
        <v>10.65</v>
      </c>
      <c r="E127">
        <v>31.549999999999997</v>
      </c>
      <c r="F127">
        <v>31.049999999999997</v>
      </c>
      <c r="G127" s="5">
        <f t="shared" si="68"/>
        <v>11.547000000000001</v>
      </c>
      <c r="H127" s="5">
        <f t="shared" si="69"/>
        <v>11.06</v>
      </c>
      <c r="I127" s="5">
        <f t="shared" si="70"/>
        <v>0.95799999999999996</v>
      </c>
      <c r="J127" s="5">
        <f t="shared" si="71"/>
        <v>42.71</v>
      </c>
      <c r="K127" s="5">
        <f t="shared" si="72"/>
        <v>0.61799999999999999</v>
      </c>
      <c r="M127">
        <f t="shared" si="73"/>
        <v>26.411078577791326</v>
      </c>
      <c r="N127" s="5">
        <f t="shared" si="74"/>
        <v>11.546855163224812</v>
      </c>
      <c r="O127" s="5">
        <f t="shared" si="75"/>
        <v>11.059739235830097</v>
      </c>
      <c r="P127" s="5">
        <f t="shared" si="76"/>
        <v>0.95781397441044258</v>
      </c>
      <c r="Q127" s="5">
        <f t="shared" si="77"/>
        <v>42.706209020334185</v>
      </c>
      <c r="R127" s="5">
        <f t="shared" si="78"/>
        <v>0.61843650334816469</v>
      </c>
    </row>
    <row r="128" spans="1:18" x14ac:dyDescent="0.3">
      <c r="A128" t="s">
        <v>23</v>
      </c>
      <c r="B128" s="5">
        <f t="shared" si="79"/>
        <v>26.41</v>
      </c>
      <c r="C128">
        <v>11.65</v>
      </c>
      <c r="D128">
        <v>11.25</v>
      </c>
      <c r="E128">
        <v>32.049999999999997</v>
      </c>
      <c r="F128">
        <v>31.65</v>
      </c>
      <c r="G128" s="5">
        <f t="shared" si="68"/>
        <v>12.035</v>
      </c>
      <c r="H128" s="5">
        <f t="shared" si="69"/>
        <v>11.644</v>
      </c>
      <c r="I128" s="5">
        <f t="shared" si="70"/>
        <v>0.96799999999999997</v>
      </c>
      <c r="J128" s="5">
        <f t="shared" si="71"/>
        <v>44.48</v>
      </c>
      <c r="K128" s="5">
        <f t="shared" si="72"/>
        <v>0.59399999999999997</v>
      </c>
      <c r="M128">
        <f t="shared" si="73"/>
        <v>26.411078577791326</v>
      </c>
      <c r="N128" s="5">
        <f t="shared" si="74"/>
        <v>12.034569373236423</v>
      </c>
      <c r="O128" s="5">
        <f t="shared" si="75"/>
        <v>11.644351351409084</v>
      </c>
      <c r="P128" s="5">
        <f t="shared" si="76"/>
        <v>0.9675752401498352</v>
      </c>
      <c r="Q128" s="5">
        <f t="shared" si="77"/>
        <v>44.482074001828458</v>
      </c>
      <c r="R128" s="5">
        <f t="shared" si="78"/>
        <v>0.59374656354165689</v>
      </c>
    </row>
    <row r="129" spans="1:18" x14ac:dyDescent="0.3">
      <c r="A129" t="s">
        <v>23</v>
      </c>
      <c r="B129" s="5">
        <f t="shared" si="79"/>
        <v>26.41</v>
      </c>
      <c r="C129">
        <v>12.3</v>
      </c>
      <c r="D129">
        <v>12.01</v>
      </c>
      <c r="E129">
        <v>32.700000000000003</v>
      </c>
      <c r="F129">
        <v>32.409999999999997</v>
      </c>
      <c r="G129" s="5">
        <f t="shared" si="68"/>
        <v>12.669</v>
      </c>
      <c r="H129" s="5">
        <f t="shared" si="69"/>
        <v>12.385999999999999</v>
      </c>
      <c r="I129" s="5">
        <f t="shared" si="70"/>
        <v>0.97799999999999998</v>
      </c>
      <c r="J129" s="5">
        <f t="shared" si="71"/>
        <v>46.79</v>
      </c>
      <c r="K129" s="5">
        <f t="shared" si="72"/>
        <v>0.56399999999999995</v>
      </c>
      <c r="M129">
        <f t="shared" si="73"/>
        <v>26.411078577791326</v>
      </c>
      <c r="N129" s="5">
        <f t="shared" si="74"/>
        <v>12.669432634375974</v>
      </c>
      <c r="O129" s="5">
        <f t="shared" si="75"/>
        <v>12.386073472407425</v>
      </c>
      <c r="P129" s="5">
        <f t="shared" si="76"/>
        <v>0.9776344237231499</v>
      </c>
      <c r="Q129" s="5">
        <f t="shared" si="77"/>
        <v>46.793738108289794</v>
      </c>
      <c r="R129" s="5">
        <f t="shared" si="78"/>
        <v>0.56441480517480702</v>
      </c>
    </row>
    <row r="130" spans="1:18" x14ac:dyDescent="0.3">
      <c r="A130" t="s">
        <v>23</v>
      </c>
      <c r="B130" s="5">
        <f t="shared" si="79"/>
        <v>26.41</v>
      </c>
      <c r="C130">
        <v>13.15</v>
      </c>
      <c r="D130">
        <v>12.85</v>
      </c>
      <c r="E130">
        <v>33.549999999999997</v>
      </c>
      <c r="F130">
        <v>33.25</v>
      </c>
      <c r="G130" s="5">
        <f t="shared" si="68"/>
        <v>13.500999999999999</v>
      </c>
      <c r="H130" s="5">
        <f t="shared" si="69"/>
        <v>13.207000000000001</v>
      </c>
      <c r="I130" s="5">
        <f t="shared" si="70"/>
        <v>0.97799999999999998</v>
      </c>
      <c r="J130" s="5">
        <f t="shared" si="71"/>
        <v>49.82</v>
      </c>
      <c r="K130" s="5">
        <f t="shared" si="72"/>
        <v>0.53</v>
      </c>
      <c r="M130">
        <f t="shared" si="73"/>
        <v>26.411078577791326</v>
      </c>
      <c r="N130" s="5">
        <f t="shared" si="74"/>
        <v>13.500950376897604</v>
      </c>
      <c r="O130" s="5">
        <f t="shared" si="75"/>
        <v>13.207311885679811</v>
      </c>
      <c r="P130" s="5">
        <f t="shared" si="76"/>
        <v>0.97825053177587717</v>
      </c>
      <c r="Q130" s="5">
        <f t="shared" si="77"/>
        <v>49.821460512359558</v>
      </c>
      <c r="R130" s="5">
        <f t="shared" si="78"/>
        <v>0.53011449897658747</v>
      </c>
    </row>
    <row r="131" spans="1:18" x14ac:dyDescent="0.3">
      <c r="A131" t="s">
        <v>23</v>
      </c>
      <c r="B131" s="5">
        <f>ROUND(M131,2)</f>
        <v>29.24</v>
      </c>
      <c r="C131">
        <v>7.1999999999999993</v>
      </c>
      <c r="D131">
        <v>0</v>
      </c>
      <c r="E131">
        <v>27.599999999999998</v>
      </c>
      <c r="F131" s="6" t="s">
        <v>30</v>
      </c>
      <c r="G131" s="5">
        <f t="shared" si="68"/>
        <v>7.8360000000000003</v>
      </c>
      <c r="H131" s="5">
        <f t="shared" si="69"/>
        <v>0</v>
      </c>
      <c r="I131" s="5">
        <f t="shared" si="70"/>
        <v>0</v>
      </c>
      <c r="J131" s="5">
        <f>ROUND(Q131,2)</f>
        <v>29.24</v>
      </c>
      <c r="K131" s="5">
        <f>ROUND(R131,3)</f>
        <v>1</v>
      </c>
      <c r="M131">
        <v>29.24274212378068</v>
      </c>
      <c r="N131" s="5">
        <f>(C131+((((1000*M131)/(30*E131))^2)/1962))</f>
        <v>7.835735571489125</v>
      </c>
      <c r="O131" s="5">
        <f>IF(D131=0,0,(D131+((((1000*M131)/(30*F131))^2)/1962)))</f>
        <v>0</v>
      </c>
      <c r="P131" s="5">
        <f t="shared" si="76"/>
        <v>0</v>
      </c>
      <c r="Q131" s="5">
        <f>M131</f>
        <v>29.24274212378068</v>
      </c>
      <c r="R131" s="5">
        <f>M131/Q131</f>
        <v>1</v>
      </c>
    </row>
    <row r="132" spans="1:18" x14ac:dyDescent="0.3">
      <c r="A132" t="s">
        <v>23</v>
      </c>
      <c r="B132" s="5">
        <f t="shared" ref="B132:B133" si="80">ROUND(M132,2)</f>
        <v>29.24</v>
      </c>
      <c r="C132">
        <v>7.25</v>
      </c>
      <c r="D132">
        <v>0</v>
      </c>
      <c r="E132">
        <v>27.65</v>
      </c>
      <c r="F132">
        <v>19.399999999999999</v>
      </c>
      <c r="G132" s="5">
        <f t="shared" si="68"/>
        <v>7.883</v>
      </c>
      <c r="H132" s="5">
        <f t="shared" si="69"/>
        <v>0</v>
      </c>
      <c r="I132" s="5">
        <f t="shared" si="70"/>
        <v>0</v>
      </c>
      <c r="J132" s="5">
        <f>ROUND(Q132,2)</f>
        <v>29.37</v>
      </c>
      <c r="K132" s="5">
        <f>ROUND(R132,3)</f>
        <v>0.996</v>
      </c>
      <c r="M132">
        <f>M131</f>
        <v>29.24274212378068</v>
      </c>
      <c r="N132" s="5">
        <f>(C132+((((1000*M132)/(30*E132))^2)/1962))</f>
        <v>7.8834384258639298</v>
      </c>
      <c r="O132" s="5">
        <f>IF(D132=0,0,(D132+((((1000*M132)/(30*F132))^2)/1962)))</f>
        <v>0</v>
      </c>
      <c r="P132" s="5">
        <f>O132/N132</f>
        <v>0</v>
      </c>
      <c r="Q132" s="5">
        <f xml:space="preserve"> 3.6412*N132 + 0.6618</f>
        <v>29.366975996255739</v>
      </c>
      <c r="R132" s="5">
        <f>M132/Q132</f>
        <v>0.99576960622398103</v>
      </c>
    </row>
    <row r="133" spans="1:18" x14ac:dyDescent="0.3">
      <c r="A133" t="s">
        <v>23</v>
      </c>
      <c r="B133" s="5">
        <f t="shared" si="80"/>
        <v>29.24</v>
      </c>
      <c r="C133">
        <v>7.1999999999999993</v>
      </c>
      <c r="D133">
        <v>0</v>
      </c>
      <c r="E133">
        <v>27.599999999999998</v>
      </c>
      <c r="F133">
        <v>20</v>
      </c>
      <c r="G133" s="5">
        <f t="shared" ref="G133:G154" si="81">ROUND(N133,3)</f>
        <v>7.8360000000000003</v>
      </c>
      <c r="H133" s="5">
        <f t="shared" ref="H133:H154" si="82">ROUND(O133,3)</f>
        <v>0</v>
      </c>
      <c r="I133" s="5">
        <f t="shared" ref="I133:I154" si="83">ROUND(P133,3)</f>
        <v>0</v>
      </c>
      <c r="J133" s="5">
        <f t="shared" ref="J133:J152" si="84">ROUND(Q133,2)</f>
        <v>29.19</v>
      </c>
      <c r="K133" s="5">
        <f t="shared" ref="K133:K152" si="85">ROUND(R133,3)</f>
        <v>1.002</v>
      </c>
      <c r="M133">
        <f t="shared" ref="M133:M152" si="86">M132</f>
        <v>29.24274212378068</v>
      </c>
      <c r="N133" s="5">
        <f t="shared" ref="N133:N152" si="87">(C133+((((1000*M133)/(30*E133))^2)/1962))</f>
        <v>7.835735571489125</v>
      </c>
      <c r="O133" s="5">
        <f t="shared" ref="O133:O152" si="88">IF(D133=0,0,(D133+((((1000*M133)/(30*F133))^2)/1962)))</f>
        <v>0</v>
      </c>
      <c r="P133" s="5">
        <f t="shared" ref="P133:P153" si="89">O133/N133</f>
        <v>0</v>
      </c>
      <c r="Q133" s="5">
        <f t="shared" ref="Q133:Q152" si="90" xml:space="preserve"> 3.6412*N133 + 0.6618</f>
        <v>29.193280362906201</v>
      </c>
      <c r="R133" s="5">
        <f t="shared" ref="R133:R152" si="91">M133/Q133</f>
        <v>1.0016942858171336</v>
      </c>
    </row>
    <row r="134" spans="1:18" x14ac:dyDescent="0.3">
      <c r="A134" t="s">
        <v>23</v>
      </c>
      <c r="B134" s="5">
        <f t="shared" ref="B134:B152" si="92">ROUND(M134,2)</f>
        <v>29.24</v>
      </c>
      <c r="C134">
        <v>7.1999999999999993</v>
      </c>
      <c r="D134">
        <v>0.19999999999999929</v>
      </c>
      <c r="E134">
        <v>27.599999999999998</v>
      </c>
      <c r="F134">
        <v>20.599999999999998</v>
      </c>
      <c r="G134" s="5">
        <f t="shared" si="81"/>
        <v>7.8360000000000003</v>
      </c>
      <c r="H134" s="5">
        <f t="shared" si="82"/>
        <v>1.341</v>
      </c>
      <c r="I134" s="5">
        <f t="shared" si="83"/>
        <v>0.17100000000000001</v>
      </c>
      <c r="J134" s="5">
        <f t="shared" si="84"/>
        <v>29.19</v>
      </c>
      <c r="K134" s="5">
        <f t="shared" si="85"/>
        <v>1.002</v>
      </c>
      <c r="M134">
        <f t="shared" si="86"/>
        <v>29.24274212378068</v>
      </c>
      <c r="N134" s="5">
        <f t="shared" si="87"/>
        <v>7.835735571489125</v>
      </c>
      <c r="O134" s="5">
        <f t="shared" si="88"/>
        <v>1.3411959867507688</v>
      </c>
      <c r="P134" s="5">
        <f t="shared" si="89"/>
        <v>0.17116401829980132</v>
      </c>
      <c r="Q134" s="5">
        <f t="shared" si="90"/>
        <v>29.193280362906201</v>
      </c>
      <c r="R134" s="5">
        <f t="shared" si="91"/>
        <v>1.0016942858171336</v>
      </c>
    </row>
    <row r="135" spans="1:18" x14ac:dyDescent="0.3">
      <c r="A135" t="s">
        <v>23</v>
      </c>
      <c r="B135" s="5">
        <f t="shared" si="92"/>
        <v>29.24</v>
      </c>
      <c r="C135">
        <v>7.25</v>
      </c>
      <c r="D135">
        <v>1.1999999999999993</v>
      </c>
      <c r="E135">
        <v>27.65</v>
      </c>
      <c r="F135">
        <v>21.599999999999998</v>
      </c>
      <c r="G135" s="5">
        <f t="shared" si="81"/>
        <v>7.883</v>
      </c>
      <c r="H135" s="5">
        <f t="shared" si="82"/>
        <v>2.238</v>
      </c>
      <c r="I135" s="5">
        <f t="shared" si="83"/>
        <v>0.28399999999999997</v>
      </c>
      <c r="J135" s="5">
        <f t="shared" si="84"/>
        <v>29.37</v>
      </c>
      <c r="K135" s="5">
        <f t="shared" si="85"/>
        <v>0.996</v>
      </c>
      <c r="M135">
        <f t="shared" si="86"/>
        <v>29.24274212378068</v>
      </c>
      <c r="N135" s="5">
        <f t="shared" si="87"/>
        <v>7.8834384258639298</v>
      </c>
      <c r="O135" s="5">
        <f t="shared" si="88"/>
        <v>2.2379756707337881</v>
      </c>
      <c r="P135" s="5">
        <f t="shared" si="89"/>
        <v>0.283883192819957</v>
      </c>
      <c r="Q135" s="5">
        <f t="shared" si="90"/>
        <v>29.366975996255739</v>
      </c>
      <c r="R135" s="5">
        <f t="shared" si="91"/>
        <v>0.99576960622398103</v>
      </c>
    </row>
    <row r="136" spans="1:18" x14ac:dyDescent="0.3">
      <c r="A136" t="s">
        <v>23</v>
      </c>
      <c r="B136" s="5">
        <f t="shared" si="92"/>
        <v>29.24</v>
      </c>
      <c r="C136">
        <v>7.25</v>
      </c>
      <c r="D136">
        <v>1.8999999999999986</v>
      </c>
      <c r="E136">
        <v>27.65</v>
      </c>
      <c r="F136">
        <v>22.299999999999997</v>
      </c>
      <c r="G136" s="5">
        <f t="shared" si="81"/>
        <v>7.883</v>
      </c>
      <c r="H136" s="5">
        <f t="shared" si="82"/>
        <v>2.8740000000000001</v>
      </c>
      <c r="I136" s="5">
        <f t="shared" si="83"/>
        <v>0.36499999999999999</v>
      </c>
      <c r="J136" s="5">
        <f t="shared" si="84"/>
        <v>29.37</v>
      </c>
      <c r="K136" s="5">
        <f t="shared" si="85"/>
        <v>0.996</v>
      </c>
      <c r="M136">
        <f t="shared" si="86"/>
        <v>29.24274212378068</v>
      </c>
      <c r="N136" s="5">
        <f t="shared" si="87"/>
        <v>7.8834384258639298</v>
      </c>
      <c r="O136" s="5">
        <f t="shared" si="88"/>
        <v>2.8738340383630394</v>
      </c>
      <c r="P136" s="5">
        <f t="shared" si="89"/>
        <v>0.36454068429514014</v>
      </c>
      <c r="Q136" s="5">
        <f t="shared" si="90"/>
        <v>29.366975996255739</v>
      </c>
      <c r="R136" s="5">
        <f t="shared" si="91"/>
        <v>0.99576960622398103</v>
      </c>
    </row>
    <row r="137" spans="1:18" x14ac:dyDescent="0.3">
      <c r="A137" t="s">
        <v>23</v>
      </c>
      <c r="B137" s="5">
        <f t="shared" si="92"/>
        <v>29.24</v>
      </c>
      <c r="C137">
        <v>7.3999999999999986</v>
      </c>
      <c r="D137">
        <v>3.1999999999999993</v>
      </c>
      <c r="E137">
        <v>27.799999999999997</v>
      </c>
      <c r="F137">
        <v>23.599999999999998</v>
      </c>
      <c r="G137" s="5">
        <f t="shared" si="81"/>
        <v>8.0269999999999992</v>
      </c>
      <c r="H137" s="5">
        <f t="shared" si="82"/>
        <v>4.07</v>
      </c>
      <c r="I137" s="5">
        <f t="shared" si="83"/>
        <v>0.50700000000000001</v>
      </c>
      <c r="J137" s="5">
        <f t="shared" si="84"/>
        <v>29.89</v>
      </c>
      <c r="K137" s="5">
        <f t="shared" si="85"/>
        <v>0.97799999999999998</v>
      </c>
      <c r="M137">
        <f t="shared" si="86"/>
        <v>29.24274212378068</v>
      </c>
      <c r="N137" s="5">
        <f t="shared" si="87"/>
        <v>8.0266212009439926</v>
      </c>
      <c r="O137" s="5">
        <f t="shared" si="88"/>
        <v>4.0695021706003232</v>
      </c>
      <c r="P137" s="5">
        <f t="shared" si="89"/>
        <v>0.50700065055041077</v>
      </c>
      <c r="Q137" s="5">
        <f t="shared" si="90"/>
        <v>29.888333116877266</v>
      </c>
      <c r="R137" s="5">
        <f t="shared" si="91"/>
        <v>0.97839989970092922</v>
      </c>
    </row>
    <row r="138" spans="1:18" x14ac:dyDescent="0.3">
      <c r="A138" t="s">
        <v>23</v>
      </c>
      <c r="B138" s="5">
        <f t="shared" si="92"/>
        <v>29.24</v>
      </c>
      <c r="C138">
        <v>7.6</v>
      </c>
      <c r="D138">
        <v>4.3000000000000007</v>
      </c>
      <c r="E138">
        <v>28</v>
      </c>
      <c r="F138">
        <v>24.7</v>
      </c>
      <c r="G138" s="5">
        <f t="shared" si="81"/>
        <v>8.218</v>
      </c>
      <c r="H138" s="5">
        <f t="shared" si="82"/>
        <v>5.0940000000000003</v>
      </c>
      <c r="I138" s="5">
        <f t="shared" si="83"/>
        <v>0.62</v>
      </c>
      <c r="J138" s="5">
        <f t="shared" si="84"/>
        <v>30.58</v>
      </c>
      <c r="K138" s="5">
        <f t="shared" si="85"/>
        <v>0.95599999999999996</v>
      </c>
      <c r="M138">
        <f t="shared" si="86"/>
        <v>29.24274212378068</v>
      </c>
      <c r="N138" s="5">
        <f t="shared" si="87"/>
        <v>8.217701439971373</v>
      </c>
      <c r="O138" s="5">
        <f t="shared" si="88"/>
        <v>5.0937811289114014</v>
      </c>
      <c r="P138" s="5">
        <f t="shared" si="89"/>
        <v>0.61985473263058166</v>
      </c>
      <c r="Q138" s="5">
        <f t="shared" si="90"/>
        <v>30.584094483223762</v>
      </c>
      <c r="R138" s="5">
        <f t="shared" si="91"/>
        <v>0.95614215878848885</v>
      </c>
    </row>
    <row r="139" spans="1:18" x14ac:dyDescent="0.3">
      <c r="A139" t="s">
        <v>23</v>
      </c>
      <c r="B139" s="5">
        <f t="shared" si="92"/>
        <v>29.24</v>
      </c>
      <c r="C139">
        <v>8.25</v>
      </c>
      <c r="D139">
        <v>6</v>
      </c>
      <c r="E139">
        <v>28.65</v>
      </c>
      <c r="F139">
        <v>26.4</v>
      </c>
      <c r="G139" s="5">
        <f t="shared" si="81"/>
        <v>8.84</v>
      </c>
      <c r="H139" s="5">
        <f t="shared" si="82"/>
        <v>6.6950000000000003</v>
      </c>
      <c r="I139" s="5">
        <f t="shared" si="83"/>
        <v>0.75700000000000001</v>
      </c>
      <c r="J139" s="5">
        <f t="shared" si="84"/>
        <v>32.85</v>
      </c>
      <c r="K139" s="5">
        <f t="shared" si="85"/>
        <v>0.89</v>
      </c>
      <c r="M139">
        <f t="shared" si="86"/>
        <v>29.24274212378068</v>
      </c>
      <c r="N139" s="5">
        <f t="shared" si="87"/>
        <v>8.8399910503641852</v>
      </c>
      <c r="O139" s="5">
        <f t="shared" si="88"/>
        <v>6.6948432175986516</v>
      </c>
      <c r="P139" s="5">
        <f t="shared" si="89"/>
        <v>0.75733597233934313</v>
      </c>
      <c r="Q139" s="5">
        <f t="shared" si="90"/>
        <v>32.849975412586069</v>
      </c>
      <c r="R139" s="5">
        <f t="shared" si="91"/>
        <v>0.8901906852745064</v>
      </c>
    </row>
    <row r="140" spans="1:18" x14ac:dyDescent="0.3">
      <c r="A140" t="s">
        <v>23</v>
      </c>
      <c r="B140" s="5">
        <f t="shared" si="92"/>
        <v>29.24</v>
      </c>
      <c r="C140">
        <v>8.65</v>
      </c>
      <c r="D140">
        <v>6.9</v>
      </c>
      <c r="E140">
        <v>29.049999999999997</v>
      </c>
      <c r="F140">
        <v>27.299999999999997</v>
      </c>
      <c r="G140" s="5">
        <f t="shared" si="81"/>
        <v>9.2240000000000002</v>
      </c>
      <c r="H140" s="5">
        <f t="shared" si="82"/>
        <v>7.55</v>
      </c>
      <c r="I140" s="5">
        <f t="shared" si="83"/>
        <v>0.81899999999999995</v>
      </c>
      <c r="J140" s="5">
        <f t="shared" si="84"/>
        <v>34.25</v>
      </c>
      <c r="K140" s="5">
        <f t="shared" si="85"/>
        <v>0.85399999999999998</v>
      </c>
      <c r="M140">
        <f t="shared" si="86"/>
        <v>29.24274212378068</v>
      </c>
      <c r="N140" s="5">
        <f t="shared" si="87"/>
        <v>9.223855307855537</v>
      </c>
      <c r="O140" s="5">
        <f t="shared" si="88"/>
        <v>7.5497845522381315</v>
      </c>
      <c r="P140" s="5">
        <f t="shared" si="89"/>
        <v>0.81850639458842378</v>
      </c>
      <c r="Q140" s="5">
        <f t="shared" si="90"/>
        <v>34.247701946963581</v>
      </c>
      <c r="R140" s="5">
        <f t="shared" si="91"/>
        <v>0.85385998070954816</v>
      </c>
    </row>
    <row r="141" spans="1:18" x14ac:dyDescent="0.3">
      <c r="A141" t="s">
        <v>23</v>
      </c>
      <c r="B141" s="5">
        <f t="shared" si="92"/>
        <v>29.24</v>
      </c>
      <c r="C141">
        <v>8.9499999999999993</v>
      </c>
      <c r="D141">
        <v>7.15</v>
      </c>
      <c r="E141">
        <v>29.349999999999998</v>
      </c>
      <c r="F141">
        <v>27.549999999999997</v>
      </c>
      <c r="G141" s="5">
        <f t="shared" si="81"/>
        <v>9.5120000000000005</v>
      </c>
      <c r="H141" s="5">
        <f t="shared" si="82"/>
        <v>7.7880000000000003</v>
      </c>
      <c r="I141" s="5">
        <f t="shared" si="83"/>
        <v>0.81899999999999995</v>
      </c>
      <c r="J141" s="5">
        <f t="shared" si="84"/>
        <v>35.299999999999997</v>
      </c>
      <c r="K141" s="5">
        <f t="shared" si="85"/>
        <v>0.82799999999999996</v>
      </c>
      <c r="M141">
        <f t="shared" si="86"/>
        <v>29.24274212378068</v>
      </c>
      <c r="N141" s="5">
        <f t="shared" si="87"/>
        <v>9.5121839793336669</v>
      </c>
      <c r="O141" s="5">
        <f t="shared" si="88"/>
        <v>7.7880452356053596</v>
      </c>
      <c r="P141" s="5">
        <f t="shared" si="89"/>
        <v>0.81874417615615924</v>
      </c>
      <c r="Q141" s="5">
        <f t="shared" si="90"/>
        <v>35.297564305549749</v>
      </c>
      <c r="R141" s="5">
        <f t="shared" si="91"/>
        <v>0.82846345630661311</v>
      </c>
    </row>
    <row r="142" spans="1:18" x14ac:dyDescent="0.3">
      <c r="A142" t="s">
        <v>23</v>
      </c>
      <c r="B142" s="5">
        <f t="shared" si="92"/>
        <v>29.24</v>
      </c>
      <c r="C142">
        <v>9.4499999999999993</v>
      </c>
      <c r="D142">
        <v>8</v>
      </c>
      <c r="E142">
        <v>29.849999999999998</v>
      </c>
      <c r="F142">
        <v>28.4</v>
      </c>
      <c r="G142" s="5">
        <f t="shared" si="81"/>
        <v>9.9939999999999998</v>
      </c>
      <c r="H142" s="5">
        <f t="shared" si="82"/>
        <v>8.6</v>
      </c>
      <c r="I142" s="5">
        <f t="shared" si="83"/>
        <v>0.86099999999999999</v>
      </c>
      <c r="J142" s="5">
        <f t="shared" si="84"/>
        <v>37.049999999999997</v>
      </c>
      <c r="K142" s="5">
        <f t="shared" si="85"/>
        <v>0.78900000000000003</v>
      </c>
      <c r="M142">
        <f t="shared" si="86"/>
        <v>29.24274212378068</v>
      </c>
      <c r="N142" s="5">
        <f t="shared" si="87"/>
        <v>9.9935080808145198</v>
      </c>
      <c r="O142" s="5">
        <f t="shared" si="88"/>
        <v>8.6004239349057183</v>
      </c>
      <c r="P142" s="5">
        <f t="shared" si="89"/>
        <v>0.86060108876249009</v>
      </c>
      <c r="Q142" s="5">
        <f t="shared" si="90"/>
        <v>37.050161623861825</v>
      </c>
      <c r="R142" s="5">
        <f t="shared" si="91"/>
        <v>0.78927434705027444</v>
      </c>
    </row>
    <row r="143" spans="1:18" x14ac:dyDescent="0.3">
      <c r="A143" t="s">
        <v>23</v>
      </c>
      <c r="B143" s="5">
        <f t="shared" si="92"/>
        <v>29.24</v>
      </c>
      <c r="C143">
        <v>10</v>
      </c>
      <c r="D143">
        <v>9</v>
      </c>
      <c r="E143">
        <v>30.4</v>
      </c>
      <c r="F143">
        <v>29.4</v>
      </c>
      <c r="G143" s="5">
        <f t="shared" si="81"/>
        <v>10.523999999999999</v>
      </c>
      <c r="H143" s="5">
        <f t="shared" si="82"/>
        <v>9.56</v>
      </c>
      <c r="I143" s="5">
        <f t="shared" si="83"/>
        <v>0.90800000000000003</v>
      </c>
      <c r="J143" s="5">
        <f t="shared" si="84"/>
        <v>38.979999999999997</v>
      </c>
      <c r="K143" s="5">
        <f t="shared" si="85"/>
        <v>0.75</v>
      </c>
      <c r="M143">
        <f t="shared" si="86"/>
        <v>29.24274212378068</v>
      </c>
      <c r="N143" s="5">
        <f t="shared" si="87"/>
        <v>10.524019573382917</v>
      </c>
      <c r="O143" s="5">
        <f t="shared" si="88"/>
        <v>9.5602734149400206</v>
      </c>
      <c r="P143" s="5">
        <f t="shared" si="89"/>
        <v>0.90842413854109705</v>
      </c>
      <c r="Q143" s="5">
        <f t="shared" si="90"/>
        <v>38.981860070601876</v>
      </c>
      <c r="R143" s="5">
        <f t="shared" si="91"/>
        <v>0.75016282113828781</v>
      </c>
    </row>
    <row r="144" spans="1:18" x14ac:dyDescent="0.3">
      <c r="A144" t="s">
        <v>23</v>
      </c>
      <c r="B144" s="5">
        <f t="shared" si="92"/>
        <v>29.24</v>
      </c>
      <c r="C144">
        <v>10.7</v>
      </c>
      <c r="D144">
        <v>9.6999999999999993</v>
      </c>
      <c r="E144">
        <v>31.099999999999998</v>
      </c>
      <c r="F144">
        <v>30.099999999999998</v>
      </c>
      <c r="G144" s="5">
        <f t="shared" si="81"/>
        <v>11.201000000000001</v>
      </c>
      <c r="H144" s="5">
        <f t="shared" si="82"/>
        <v>10.234999999999999</v>
      </c>
      <c r="I144" s="5">
        <f t="shared" si="83"/>
        <v>0.91400000000000003</v>
      </c>
      <c r="J144" s="5">
        <f t="shared" si="84"/>
        <v>41.45</v>
      </c>
      <c r="K144" s="5">
        <f t="shared" si="85"/>
        <v>0.70599999999999996</v>
      </c>
      <c r="M144">
        <f t="shared" si="86"/>
        <v>29.24274212378068</v>
      </c>
      <c r="N144" s="5">
        <f t="shared" si="87"/>
        <v>11.200695742328508</v>
      </c>
      <c r="O144" s="5">
        <f t="shared" si="88"/>
        <v>10.234517200624227</v>
      </c>
      <c r="P144" s="5">
        <f t="shared" si="89"/>
        <v>0.91373941727092911</v>
      </c>
      <c r="Q144" s="5">
        <f t="shared" si="90"/>
        <v>41.44577333696656</v>
      </c>
      <c r="R144" s="5">
        <f t="shared" si="91"/>
        <v>0.70556632846559342</v>
      </c>
    </row>
    <row r="145" spans="1:18" x14ac:dyDescent="0.3">
      <c r="A145" t="s">
        <v>23</v>
      </c>
      <c r="B145" s="5">
        <f t="shared" si="92"/>
        <v>29.24</v>
      </c>
      <c r="C145">
        <v>11.25</v>
      </c>
      <c r="D145">
        <v>10.15</v>
      </c>
      <c r="E145">
        <v>31.65</v>
      </c>
      <c r="F145">
        <v>30.549999999999997</v>
      </c>
      <c r="G145" s="5">
        <f t="shared" si="81"/>
        <v>11.733000000000001</v>
      </c>
      <c r="H145" s="5">
        <f t="shared" si="82"/>
        <v>10.669</v>
      </c>
      <c r="I145" s="5">
        <f t="shared" si="83"/>
        <v>0.90900000000000003</v>
      </c>
      <c r="J145" s="5">
        <f t="shared" si="84"/>
        <v>43.39</v>
      </c>
      <c r="K145" s="5">
        <f t="shared" si="85"/>
        <v>0.67400000000000004</v>
      </c>
      <c r="M145">
        <f t="shared" si="86"/>
        <v>29.24274212378068</v>
      </c>
      <c r="N145" s="5">
        <f t="shared" si="87"/>
        <v>11.733445194589875</v>
      </c>
      <c r="O145" s="5">
        <f t="shared" si="88"/>
        <v>10.668886351357203</v>
      </c>
      <c r="P145" s="5">
        <f t="shared" si="89"/>
        <v>0.90927141810629297</v>
      </c>
      <c r="Q145" s="5">
        <f t="shared" si="90"/>
        <v>43.385620642540651</v>
      </c>
      <c r="R145" s="5">
        <f t="shared" si="91"/>
        <v>0.67401921859583735</v>
      </c>
    </row>
    <row r="146" spans="1:18" x14ac:dyDescent="0.3">
      <c r="A146" t="s">
        <v>23</v>
      </c>
      <c r="B146" s="5">
        <f t="shared" si="92"/>
        <v>29.24</v>
      </c>
      <c r="C146">
        <v>11.65</v>
      </c>
      <c r="D146">
        <v>11</v>
      </c>
      <c r="E146">
        <v>32.049999999999997</v>
      </c>
      <c r="F146">
        <v>31.4</v>
      </c>
      <c r="G146" s="5">
        <f t="shared" si="81"/>
        <v>12.121</v>
      </c>
      <c r="H146" s="5">
        <f t="shared" si="82"/>
        <v>11.491</v>
      </c>
      <c r="I146" s="5">
        <f t="shared" si="83"/>
        <v>0.94799999999999995</v>
      </c>
      <c r="J146" s="5">
        <f t="shared" si="84"/>
        <v>44.8</v>
      </c>
      <c r="K146" s="5">
        <f t="shared" si="85"/>
        <v>0.65300000000000002</v>
      </c>
      <c r="M146">
        <f t="shared" si="86"/>
        <v>29.24274212378068</v>
      </c>
      <c r="N146" s="5">
        <f t="shared" si="87"/>
        <v>12.121453222648462</v>
      </c>
      <c r="O146" s="5">
        <f t="shared" si="88"/>
        <v>11.491174012066978</v>
      </c>
      <c r="P146" s="5">
        <f t="shared" si="89"/>
        <v>0.94800299939252886</v>
      </c>
      <c r="Q146" s="5">
        <f t="shared" si="90"/>
        <v>44.798435474307581</v>
      </c>
      <c r="R146" s="5">
        <f t="shared" si="91"/>
        <v>0.65276257561609996</v>
      </c>
    </row>
    <row r="147" spans="1:18" x14ac:dyDescent="0.3">
      <c r="A147" t="s">
        <v>23</v>
      </c>
      <c r="B147" s="5">
        <f t="shared" si="92"/>
        <v>29.24</v>
      </c>
      <c r="C147">
        <v>11.85</v>
      </c>
      <c r="D147">
        <v>11.2</v>
      </c>
      <c r="E147">
        <v>32.25</v>
      </c>
      <c r="F147">
        <v>31.599999999999998</v>
      </c>
      <c r="G147" s="5">
        <f t="shared" si="81"/>
        <v>12.316000000000001</v>
      </c>
      <c r="H147" s="5">
        <f t="shared" si="82"/>
        <v>11.685</v>
      </c>
      <c r="I147" s="5">
        <f t="shared" si="83"/>
        <v>0.94899999999999995</v>
      </c>
      <c r="J147" s="5">
        <f t="shared" si="84"/>
        <v>45.51</v>
      </c>
      <c r="K147" s="5">
        <f t="shared" si="85"/>
        <v>0.64300000000000002</v>
      </c>
      <c r="M147">
        <f t="shared" si="86"/>
        <v>29.24274212378068</v>
      </c>
      <c r="N147" s="5">
        <f t="shared" si="87"/>
        <v>12.315623872543771</v>
      </c>
      <c r="O147" s="5">
        <f t="shared" si="88"/>
        <v>11.684976294802071</v>
      </c>
      <c r="P147" s="5">
        <f t="shared" si="89"/>
        <v>0.94879288420397001</v>
      </c>
      <c r="Q147" s="5">
        <f t="shared" si="90"/>
        <v>45.505449644706381</v>
      </c>
      <c r="R147" s="5">
        <f t="shared" si="91"/>
        <v>0.64262066086808722</v>
      </c>
    </row>
    <row r="148" spans="1:18" x14ac:dyDescent="0.3">
      <c r="A148" t="s">
        <v>23</v>
      </c>
      <c r="B148" s="5">
        <f t="shared" si="92"/>
        <v>29.24</v>
      </c>
      <c r="C148">
        <v>12.5</v>
      </c>
      <c r="D148">
        <v>11.9</v>
      </c>
      <c r="E148">
        <v>32.9</v>
      </c>
      <c r="F148">
        <v>32.299999999999997</v>
      </c>
      <c r="G148" s="5">
        <f t="shared" si="81"/>
        <v>12.946999999999999</v>
      </c>
      <c r="H148" s="5">
        <f t="shared" si="82"/>
        <v>12.364000000000001</v>
      </c>
      <c r="I148" s="5">
        <f t="shared" si="83"/>
        <v>0.95499999999999996</v>
      </c>
      <c r="J148" s="5">
        <f t="shared" si="84"/>
        <v>47.81</v>
      </c>
      <c r="K148" s="5">
        <f t="shared" si="85"/>
        <v>0.61199999999999999</v>
      </c>
      <c r="M148">
        <f t="shared" si="86"/>
        <v>29.24274212378068</v>
      </c>
      <c r="N148" s="5">
        <f t="shared" si="87"/>
        <v>12.947407109078405</v>
      </c>
      <c r="O148" s="5">
        <f t="shared" si="88"/>
        <v>12.364183428325353</v>
      </c>
      <c r="P148" s="5">
        <f t="shared" si="89"/>
        <v>0.95495440316045133</v>
      </c>
      <c r="Q148" s="5">
        <f t="shared" si="90"/>
        <v>47.805898765576288</v>
      </c>
      <c r="R148" s="5">
        <f t="shared" si="91"/>
        <v>0.61169736118082507</v>
      </c>
    </row>
    <row r="149" spans="1:18" x14ac:dyDescent="0.3">
      <c r="A149" t="s">
        <v>23</v>
      </c>
      <c r="B149" s="5">
        <f t="shared" si="92"/>
        <v>29.24</v>
      </c>
      <c r="C149">
        <v>13.05</v>
      </c>
      <c r="D149">
        <v>12.6</v>
      </c>
      <c r="E149">
        <v>33.450000000000003</v>
      </c>
      <c r="F149">
        <v>33</v>
      </c>
      <c r="G149" s="5">
        <f t="shared" si="81"/>
        <v>13.483000000000001</v>
      </c>
      <c r="H149" s="5">
        <f t="shared" si="82"/>
        <v>13.045</v>
      </c>
      <c r="I149" s="5">
        <f t="shared" si="83"/>
        <v>0.96799999999999997</v>
      </c>
      <c r="J149" s="5">
        <f t="shared" si="84"/>
        <v>49.76</v>
      </c>
      <c r="K149" s="5">
        <f t="shared" si="85"/>
        <v>0.58799999999999997</v>
      </c>
      <c r="M149">
        <f t="shared" si="86"/>
        <v>29.24274212378068</v>
      </c>
      <c r="N149" s="5">
        <f t="shared" si="87"/>
        <v>13.482815128161352</v>
      </c>
      <c r="O149" s="5">
        <f t="shared" si="88"/>
        <v>13.044699659263136</v>
      </c>
      <c r="P149" s="5">
        <f t="shared" si="89"/>
        <v>0.96750563849361615</v>
      </c>
      <c r="Q149" s="5">
        <f t="shared" si="90"/>
        <v>49.755426444661119</v>
      </c>
      <c r="R149" s="5">
        <f t="shared" si="91"/>
        <v>0.58772970534791791</v>
      </c>
    </row>
    <row r="150" spans="1:18" x14ac:dyDescent="0.3">
      <c r="A150" t="s">
        <v>23</v>
      </c>
      <c r="B150" s="5">
        <f t="shared" si="92"/>
        <v>29.24</v>
      </c>
      <c r="C150">
        <v>14</v>
      </c>
      <c r="D150">
        <v>13.75</v>
      </c>
      <c r="E150">
        <v>34.4</v>
      </c>
      <c r="F150">
        <v>34.15</v>
      </c>
      <c r="G150" s="5">
        <f t="shared" si="81"/>
        <v>14.409000000000001</v>
      </c>
      <c r="H150" s="5">
        <f t="shared" si="82"/>
        <v>14.164999999999999</v>
      </c>
      <c r="I150" s="5">
        <f t="shared" si="83"/>
        <v>0.98299999999999998</v>
      </c>
      <c r="J150" s="5">
        <f t="shared" si="84"/>
        <v>53.13</v>
      </c>
      <c r="K150" s="5">
        <f t="shared" si="85"/>
        <v>0.55000000000000004</v>
      </c>
      <c r="M150">
        <f t="shared" si="86"/>
        <v>29.24274212378068</v>
      </c>
      <c r="N150" s="5">
        <f t="shared" si="87"/>
        <v>14.409239731727924</v>
      </c>
      <c r="O150" s="5">
        <f t="shared" si="88"/>
        <v>14.165253460585399</v>
      </c>
      <c r="P150" s="5">
        <f t="shared" si="89"/>
        <v>0.98306737373483433</v>
      </c>
      <c r="Q150" s="5">
        <f t="shared" si="90"/>
        <v>53.128723711167716</v>
      </c>
      <c r="R150" s="5">
        <f t="shared" si="91"/>
        <v>0.55041303613385739</v>
      </c>
    </row>
    <row r="151" spans="1:18" x14ac:dyDescent="0.3">
      <c r="A151" t="s">
        <v>23</v>
      </c>
      <c r="B151" s="5">
        <f t="shared" si="92"/>
        <v>29.24</v>
      </c>
      <c r="C151">
        <v>14.7</v>
      </c>
      <c r="D151">
        <v>14.5</v>
      </c>
      <c r="E151">
        <v>35.099999999999994</v>
      </c>
      <c r="F151">
        <v>34.9</v>
      </c>
      <c r="G151" s="5">
        <f t="shared" si="81"/>
        <v>15.093</v>
      </c>
      <c r="H151" s="5">
        <f t="shared" si="82"/>
        <v>14.898</v>
      </c>
      <c r="I151" s="5">
        <f t="shared" si="83"/>
        <v>0.98699999999999999</v>
      </c>
      <c r="J151" s="5">
        <f t="shared" si="84"/>
        <v>55.62</v>
      </c>
      <c r="K151" s="5">
        <f t="shared" si="85"/>
        <v>0.52600000000000002</v>
      </c>
      <c r="M151">
        <f t="shared" si="86"/>
        <v>29.24274212378068</v>
      </c>
      <c r="N151" s="5">
        <f t="shared" si="87"/>
        <v>15.093079543946523</v>
      </c>
      <c r="O151" s="5">
        <f t="shared" si="88"/>
        <v>14.897597662529501</v>
      </c>
      <c r="P151" s="5">
        <f t="shared" si="89"/>
        <v>0.98704824414077741</v>
      </c>
      <c r="Q151" s="5">
        <f t="shared" si="90"/>
        <v>55.618721235418079</v>
      </c>
      <c r="R151" s="5">
        <f t="shared" si="91"/>
        <v>0.52577156529731328</v>
      </c>
    </row>
    <row r="152" spans="1:18" x14ac:dyDescent="0.3">
      <c r="A152" t="s">
        <v>23</v>
      </c>
      <c r="B152" s="5">
        <f t="shared" si="92"/>
        <v>29.24</v>
      </c>
      <c r="C152">
        <v>15.6</v>
      </c>
      <c r="D152">
        <v>15.4</v>
      </c>
      <c r="E152">
        <v>36</v>
      </c>
      <c r="F152">
        <v>35.799999999999997</v>
      </c>
      <c r="G152" s="5">
        <f t="shared" si="81"/>
        <v>15.974</v>
      </c>
      <c r="H152" s="5">
        <f t="shared" si="82"/>
        <v>15.778</v>
      </c>
      <c r="I152" s="5">
        <f t="shared" si="83"/>
        <v>0.98799999999999999</v>
      </c>
      <c r="J152" s="5">
        <f t="shared" si="84"/>
        <v>58.83</v>
      </c>
      <c r="K152" s="5">
        <f t="shared" si="85"/>
        <v>0.497</v>
      </c>
      <c r="M152">
        <f t="shared" si="86"/>
        <v>29.24274212378068</v>
      </c>
      <c r="N152" s="5">
        <f t="shared" si="87"/>
        <v>15.973671241464164</v>
      </c>
      <c r="O152" s="5">
        <f t="shared" si="88"/>
        <v>15.777858001418149</v>
      </c>
      <c r="P152" s="5">
        <f t="shared" si="89"/>
        <v>0.98774150055513066</v>
      </c>
      <c r="Q152" s="5">
        <f t="shared" si="90"/>
        <v>58.825131724419315</v>
      </c>
      <c r="R152" s="5">
        <f t="shared" si="91"/>
        <v>0.49711307508456493</v>
      </c>
    </row>
    <row r="153" spans="1:18" x14ac:dyDescent="0.3">
      <c r="A153" t="s">
        <v>23</v>
      </c>
      <c r="B153" s="5">
        <f>ROUND(M153,2)</f>
        <v>32.979999999999997</v>
      </c>
      <c r="C153">
        <v>8.1999999999999993</v>
      </c>
      <c r="D153">
        <v>0</v>
      </c>
      <c r="E153">
        <v>28.599999999999998</v>
      </c>
      <c r="F153" s="6" t="s">
        <v>30</v>
      </c>
      <c r="G153" s="5">
        <f t="shared" si="81"/>
        <v>8.9529999999999994</v>
      </c>
      <c r="H153" s="5">
        <f t="shared" si="82"/>
        <v>0</v>
      </c>
      <c r="I153" s="5">
        <f t="shared" si="83"/>
        <v>0</v>
      </c>
      <c r="J153" s="5">
        <f>ROUND(Q153,2)</f>
        <v>32.979999999999997</v>
      </c>
      <c r="K153" s="5">
        <f>ROUND(R153,3)</f>
        <v>1</v>
      </c>
      <c r="M153">
        <v>32.983185520568121</v>
      </c>
      <c r="N153" s="5">
        <f>(C153+((((1000*M153)/(30*E153))^2)/1962))</f>
        <v>8.9532022633143526</v>
      </c>
      <c r="O153" s="5">
        <f>IF(D153=0,0,(D153+((((1000*M153)/(30*F153))^2)/1962)))</f>
        <v>0</v>
      </c>
      <c r="P153" s="5">
        <f t="shared" si="89"/>
        <v>0</v>
      </c>
      <c r="Q153" s="5">
        <f>M153</f>
        <v>32.983185520568121</v>
      </c>
      <c r="R153" s="5">
        <f>M153/Q153</f>
        <v>1</v>
      </c>
    </row>
    <row r="154" spans="1:18" x14ac:dyDescent="0.3">
      <c r="A154" t="s">
        <v>23</v>
      </c>
      <c r="B154" s="5">
        <f t="shared" ref="B154:B155" si="93">ROUND(M154,2)</f>
        <v>32.979999999999997</v>
      </c>
      <c r="C154">
        <v>8.1</v>
      </c>
      <c r="D154">
        <v>0</v>
      </c>
      <c r="E154">
        <v>28.5</v>
      </c>
      <c r="F154">
        <v>19.299999999999997</v>
      </c>
      <c r="G154" s="5">
        <f t="shared" si="81"/>
        <v>8.8580000000000005</v>
      </c>
      <c r="H154" s="5">
        <f t="shared" si="82"/>
        <v>0</v>
      </c>
      <c r="I154" s="5">
        <f t="shared" si="83"/>
        <v>0</v>
      </c>
      <c r="J154" s="5">
        <f>ROUND(Q154,2)</f>
        <v>32.92</v>
      </c>
      <c r="K154" s="5">
        <f>ROUND(R154,3)</f>
        <v>1.002</v>
      </c>
      <c r="M154">
        <f>M153</f>
        <v>32.983185520568121</v>
      </c>
      <c r="N154" s="5">
        <f>(C154+((((1000*M154)/(30*E154))^2)/1962))</f>
        <v>8.8584971662672931</v>
      </c>
      <c r="O154" s="5">
        <f>IF(D154=0,0,(D154+((((1000*M154)/(30*F154))^2)/1962)))</f>
        <v>0</v>
      </c>
      <c r="P154" s="5">
        <f>O154/N154</f>
        <v>0</v>
      </c>
      <c r="Q154" s="5">
        <f xml:space="preserve"> 3.6412*N154 + 0.6618</f>
        <v>32.917359881812466</v>
      </c>
      <c r="R154" s="5">
        <f>M154/Q154</f>
        <v>1.0019997241270866</v>
      </c>
    </row>
    <row r="155" spans="1:18" x14ac:dyDescent="0.3">
      <c r="A155" t="s">
        <v>23</v>
      </c>
      <c r="B155" s="5">
        <f t="shared" si="93"/>
        <v>32.979999999999997</v>
      </c>
      <c r="C155">
        <v>8.1</v>
      </c>
      <c r="D155">
        <v>0.30000000000000071</v>
      </c>
      <c r="E155">
        <v>28.5</v>
      </c>
      <c r="F155">
        <v>20.7</v>
      </c>
      <c r="G155" s="5">
        <f t="shared" ref="G155:G173" si="94">ROUND(N155,3)</f>
        <v>8.8580000000000005</v>
      </c>
      <c r="H155" s="5">
        <f t="shared" ref="H155:H173" si="95">ROUND(O155,3)</f>
        <v>1.738</v>
      </c>
      <c r="I155" s="5">
        <f t="shared" ref="I155:I173" si="96">ROUND(P155,3)</f>
        <v>0.19600000000000001</v>
      </c>
      <c r="J155" s="5">
        <f t="shared" ref="J155:J171" si="97">ROUND(Q155,2)</f>
        <v>32.92</v>
      </c>
      <c r="K155" s="5">
        <f t="shared" ref="K155:K171" si="98">ROUND(R155,3)</f>
        <v>1.002</v>
      </c>
      <c r="M155">
        <f t="shared" ref="M155:M171" si="99">M154</f>
        <v>32.983185520568121</v>
      </c>
      <c r="N155" s="5">
        <f t="shared" ref="N155:N171" si="100">(C155+((((1000*M155)/(30*E155))^2)/1962))</f>
        <v>8.8584971662672931</v>
      </c>
      <c r="O155" s="5">
        <f t="shared" ref="O155:O171" si="101">IF(D155=0,0,(D155+((((1000*M155)/(30*F155))^2)/1962)))</f>
        <v>1.7378149392065365</v>
      </c>
      <c r="P155" s="5">
        <f t="shared" ref="P155:P172" si="102">O155/N155</f>
        <v>0.19617491619504576</v>
      </c>
      <c r="Q155" s="5">
        <f t="shared" ref="Q155:Q171" si="103" xml:space="preserve"> 3.6412*N155 + 0.6618</f>
        <v>32.917359881812466</v>
      </c>
      <c r="R155" s="5">
        <f t="shared" ref="R155:R171" si="104">M155/Q155</f>
        <v>1.0019997241270866</v>
      </c>
    </row>
    <row r="156" spans="1:18" x14ac:dyDescent="0.3">
      <c r="A156" t="s">
        <v>23</v>
      </c>
      <c r="B156" s="5">
        <f t="shared" ref="B156:B171" si="105">ROUND(M156,2)</f>
        <v>32.979999999999997</v>
      </c>
      <c r="C156">
        <v>8.1</v>
      </c>
      <c r="D156">
        <v>0.89999999999999858</v>
      </c>
      <c r="E156">
        <v>28.5</v>
      </c>
      <c r="F156">
        <v>21.299999999999997</v>
      </c>
      <c r="G156" s="5">
        <f t="shared" si="94"/>
        <v>8.8580000000000005</v>
      </c>
      <c r="H156" s="5">
        <f t="shared" si="95"/>
        <v>2.258</v>
      </c>
      <c r="I156" s="5">
        <f t="shared" si="96"/>
        <v>0.255</v>
      </c>
      <c r="J156" s="5">
        <f t="shared" si="97"/>
        <v>32.92</v>
      </c>
      <c r="K156" s="5">
        <f t="shared" si="98"/>
        <v>1.002</v>
      </c>
      <c r="M156">
        <f t="shared" si="99"/>
        <v>32.983185520568121</v>
      </c>
      <c r="N156" s="5">
        <f t="shared" si="100"/>
        <v>8.8584971662672931</v>
      </c>
      <c r="O156" s="5">
        <f t="shared" si="101"/>
        <v>2.257952177258939</v>
      </c>
      <c r="P156" s="5">
        <f t="shared" si="102"/>
        <v>0.25489111018256078</v>
      </c>
      <c r="Q156" s="5">
        <f t="shared" si="103"/>
        <v>32.917359881812466</v>
      </c>
      <c r="R156" s="5">
        <f t="shared" si="104"/>
        <v>1.0019997241270866</v>
      </c>
    </row>
    <row r="157" spans="1:18" x14ac:dyDescent="0.3">
      <c r="A157" t="s">
        <v>23</v>
      </c>
      <c r="B157" s="5">
        <f t="shared" si="105"/>
        <v>32.979999999999997</v>
      </c>
      <c r="C157">
        <v>8.1999999999999993</v>
      </c>
      <c r="D157">
        <v>2.25</v>
      </c>
      <c r="E157">
        <v>28.599999999999998</v>
      </c>
      <c r="F157">
        <v>22.65</v>
      </c>
      <c r="G157" s="5">
        <f t="shared" si="94"/>
        <v>8.9529999999999994</v>
      </c>
      <c r="H157" s="5">
        <f t="shared" si="95"/>
        <v>3.4510000000000001</v>
      </c>
      <c r="I157" s="5">
        <f t="shared" si="96"/>
        <v>0.38500000000000001</v>
      </c>
      <c r="J157" s="5">
        <f t="shared" si="97"/>
        <v>33.26</v>
      </c>
      <c r="K157" s="5">
        <f t="shared" si="98"/>
        <v>0.99199999999999999</v>
      </c>
      <c r="M157">
        <f t="shared" si="99"/>
        <v>32.983185520568121</v>
      </c>
      <c r="N157" s="5">
        <f t="shared" si="100"/>
        <v>8.9532022633143526</v>
      </c>
      <c r="O157" s="5">
        <f t="shared" si="101"/>
        <v>3.4509011754856922</v>
      </c>
      <c r="P157" s="5">
        <f t="shared" si="102"/>
        <v>0.38543764275556708</v>
      </c>
      <c r="Q157" s="5">
        <f t="shared" si="103"/>
        <v>33.262200081180218</v>
      </c>
      <c r="R157" s="5">
        <f t="shared" si="104"/>
        <v>0.99161166248981936</v>
      </c>
    </row>
    <row r="158" spans="1:18" x14ac:dyDescent="0.3">
      <c r="A158" t="s">
        <v>23</v>
      </c>
      <c r="B158" s="5">
        <f t="shared" si="105"/>
        <v>32.979999999999997</v>
      </c>
      <c r="C158">
        <v>8.25</v>
      </c>
      <c r="D158">
        <v>3.1999999999999993</v>
      </c>
      <c r="E158">
        <v>28.65</v>
      </c>
      <c r="F158">
        <v>23.599999999999998</v>
      </c>
      <c r="G158" s="5">
        <f t="shared" si="94"/>
        <v>9.0009999999999994</v>
      </c>
      <c r="H158" s="5">
        <f t="shared" si="95"/>
        <v>4.306</v>
      </c>
      <c r="I158" s="5">
        <f t="shared" si="96"/>
        <v>0.47799999999999998</v>
      </c>
      <c r="J158" s="5">
        <f t="shared" si="97"/>
        <v>33.43</v>
      </c>
      <c r="K158" s="5">
        <f t="shared" si="98"/>
        <v>0.98599999999999999</v>
      </c>
      <c r="M158">
        <f t="shared" si="99"/>
        <v>32.983185520568121</v>
      </c>
      <c r="N158" s="5">
        <f t="shared" si="100"/>
        <v>9.0005755791302118</v>
      </c>
      <c r="O158" s="5">
        <f t="shared" si="101"/>
        <v>4.3061643983420863</v>
      </c>
      <c r="P158" s="5">
        <f t="shared" si="102"/>
        <v>0.47843211364469435</v>
      </c>
      <c r="Q158" s="5">
        <f t="shared" si="103"/>
        <v>33.434695798728924</v>
      </c>
      <c r="R158" s="5">
        <f t="shared" si="104"/>
        <v>0.98649575635804143</v>
      </c>
    </row>
    <row r="159" spans="1:18" x14ac:dyDescent="0.3">
      <c r="A159" t="s">
        <v>23</v>
      </c>
      <c r="B159" s="5">
        <f t="shared" si="105"/>
        <v>32.979999999999997</v>
      </c>
      <c r="C159">
        <v>8.35</v>
      </c>
      <c r="D159">
        <v>4.1000000000000014</v>
      </c>
      <c r="E159">
        <v>28.75</v>
      </c>
      <c r="F159">
        <v>24.5</v>
      </c>
      <c r="G159" s="5">
        <f t="shared" si="94"/>
        <v>9.0950000000000006</v>
      </c>
      <c r="H159" s="5">
        <f t="shared" si="95"/>
        <v>5.1260000000000003</v>
      </c>
      <c r="I159" s="5">
        <f t="shared" si="96"/>
        <v>0.56399999999999995</v>
      </c>
      <c r="J159" s="5">
        <f t="shared" si="97"/>
        <v>33.78</v>
      </c>
      <c r="K159" s="5">
        <f t="shared" si="98"/>
        <v>0.97599999999999998</v>
      </c>
      <c r="M159">
        <f t="shared" si="99"/>
        <v>32.983185520568121</v>
      </c>
      <c r="N159" s="5">
        <f t="shared" si="100"/>
        <v>9.0953632644846678</v>
      </c>
      <c r="O159" s="5">
        <f t="shared" si="101"/>
        <v>5.1263878772188409</v>
      </c>
      <c r="P159" s="5">
        <f t="shared" si="102"/>
        <v>0.56362651255901164</v>
      </c>
      <c r="Q159" s="5">
        <f t="shared" si="103"/>
        <v>33.779836718641569</v>
      </c>
      <c r="R159" s="5">
        <f t="shared" si="104"/>
        <v>0.97641636918766361</v>
      </c>
    </row>
    <row r="160" spans="1:18" x14ac:dyDescent="0.3">
      <c r="A160" t="s">
        <v>23</v>
      </c>
      <c r="B160" s="5">
        <f t="shared" si="105"/>
        <v>32.979999999999997</v>
      </c>
      <c r="C160">
        <v>8.5</v>
      </c>
      <c r="D160">
        <v>4.8999999999999986</v>
      </c>
      <c r="E160">
        <v>28.9</v>
      </c>
      <c r="F160">
        <v>25.299999999999997</v>
      </c>
      <c r="G160" s="5">
        <f t="shared" si="94"/>
        <v>9.2379999999999995</v>
      </c>
      <c r="H160" s="5">
        <f t="shared" si="95"/>
        <v>5.8630000000000004</v>
      </c>
      <c r="I160" s="5">
        <f t="shared" si="96"/>
        <v>0.63500000000000001</v>
      </c>
      <c r="J160" s="5">
        <f t="shared" si="97"/>
        <v>34.299999999999997</v>
      </c>
      <c r="K160" s="5">
        <f t="shared" si="98"/>
        <v>0.96199999999999997</v>
      </c>
      <c r="M160">
        <f t="shared" si="99"/>
        <v>32.983185520568121</v>
      </c>
      <c r="N160" s="5">
        <f t="shared" si="100"/>
        <v>9.2376460091481292</v>
      </c>
      <c r="O160" s="5">
        <f t="shared" si="101"/>
        <v>5.8625042155018949</v>
      </c>
      <c r="P160" s="5">
        <f t="shared" si="102"/>
        <v>0.63463183257901423</v>
      </c>
      <c r="Q160" s="5">
        <f t="shared" si="103"/>
        <v>34.297916648510167</v>
      </c>
      <c r="R160" s="5">
        <f t="shared" si="104"/>
        <v>0.9616673181226838</v>
      </c>
    </row>
    <row r="161" spans="1:18" x14ac:dyDescent="0.3">
      <c r="A161" t="s">
        <v>23</v>
      </c>
      <c r="B161" s="5">
        <f t="shared" si="105"/>
        <v>32.979999999999997</v>
      </c>
      <c r="C161">
        <v>8.5</v>
      </c>
      <c r="D161">
        <v>5.5</v>
      </c>
      <c r="E161">
        <v>28.9</v>
      </c>
      <c r="F161">
        <v>25.9</v>
      </c>
      <c r="G161" s="5">
        <f t="shared" si="94"/>
        <v>9.2379999999999995</v>
      </c>
      <c r="H161" s="5">
        <f t="shared" si="95"/>
        <v>6.4180000000000001</v>
      </c>
      <c r="I161" s="5">
        <f t="shared" si="96"/>
        <v>0.69499999999999995</v>
      </c>
      <c r="J161" s="5">
        <f t="shared" si="97"/>
        <v>34.299999999999997</v>
      </c>
      <c r="K161" s="5">
        <f t="shared" si="98"/>
        <v>0.96199999999999997</v>
      </c>
      <c r="M161">
        <f t="shared" si="99"/>
        <v>32.983185520568121</v>
      </c>
      <c r="N161" s="5">
        <f t="shared" si="100"/>
        <v>9.2376460091481292</v>
      </c>
      <c r="O161" s="5">
        <f t="shared" si="101"/>
        <v>6.4184259675625119</v>
      </c>
      <c r="P161" s="5">
        <f t="shared" si="102"/>
        <v>0.69481185587824901</v>
      </c>
      <c r="Q161" s="5">
        <f t="shared" si="103"/>
        <v>34.297916648510167</v>
      </c>
      <c r="R161" s="5">
        <f t="shared" si="104"/>
        <v>0.9616673181226838</v>
      </c>
    </row>
    <row r="162" spans="1:18" x14ac:dyDescent="0.3">
      <c r="A162" t="s">
        <v>23</v>
      </c>
      <c r="B162" s="5">
        <f t="shared" si="105"/>
        <v>32.979999999999997</v>
      </c>
      <c r="C162">
        <v>9.15</v>
      </c>
      <c r="D162">
        <v>6.6999999999999993</v>
      </c>
      <c r="E162">
        <v>29.549999999999997</v>
      </c>
      <c r="F162">
        <v>27.099999999999998</v>
      </c>
      <c r="G162" s="5">
        <f t="shared" si="94"/>
        <v>9.8559999999999999</v>
      </c>
      <c r="H162" s="5">
        <f t="shared" si="95"/>
        <v>7.5389999999999997</v>
      </c>
      <c r="I162" s="5">
        <f t="shared" si="96"/>
        <v>0.76500000000000001</v>
      </c>
      <c r="J162" s="5">
        <f t="shared" si="97"/>
        <v>36.549999999999997</v>
      </c>
      <c r="K162" s="5">
        <f t="shared" si="98"/>
        <v>0.90200000000000002</v>
      </c>
      <c r="M162">
        <f t="shared" si="99"/>
        <v>32.983185520568121</v>
      </c>
      <c r="N162" s="5">
        <f t="shared" si="100"/>
        <v>9.8555514881148518</v>
      </c>
      <c r="O162" s="5">
        <f t="shared" si="101"/>
        <v>7.5388901612186761</v>
      </c>
      <c r="P162" s="5">
        <f t="shared" si="102"/>
        <v>0.76493843802755057</v>
      </c>
      <c r="Q162" s="5">
        <f t="shared" si="103"/>
        <v>36.547834078523799</v>
      </c>
      <c r="R162" s="5">
        <f t="shared" si="104"/>
        <v>0.9024662159104434</v>
      </c>
    </row>
    <row r="163" spans="1:18" x14ac:dyDescent="0.3">
      <c r="A163" t="s">
        <v>23</v>
      </c>
      <c r="B163" s="5">
        <f t="shared" si="105"/>
        <v>32.979999999999997</v>
      </c>
      <c r="C163">
        <v>9.65</v>
      </c>
      <c r="D163">
        <v>7.8000000000000007</v>
      </c>
      <c r="E163">
        <v>30.049999999999997</v>
      </c>
      <c r="F163">
        <v>28.2</v>
      </c>
      <c r="G163" s="5">
        <f t="shared" si="94"/>
        <v>10.332000000000001</v>
      </c>
      <c r="H163" s="5">
        <f t="shared" si="95"/>
        <v>8.5749999999999993</v>
      </c>
      <c r="I163" s="5">
        <f t="shared" si="96"/>
        <v>0.83</v>
      </c>
      <c r="J163" s="5">
        <f t="shared" si="97"/>
        <v>38.28</v>
      </c>
      <c r="K163" s="5">
        <f t="shared" si="98"/>
        <v>0.86199999999999999</v>
      </c>
      <c r="M163">
        <f t="shared" si="99"/>
        <v>32.983185520568121</v>
      </c>
      <c r="N163" s="5">
        <f t="shared" si="100"/>
        <v>10.332267572128105</v>
      </c>
      <c r="O163" s="5">
        <f t="shared" si="101"/>
        <v>8.5747212455367041</v>
      </c>
      <c r="P163" s="5">
        <f t="shared" si="102"/>
        <v>0.8298973275399405</v>
      </c>
      <c r="Q163" s="5">
        <f t="shared" si="103"/>
        <v>38.283652683632852</v>
      </c>
      <c r="R163" s="5">
        <f t="shared" si="104"/>
        <v>0.86154750679443914</v>
      </c>
    </row>
    <row r="164" spans="1:18" x14ac:dyDescent="0.3">
      <c r="A164" t="s">
        <v>23</v>
      </c>
      <c r="B164" s="5">
        <f t="shared" si="105"/>
        <v>32.979999999999997</v>
      </c>
      <c r="C164">
        <v>10.7</v>
      </c>
      <c r="D164">
        <v>9.3000000000000007</v>
      </c>
      <c r="E164">
        <v>31.099999999999998</v>
      </c>
      <c r="F164">
        <v>29.7</v>
      </c>
      <c r="G164" s="5">
        <f t="shared" si="94"/>
        <v>11.337</v>
      </c>
      <c r="H164" s="5">
        <f t="shared" si="95"/>
        <v>9.9979999999999993</v>
      </c>
      <c r="I164" s="5">
        <f t="shared" si="96"/>
        <v>0.88200000000000001</v>
      </c>
      <c r="J164" s="5">
        <f t="shared" si="97"/>
        <v>41.94</v>
      </c>
      <c r="K164" s="5">
        <f t="shared" si="98"/>
        <v>0.78600000000000003</v>
      </c>
      <c r="M164">
        <f t="shared" si="99"/>
        <v>32.983185520568121</v>
      </c>
      <c r="N164" s="5">
        <f t="shared" si="100"/>
        <v>11.336975758419173</v>
      </c>
      <c r="O164" s="5">
        <f t="shared" si="101"/>
        <v>9.9984427023326514</v>
      </c>
      <c r="P164" s="5">
        <f t="shared" si="102"/>
        <v>0.88193208800923051</v>
      </c>
      <c r="Q164" s="5">
        <f t="shared" si="103"/>
        <v>41.941996131555896</v>
      </c>
      <c r="R164" s="5">
        <f t="shared" si="104"/>
        <v>0.78639999434248586</v>
      </c>
    </row>
    <row r="165" spans="1:18" x14ac:dyDescent="0.3">
      <c r="A165" t="s">
        <v>23</v>
      </c>
      <c r="B165" s="5">
        <f t="shared" si="105"/>
        <v>32.979999999999997</v>
      </c>
      <c r="C165">
        <v>11.05</v>
      </c>
      <c r="D165">
        <v>9.9</v>
      </c>
      <c r="E165">
        <v>31.45</v>
      </c>
      <c r="F165">
        <v>30.299999999999997</v>
      </c>
      <c r="G165" s="5">
        <f t="shared" si="94"/>
        <v>11.673</v>
      </c>
      <c r="H165" s="5">
        <f t="shared" si="95"/>
        <v>10.571</v>
      </c>
      <c r="I165" s="5">
        <f t="shared" si="96"/>
        <v>0.90600000000000003</v>
      </c>
      <c r="J165" s="5">
        <f t="shared" si="97"/>
        <v>43.17</v>
      </c>
      <c r="K165" s="5">
        <f t="shared" si="98"/>
        <v>0.76400000000000001</v>
      </c>
      <c r="M165">
        <f t="shared" si="99"/>
        <v>32.983185520568121</v>
      </c>
      <c r="N165" s="5">
        <f t="shared" si="100"/>
        <v>11.672877126789801</v>
      </c>
      <c r="O165" s="5">
        <f t="shared" si="101"/>
        <v>10.5710554774593</v>
      </c>
      <c r="P165" s="5">
        <f t="shared" si="102"/>
        <v>0.90560839137064431</v>
      </c>
      <c r="Q165" s="5">
        <f t="shared" si="103"/>
        <v>43.165080194067023</v>
      </c>
      <c r="R165" s="5">
        <f t="shared" si="104"/>
        <v>0.76411732289800338</v>
      </c>
    </row>
    <row r="166" spans="1:18" x14ac:dyDescent="0.3">
      <c r="A166" t="s">
        <v>23</v>
      </c>
      <c r="B166" s="5">
        <f t="shared" si="105"/>
        <v>32.979999999999997</v>
      </c>
      <c r="C166">
        <v>11.3</v>
      </c>
      <c r="D166">
        <v>10.3</v>
      </c>
      <c r="E166">
        <v>31.7</v>
      </c>
      <c r="F166">
        <v>30.7</v>
      </c>
      <c r="G166" s="5">
        <f t="shared" si="94"/>
        <v>11.913</v>
      </c>
      <c r="H166" s="5">
        <f t="shared" si="95"/>
        <v>10.954000000000001</v>
      </c>
      <c r="I166" s="5">
        <f t="shared" si="96"/>
        <v>0.91900000000000004</v>
      </c>
      <c r="J166" s="5">
        <f t="shared" si="97"/>
        <v>44.04</v>
      </c>
      <c r="K166" s="5">
        <f t="shared" si="98"/>
        <v>0.749</v>
      </c>
      <c r="M166">
        <f t="shared" si="99"/>
        <v>32.983185520568121</v>
      </c>
      <c r="N166" s="5">
        <f t="shared" si="100"/>
        <v>11.913091306810307</v>
      </c>
      <c r="O166" s="5">
        <f t="shared" si="101"/>
        <v>10.953682610214017</v>
      </c>
      <c r="P166" s="5">
        <f t="shared" si="102"/>
        <v>0.91946601667966499</v>
      </c>
      <c r="Q166" s="5">
        <f t="shared" si="103"/>
        <v>44.039748066357689</v>
      </c>
      <c r="R166" s="5">
        <f t="shared" si="104"/>
        <v>0.74894128528778381</v>
      </c>
    </row>
    <row r="167" spans="1:18" x14ac:dyDescent="0.3">
      <c r="A167" t="s">
        <v>23</v>
      </c>
      <c r="B167" s="5">
        <f t="shared" si="105"/>
        <v>32.979999999999997</v>
      </c>
      <c r="C167">
        <v>12.25</v>
      </c>
      <c r="D167">
        <v>11.5</v>
      </c>
      <c r="E167">
        <v>32.65</v>
      </c>
      <c r="F167">
        <v>31.9</v>
      </c>
      <c r="G167" s="5">
        <f t="shared" si="94"/>
        <v>12.827999999999999</v>
      </c>
      <c r="H167" s="5">
        <f t="shared" si="95"/>
        <v>12.105</v>
      </c>
      <c r="I167" s="5">
        <f t="shared" si="96"/>
        <v>0.94399999999999995</v>
      </c>
      <c r="J167" s="5">
        <f t="shared" si="97"/>
        <v>47.37</v>
      </c>
      <c r="K167" s="5">
        <f t="shared" si="98"/>
        <v>0.69599999999999995</v>
      </c>
      <c r="M167">
        <f t="shared" si="99"/>
        <v>32.983185520568121</v>
      </c>
      <c r="N167" s="5">
        <f t="shared" si="100"/>
        <v>12.827932757798836</v>
      </c>
      <c r="O167" s="5">
        <f t="shared" si="101"/>
        <v>12.105427740785379</v>
      </c>
      <c r="P167" s="5">
        <f t="shared" si="102"/>
        <v>0.94367720577782066</v>
      </c>
      <c r="Q167" s="5">
        <f t="shared" si="103"/>
        <v>47.370868757697117</v>
      </c>
      <c r="R167" s="5">
        <f t="shared" si="104"/>
        <v>0.69627571512943398</v>
      </c>
    </row>
    <row r="168" spans="1:18" x14ac:dyDescent="0.3">
      <c r="A168" t="s">
        <v>23</v>
      </c>
      <c r="B168" s="5">
        <f t="shared" si="105"/>
        <v>32.979999999999997</v>
      </c>
      <c r="C168">
        <v>12.95</v>
      </c>
      <c r="D168">
        <v>12.2</v>
      </c>
      <c r="E168">
        <v>33.349999999999994</v>
      </c>
      <c r="F168">
        <v>32.599999999999994</v>
      </c>
      <c r="G168" s="5">
        <f t="shared" si="94"/>
        <v>13.504</v>
      </c>
      <c r="H168" s="5">
        <f t="shared" si="95"/>
        <v>12.78</v>
      </c>
      <c r="I168" s="5">
        <f t="shared" si="96"/>
        <v>0.94599999999999995</v>
      </c>
      <c r="J168" s="5">
        <f t="shared" si="97"/>
        <v>49.83</v>
      </c>
      <c r="K168" s="5">
        <f t="shared" si="98"/>
        <v>0.66200000000000003</v>
      </c>
      <c r="M168">
        <f t="shared" si="99"/>
        <v>32.983185520568121</v>
      </c>
      <c r="N168" s="5">
        <f t="shared" si="100"/>
        <v>13.503926326162803</v>
      </c>
      <c r="O168" s="5">
        <f t="shared" si="101"/>
        <v>12.779706917178487</v>
      </c>
      <c r="P168" s="5">
        <f t="shared" si="102"/>
        <v>0.94636971562994998</v>
      </c>
      <c r="Q168" s="5">
        <f t="shared" si="103"/>
        <v>49.832296538823996</v>
      </c>
      <c r="R168" s="5">
        <f t="shared" si="104"/>
        <v>0.66188371420673242</v>
      </c>
    </row>
    <row r="169" spans="1:18" x14ac:dyDescent="0.3">
      <c r="A169" t="s">
        <v>23</v>
      </c>
      <c r="B169" s="5">
        <f t="shared" si="105"/>
        <v>32.979999999999997</v>
      </c>
      <c r="C169">
        <v>13.35</v>
      </c>
      <c r="D169">
        <v>12.7</v>
      </c>
      <c r="E169">
        <v>33.75</v>
      </c>
      <c r="F169">
        <v>33.099999999999994</v>
      </c>
      <c r="G169" s="5">
        <f t="shared" si="94"/>
        <v>13.891</v>
      </c>
      <c r="H169" s="5">
        <f t="shared" si="95"/>
        <v>13.262</v>
      </c>
      <c r="I169" s="5">
        <f t="shared" si="96"/>
        <v>0.95499999999999996</v>
      </c>
      <c r="J169" s="5">
        <f t="shared" si="97"/>
        <v>51.24</v>
      </c>
      <c r="K169" s="5">
        <f t="shared" si="98"/>
        <v>0.64400000000000002</v>
      </c>
      <c r="M169">
        <f t="shared" si="99"/>
        <v>32.983185520568121</v>
      </c>
      <c r="N169" s="5">
        <f t="shared" si="100"/>
        <v>13.890874028686405</v>
      </c>
      <c r="O169" s="5">
        <f t="shared" si="101"/>
        <v>13.262325392521616</v>
      </c>
      <c r="P169" s="5">
        <f t="shared" si="102"/>
        <v>0.95475096564357598</v>
      </c>
      <c r="Q169" s="5">
        <f t="shared" si="103"/>
        <v>51.241250513252936</v>
      </c>
      <c r="R169" s="5">
        <f t="shared" si="104"/>
        <v>0.64368424248423473</v>
      </c>
    </row>
    <row r="170" spans="1:18" x14ac:dyDescent="0.3">
      <c r="A170" t="s">
        <v>23</v>
      </c>
      <c r="B170" s="5">
        <f t="shared" si="105"/>
        <v>32.979999999999997</v>
      </c>
      <c r="C170">
        <v>13.9</v>
      </c>
      <c r="D170">
        <v>13.5</v>
      </c>
      <c r="E170">
        <v>34.299999999999997</v>
      </c>
      <c r="F170">
        <v>33.9</v>
      </c>
      <c r="G170" s="5">
        <f t="shared" si="94"/>
        <v>14.423999999999999</v>
      </c>
      <c r="H170" s="5">
        <f t="shared" si="95"/>
        <v>14.036</v>
      </c>
      <c r="I170" s="5">
        <f t="shared" si="96"/>
        <v>0.97299999999999998</v>
      </c>
      <c r="J170" s="5">
        <f t="shared" si="97"/>
        <v>53.18</v>
      </c>
      <c r="K170" s="5">
        <f t="shared" si="98"/>
        <v>0.62</v>
      </c>
      <c r="M170">
        <f t="shared" si="99"/>
        <v>32.983185520568121</v>
      </c>
      <c r="N170" s="5">
        <f t="shared" si="100"/>
        <v>14.423667284295327</v>
      </c>
      <c r="O170" s="5">
        <f t="shared" si="101"/>
        <v>14.036098122449864</v>
      </c>
      <c r="P170" s="5">
        <f t="shared" si="102"/>
        <v>0.97312963796194518</v>
      </c>
      <c r="Q170" s="5">
        <f t="shared" si="103"/>
        <v>53.181257315576147</v>
      </c>
      <c r="R170" s="5">
        <f t="shared" si="104"/>
        <v>0.62020319160276316</v>
      </c>
    </row>
    <row r="171" spans="1:18" x14ac:dyDescent="0.3">
      <c r="A171" t="s">
        <v>23</v>
      </c>
      <c r="B171" s="5">
        <f t="shared" si="105"/>
        <v>32.979999999999997</v>
      </c>
      <c r="C171">
        <v>14.35</v>
      </c>
      <c r="D171">
        <v>14</v>
      </c>
      <c r="E171">
        <v>34.75</v>
      </c>
      <c r="F171">
        <v>34.4</v>
      </c>
      <c r="G171" s="5">
        <f t="shared" si="94"/>
        <v>14.86</v>
      </c>
      <c r="H171" s="5">
        <f t="shared" si="95"/>
        <v>14.521000000000001</v>
      </c>
      <c r="I171" s="5">
        <f t="shared" si="96"/>
        <v>0.97699999999999998</v>
      </c>
      <c r="J171" s="5">
        <f t="shared" si="97"/>
        <v>54.77</v>
      </c>
      <c r="K171" s="5">
        <f t="shared" si="98"/>
        <v>0.60199999999999998</v>
      </c>
      <c r="M171">
        <f t="shared" si="99"/>
        <v>32.983185520568121</v>
      </c>
      <c r="N171" s="5">
        <f t="shared" si="100"/>
        <v>14.860192493805172</v>
      </c>
      <c r="O171" s="5">
        <f t="shared" si="101"/>
        <v>14.520627132318658</v>
      </c>
      <c r="P171" s="5">
        <f t="shared" si="102"/>
        <v>0.9771493295508743</v>
      </c>
      <c r="Q171" s="5">
        <f t="shared" si="103"/>
        <v>54.770732908443392</v>
      </c>
      <c r="R171" s="5">
        <f t="shared" si="104"/>
        <v>0.60220456745948481</v>
      </c>
    </row>
    <row r="172" spans="1:18" x14ac:dyDescent="0.3">
      <c r="A172" t="s">
        <v>23</v>
      </c>
      <c r="B172" s="5">
        <f>ROUND(M172,2)</f>
        <v>36.26</v>
      </c>
      <c r="C172">
        <v>8.85</v>
      </c>
      <c r="D172">
        <v>0</v>
      </c>
      <c r="E172">
        <v>29.25</v>
      </c>
      <c r="F172" s="6" t="s">
        <v>30</v>
      </c>
      <c r="G172" s="5">
        <f t="shared" si="94"/>
        <v>9.7200000000000006</v>
      </c>
      <c r="H172" s="5">
        <f t="shared" si="95"/>
        <v>0</v>
      </c>
      <c r="I172" s="5">
        <f t="shared" si="96"/>
        <v>0</v>
      </c>
      <c r="J172" s="5">
        <f>ROUND(Q172,2)</f>
        <v>36.26</v>
      </c>
      <c r="K172" s="5">
        <f>ROUND(R172,3)</f>
        <v>1</v>
      </c>
      <c r="M172">
        <v>36.264039490787901</v>
      </c>
      <c r="N172" s="5">
        <f>(C172+((((1000*M172)/(30*E172))^2)/1962))</f>
        <v>9.720480616069521</v>
      </c>
      <c r="O172" s="5">
        <f>IF(D172=0,0,(D172+((((1000*M172)/(30*F172))^2)/1962)))</f>
        <v>0</v>
      </c>
      <c r="P172" s="5">
        <f t="shared" si="102"/>
        <v>0</v>
      </c>
      <c r="Q172" s="5">
        <f>M172</f>
        <v>36.264039490787901</v>
      </c>
      <c r="R172" s="5">
        <f>M172/Q172</f>
        <v>1</v>
      </c>
    </row>
    <row r="173" spans="1:18" x14ac:dyDescent="0.3">
      <c r="A173" t="s">
        <v>23</v>
      </c>
      <c r="B173" s="5">
        <f t="shared" ref="B173:B174" si="106">ROUND(M173,2)</f>
        <v>36.26</v>
      </c>
      <c r="C173">
        <v>8.85</v>
      </c>
      <c r="D173">
        <v>0</v>
      </c>
      <c r="E173">
        <v>29.25</v>
      </c>
      <c r="F173">
        <v>20.099999999999998</v>
      </c>
      <c r="G173" s="5">
        <f t="shared" si="94"/>
        <v>9.7200000000000006</v>
      </c>
      <c r="H173" s="5">
        <f t="shared" si="95"/>
        <v>0</v>
      </c>
      <c r="I173" s="5">
        <f t="shared" si="96"/>
        <v>0</v>
      </c>
      <c r="J173" s="5">
        <f>ROUND(Q173,2)</f>
        <v>36.06</v>
      </c>
      <c r="K173" s="5">
        <f>ROUND(R173,3)</f>
        <v>1.006</v>
      </c>
      <c r="M173">
        <f>M172</f>
        <v>36.264039490787901</v>
      </c>
      <c r="N173" s="5">
        <f>(C173+((((1000*M173)/(30*E173))^2)/1962))</f>
        <v>9.720480616069521</v>
      </c>
      <c r="O173" s="5">
        <f>IF(D173=0,0,(D173+((((1000*M173)/(30*F173))^2)/1962)))</f>
        <v>0</v>
      </c>
      <c r="P173" s="5">
        <f>O173/N173</f>
        <v>0</v>
      </c>
      <c r="Q173" s="5">
        <f xml:space="preserve"> 3.6412*N173 + 0.6618</f>
        <v>36.056014019232336</v>
      </c>
      <c r="R173" s="5">
        <f>M173/Q173</f>
        <v>1.0057695082835447</v>
      </c>
    </row>
    <row r="174" spans="1:18" x14ac:dyDescent="0.3">
      <c r="A174" t="s">
        <v>23</v>
      </c>
      <c r="B174" s="5">
        <f t="shared" si="106"/>
        <v>36.26</v>
      </c>
      <c r="C174">
        <v>8.85</v>
      </c>
      <c r="D174">
        <v>0.80000000000000071</v>
      </c>
      <c r="E174">
        <v>29.25</v>
      </c>
      <c r="F174">
        <v>21.2</v>
      </c>
      <c r="G174" s="5">
        <f t="shared" ref="G174:G191" si="107">ROUND(N174,3)</f>
        <v>9.7200000000000006</v>
      </c>
      <c r="H174" s="5">
        <f t="shared" ref="H174:H191" si="108">ROUND(O174,3)</f>
        <v>2.4569999999999999</v>
      </c>
      <c r="I174" s="5">
        <f t="shared" ref="I174:I191" si="109">ROUND(P174,3)</f>
        <v>0.253</v>
      </c>
      <c r="J174" s="5">
        <f t="shared" ref="J174:J191" si="110">ROUND(Q174,2)</f>
        <v>36.06</v>
      </c>
      <c r="K174" s="5">
        <f t="shared" ref="K174:K191" si="111">ROUND(R174,3)</f>
        <v>1.006</v>
      </c>
      <c r="M174">
        <f t="shared" ref="M174:M191" si="112">M173</f>
        <v>36.264039490787901</v>
      </c>
      <c r="N174" s="5">
        <f t="shared" ref="N174:N191" si="113">(C174+((((1000*M174)/(30*E174))^2)/1962))</f>
        <v>9.720480616069521</v>
      </c>
      <c r="O174" s="5">
        <f t="shared" ref="O174:O191" si="114">IF(D174=0,0,(D174+((((1000*M174)/(30*F174))^2)/1962)))</f>
        <v>2.4570633946377285</v>
      </c>
      <c r="P174" s="5">
        <f t="shared" ref="P174:P191" si="115">O174/N174</f>
        <v>0.25277180128066989</v>
      </c>
      <c r="Q174" s="5">
        <f t="shared" ref="Q174:Q191" si="116" xml:space="preserve"> 3.6412*N174 + 0.6618</f>
        <v>36.056014019232336</v>
      </c>
      <c r="R174" s="5">
        <f t="shared" ref="R174:R191" si="117">M174/Q174</f>
        <v>1.0057695082835447</v>
      </c>
    </row>
    <row r="175" spans="1:18" x14ac:dyDescent="0.3">
      <c r="A175" t="s">
        <v>23</v>
      </c>
      <c r="B175" s="5">
        <f t="shared" ref="B175:B191" si="118">ROUND(M175,2)</f>
        <v>36.26</v>
      </c>
      <c r="C175">
        <v>8.9</v>
      </c>
      <c r="D175">
        <v>1.1499999999999986</v>
      </c>
      <c r="E175">
        <v>29.299999999999997</v>
      </c>
      <c r="F175">
        <v>21.549999999999997</v>
      </c>
      <c r="G175" s="5">
        <f t="shared" si="107"/>
        <v>9.7680000000000007</v>
      </c>
      <c r="H175" s="5">
        <f t="shared" si="108"/>
        <v>2.754</v>
      </c>
      <c r="I175" s="5">
        <f t="shared" si="109"/>
        <v>0.28199999999999997</v>
      </c>
      <c r="J175" s="5">
        <f t="shared" si="110"/>
        <v>36.229999999999997</v>
      </c>
      <c r="K175" s="5">
        <f t="shared" si="111"/>
        <v>1.0009999999999999</v>
      </c>
      <c r="M175">
        <f t="shared" si="112"/>
        <v>36.264039490787901</v>
      </c>
      <c r="N175" s="5">
        <f t="shared" si="113"/>
        <v>9.7675122273829409</v>
      </c>
      <c r="O175" s="5">
        <f t="shared" si="114"/>
        <v>2.7536747693778141</v>
      </c>
      <c r="P175" s="5">
        <f t="shared" si="115"/>
        <v>0.2819218144061254</v>
      </c>
      <c r="Q175" s="5">
        <f t="shared" si="116"/>
        <v>36.227265522346762</v>
      </c>
      <c r="R175" s="5">
        <f t="shared" si="117"/>
        <v>1.0010150909242226</v>
      </c>
    </row>
    <row r="176" spans="1:18" x14ac:dyDescent="0.3">
      <c r="A176" t="s">
        <v>23</v>
      </c>
      <c r="B176" s="5">
        <f t="shared" si="118"/>
        <v>36.26</v>
      </c>
      <c r="C176">
        <v>8.9499999999999993</v>
      </c>
      <c r="D176">
        <v>1.6000000000000014</v>
      </c>
      <c r="E176">
        <v>29.349999999999998</v>
      </c>
      <c r="F176">
        <v>22</v>
      </c>
      <c r="G176" s="5">
        <f t="shared" si="107"/>
        <v>9.8149999999999995</v>
      </c>
      <c r="H176" s="5">
        <f t="shared" si="108"/>
        <v>3.1389999999999998</v>
      </c>
      <c r="I176" s="5">
        <f t="shared" si="109"/>
        <v>0.32</v>
      </c>
      <c r="J176" s="5">
        <f t="shared" si="110"/>
        <v>36.4</v>
      </c>
      <c r="K176" s="5">
        <f t="shared" si="111"/>
        <v>0.996</v>
      </c>
      <c r="M176">
        <f t="shared" si="112"/>
        <v>36.264039490787901</v>
      </c>
      <c r="N176" s="5">
        <f t="shared" si="113"/>
        <v>9.8145589964111455</v>
      </c>
      <c r="O176" s="5">
        <f t="shared" si="114"/>
        <v>3.1387408514173165</v>
      </c>
      <c r="P176" s="5">
        <f t="shared" si="115"/>
        <v>0.31980457324318379</v>
      </c>
      <c r="Q176" s="5">
        <f t="shared" si="116"/>
        <v>36.398572217732266</v>
      </c>
      <c r="R176" s="5">
        <f t="shared" si="117"/>
        <v>0.99630390098436816</v>
      </c>
    </row>
    <row r="177" spans="1:18" x14ac:dyDescent="0.3">
      <c r="A177" t="s">
        <v>23</v>
      </c>
      <c r="B177" s="5">
        <f t="shared" si="118"/>
        <v>36.26</v>
      </c>
      <c r="C177">
        <v>9</v>
      </c>
      <c r="D177">
        <v>2.1999999999999993</v>
      </c>
      <c r="E177">
        <v>29.4</v>
      </c>
      <c r="F177">
        <v>22.599999999999998</v>
      </c>
      <c r="G177" s="5">
        <f t="shared" si="107"/>
        <v>9.8620000000000001</v>
      </c>
      <c r="H177" s="5">
        <f t="shared" si="108"/>
        <v>3.6579999999999999</v>
      </c>
      <c r="I177" s="5">
        <f t="shared" si="109"/>
        <v>0.371</v>
      </c>
      <c r="J177" s="5">
        <f t="shared" si="110"/>
        <v>36.57</v>
      </c>
      <c r="K177" s="5">
        <f t="shared" si="111"/>
        <v>0.99199999999999999</v>
      </c>
      <c r="M177">
        <f t="shared" si="112"/>
        <v>36.264039490787901</v>
      </c>
      <c r="N177" s="5">
        <f t="shared" si="113"/>
        <v>9.8616208201281648</v>
      </c>
      <c r="O177" s="5">
        <f t="shared" si="114"/>
        <v>3.6581223511746819</v>
      </c>
      <c r="P177" s="5">
        <f t="shared" si="115"/>
        <v>0.37094534639866023</v>
      </c>
      <c r="Q177" s="5">
        <f t="shared" si="116"/>
        <v>36.569933730250675</v>
      </c>
      <c r="R177" s="5">
        <f t="shared" si="117"/>
        <v>0.99163536248878303</v>
      </c>
    </row>
    <row r="178" spans="1:18" x14ac:dyDescent="0.3">
      <c r="A178" t="s">
        <v>23</v>
      </c>
      <c r="B178" s="5">
        <f t="shared" si="118"/>
        <v>36.26</v>
      </c>
      <c r="C178">
        <v>8.6999999999999993</v>
      </c>
      <c r="D178">
        <v>2.8000000000000007</v>
      </c>
      <c r="E178">
        <v>29.099999999999998</v>
      </c>
      <c r="F178">
        <v>23.2</v>
      </c>
      <c r="G178" s="5">
        <f t="shared" si="107"/>
        <v>9.5790000000000006</v>
      </c>
      <c r="H178" s="5">
        <f t="shared" si="108"/>
        <v>4.1840000000000002</v>
      </c>
      <c r="I178" s="5">
        <f t="shared" si="109"/>
        <v>0.437</v>
      </c>
      <c r="J178" s="5">
        <f t="shared" si="110"/>
        <v>35.54</v>
      </c>
      <c r="K178" s="5">
        <f t="shared" si="111"/>
        <v>1.02</v>
      </c>
      <c r="M178">
        <f t="shared" si="112"/>
        <v>36.264039490787901</v>
      </c>
      <c r="N178" s="5">
        <f t="shared" si="113"/>
        <v>9.5794777719747994</v>
      </c>
      <c r="O178" s="5">
        <f t="shared" si="114"/>
        <v>4.1836774897554641</v>
      </c>
      <c r="P178" s="5">
        <f t="shared" si="115"/>
        <v>0.43673335742737501</v>
      </c>
      <c r="Q178" s="5">
        <f t="shared" si="116"/>
        <v>35.542594463314636</v>
      </c>
      <c r="R178" s="5">
        <f t="shared" si="117"/>
        <v>1.0202980406570461</v>
      </c>
    </row>
    <row r="179" spans="1:18" x14ac:dyDescent="0.3">
      <c r="A179" t="s">
        <v>23</v>
      </c>
      <c r="B179" s="5">
        <f t="shared" si="118"/>
        <v>36.26</v>
      </c>
      <c r="C179">
        <v>9.0500000000000007</v>
      </c>
      <c r="D179">
        <v>4.8999999999999986</v>
      </c>
      <c r="E179">
        <v>29.45</v>
      </c>
      <c r="F179">
        <v>25.299999999999997</v>
      </c>
      <c r="G179" s="5">
        <f t="shared" si="107"/>
        <v>9.9090000000000007</v>
      </c>
      <c r="H179" s="5">
        <f t="shared" si="108"/>
        <v>6.0640000000000001</v>
      </c>
      <c r="I179" s="5">
        <f t="shared" si="109"/>
        <v>0.61199999999999999</v>
      </c>
      <c r="J179" s="5">
        <f t="shared" si="110"/>
        <v>36.74</v>
      </c>
      <c r="K179" s="5">
        <f t="shared" si="111"/>
        <v>0.98699999999999999</v>
      </c>
      <c r="M179">
        <f t="shared" si="112"/>
        <v>36.264039490787901</v>
      </c>
      <c r="N179" s="5">
        <f t="shared" si="113"/>
        <v>9.9086975963818631</v>
      </c>
      <c r="O179" s="5">
        <f t="shared" si="114"/>
        <v>6.0635091504100673</v>
      </c>
      <c r="P179" s="5">
        <f t="shared" si="115"/>
        <v>0.61193805658416123</v>
      </c>
      <c r="Q179" s="5">
        <f t="shared" si="116"/>
        <v>36.741349687945636</v>
      </c>
      <c r="R179" s="5">
        <f t="shared" si="117"/>
        <v>0.98700890954709986</v>
      </c>
    </row>
    <row r="180" spans="1:18" x14ac:dyDescent="0.3">
      <c r="A180" t="s">
        <v>23</v>
      </c>
      <c r="B180" s="5">
        <f t="shared" si="118"/>
        <v>36.26</v>
      </c>
      <c r="C180">
        <v>9.4499999999999993</v>
      </c>
      <c r="D180">
        <v>6.1</v>
      </c>
      <c r="E180">
        <v>29.849999999999998</v>
      </c>
      <c r="F180">
        <v>26.5</v>
      </c>
      <c r="G180" s="5">
        <f t="shared" si="107"/>
        <v>10.286</v>
      </c>
      <c r="H180" s="5">
        <f t="shared" si="108"/>
        <v>7.1609999999999996</v>
      </c>
      <c r="I180" s="5">
        <f t="shared" si="109"/>
        <v>0.69599999999999995</v>
      </c>
      <c r="J180" s="5">
        <f t="shared" si="110"/>
        <v>38.11</v>
      </c>
      <c r="K180" s="5">
        <f t="shared" si="111"/>
        <v>0.95099999999999996</v>
      </c>
      <c r="M180">
        <f t="shared" si="112"/>
        <v>36.264039490787901</v>
      </c>
      <c r="N180" s="5">
        <f t="shared" si="113"/>
        <v>10.285838120907137</v>
      </c>
      <c r="O180" s="5">
        <f t="shared" si="114"/>
        <v>7.1605205725681458</v>
      </c>
      <c r="P180" s="5">
        <f t="shared" si="115"/>
        <v>0.69615334097214432</v>
      </c>
      <c r="Q180" s="5">
        <f t="shared" si="116"/>
        <v>38.114593765847069</v>
      </c>
      <c r="R180" s="5">
        <f t="shared" si="117"/>
        <v>0.95144761908187059</v>
      </c>
    </row>
    <row r="181" spans="1:18" x14ac:dyDescent="0.3">
      <c r="A181" t="s">
        <v>23</v>
      </c>
      <c r="B181" s="5">
        <f t="shared" si="118"/>
        <v>36.26</v>
      </c>
      <c r="C181">
        <v>9.75</v>
      </c>
      <c r="D181">
        <v>7.1</v>
      </c>
      <c r="E181">
        <v>30.15</v>
      </c>
      <c r="F181">
        <v>27.5</v>
      </c>
      <c r="G181" s="5">
        <f t="shared" si="107"/>
        <v>10.569000000000001</v>
      </c>
      <c r="H181" s="5">
        <f t="shared" si="108"/>
        <v>8.0850000000000009</v>
      </c>
      <c r="I181" s="5">
        <f t="shared" si="109"/>
        <v>0.76500000000000001</v>
      </c>
      <c r="J181" s="5">
        <f t="shared" si="110"/>
        <v>39.15</v>
      </c>
      <c r="K181" s="5">
        <f t="shared" si="111"/>
        <v>0.92600000000000005</v>
      </c>
      <c r="M181">
        <f t="shared" si="112"/>
        <v>36.264039490787901</v>
      </c>
      <c r="N181" s="5">
        <f t="shared" si="113"/>
        <v>10.569287280662449</v>
      </c>
      <c r="O181" s="5">
        <f t="shared" si="114"/>
        <v>8.0847941449070806</v>
      </c>
      <c r="P181" s="5">
        <f t="shared" si="115"/>
        <v>0.76493276511643382</v>
      </c>
      <c r="Q181" s="5">
        <f t="shared" si="116"/>
        <v>39.146688846348106</v>
      </c>
      <c r="R181" s="5">
        <f t="shared" si="117"/>
        <v>0.92636288175291948</v>
      </c>
    </row>
    <row r="182" spans="1:18" x14ac:dyDescent="0.3">
      <c r="A182" t="s">
        <v>23</v>
      </c>
      <c r="B182" s="5">
        <f t="shared" si="118"/>
        <v>36.26</v>
      </c>
      <c r="C182">
        <v>10.1</v>
      </c>
      <c r="D182">
        <v>7.9</v>
      </c>
      <c r="E182">
        <v>30.5</v>
      </c>
      <c r="F182">
        <v>28.299999999999997</v>
      </c>
      <c r="G182" s="5">
        <f t="shared" si="107"/>
        <v>10.901</v>
      </c>
      <c r="H182" s="5">
        <f t="shared" si="108"/>
        <v>8.83</v>
      </c>
      <c r="I182" s="5">
        <f t="shared" si="109"/>
        <v>0.81</v>
      </c>
      <c r="J182" s="5">
        <f t="shared" si="110"/>
        <v>40.35</v>
      </c>
      <c r="K182" s="5">
        <f t="shared" si="111"/>
        <v>0.89900000000000002</v>
      </c>
      <c r="M182">
        <f t="shared" si="112"/>
        <v>36.264039490787901</v>
      </c>
      <c r="N182" s="5">
        <f t="shared" si="113"/>
        <v>10.900591853895168</v>
      </c>
      <c r="O182" s="5">
        <f t="shared" si="114"/>
        <v>8.8299036972442924</v>
      </c>
      <c r="P182" s="5">
        <f t="shared" si="115"/>
        <v>0.81003892408732414</v>
      </c>
      <c r="Q182" s="5">
        <f t="shared" si="116"/>
        <v>40.353035058403087</v>
      </c>
      <c r="R182" s="5">
        <f t="shared" si="117"/>
        <v>0.89866944179794239</v>
      </c>
    </row>
    <row r="183" spans="1:18" x14ac:dyDescent="0.3">
      <c r="A183" t="s">
        <v>23</v>
      </c>
      <c r="B183" s="5">
        <f t="shared" si="118"/>
        <v>36.26</v>
      </c>
      <c r="C183">
        <v>10.25</v>
      </c>
      <c r="D183">
        <v>8.1</v>
      </c>
      <c r="E183">
        <v>30.65</v>
      </c>
      <c r="F183">
        <v>28.5</v>
      </c>
      <c r="G183" s="5">
        <f t="shared" si="107"/>
        <v>11.042999999999999</v>
      </c>
      <c r="H183" s="5">
        <f t="shared" si="108"/>
        <v>9.0169999999999995</v>
      </c>
      <c r="I183" s="5">
        <f t="shared" si="109"/>
        <v>0.81699999999999995</v>
      </c>
      <c r="J183" s="5">
        <f t="shared" si="110"/>
        <v>40.869999999999997</v>
      </c>
      <c r="K183" s="5">
        <f t="shared" si="111"/>
        <v>0.88700000000000001</v>
      </c>
      <c r="M183">
        <f t="shared" si="112"/>
        <v>36.264039490787901</v>
      </c>
      <c r="N183" s="5">
        <f t="shared" si="113"/>
        <v>11.042774893177437</v>
      </c>
      <c r="O183" s="5">
        <f t="shared" si="114"/>
        <v>9.016898211247744</v>
      </c>
      <c r="P183" s="5">
        <f t="shared" si="115"/>
        <v>0.81654278915154366</v>
      </c>
      <c r="Q183" s="5">
        <f t="shared" si="116"/>
        <v>40.870751941037682</v>
      </c>
      <c r="R183" s="5">
        <f t="shared" si="117"/>
        <v>0.88728584057137805</v>
      </c>
    </row>
    <row r="184" spans="1:18" x14ac:dyDescent="0.3">
      <c r="A184" t="s">
        <v>23</v>
      </c>
      <c r="B184" s="5">
        <f t="shared" si="118"/>
        <v>36.26</v>
      </c>
      <c r="C184">
        <v>10.65</v>
      </c>
      <c r="D184">
        <v>9</v>
      </c>
      <c r="E184">
        <v>31.049999999999997</v>
      </c>
      <c r="F184">
        <v>29.4</v>
      </c>
      <c r="G184" s="5">
        <f t="shared" si="107"/>
        <v>11.422000000000001</v>
      </c>
      <c r="H184" s="5">
        <f t="shared" si="108"/>
        <v>9.8620000000000001</v>
      </c>
      <c r="I184" s="5">
        <f t="shared" si="109"/>
        <v>0.86299999999999999</v>
      </c>
      <c r="J184" s="5">
        <f t="shared" si="110"/>
        <v>42.25</v>
      </c>
      <c r="K184" s="5">
        <f t="shared" si="111"/>
        <v>0.85799999999999998</v>
      </c>
      <c r="M184">
        <f t="shared" si="112"/>
        <v>36.264039490787901</v>
      </c>
      <c r="N184" s="5">
        <f t="shared" si="113"/>
        <v>11.422480697940292</v>
      </c>
      <c r="O184" s="5">
        <f t="shared" si="114"/>
        <v>9.8616208201281648</v>
      </c>
      <c r="P184" s="5">
        <f t="shared" si="115"/>
        <v>0.8633519356181899</v>
      </c>
      <c r="Q184" s="5">
        <f t="shared" si="116"/>
        <v>42.25333671734019</v>
      </c>
      <c r="R184" s="5">
        <f t="shared" si="117"/>
        <v>0.85825268033579083</v>
      </c>
    </row>
    <row r="185" spans="1:18" x14ac:dyDescent="0.3">
      <c r="A185" t="s">
        <v>23</v>
      </c>
      <c r="B185" s="5">
        <f t="shared" si="118"/>
        <v>36.26</v>
      </c>
      <c r="C185">
        <v>11</v>
      </c>
      <c r="D185">
        <v>9.6</v>
      </c>
      <c r="E185">
        <v>31.4</v>
      </c>
      <c r="F185">
        <v>30</v>
      </c>
      <c r="G185" s="5">
        <f t="shared" si="107"/>
        <v>11.755000000000001</v>
      </c>
      <c r="H185" s="5">
        <f t="shared" si="108"/>
        <v>10.428000000000001</v>
      </c>
      <c r="I185" s="5">
        <f t="shared" si="109"/>
        <v>0.88700000000000001</v>
      </c>
      <c r="J185" s="5">
        <f t="shared" si="110"/>
        <v>43.47</v>
      </c>
      <c r="K185" s="5">
        <f t="shared" si="111"/>
        <v>0.83399999999999996</v>
      </c>
      <c r="M185">
        <f t="shared" si="112"/>
        <v>36.264039490787901</v>
      </c>
      <c r="N185" s="5">
        <f t="shared" si="113"/>
        <v>11.755355767055439</v>
      </c>
      <c r="O185" s="5">
        <f t="shared" si="114"/>
        <v>10.427500635651089</v>
      </c>
      <c r="P185" s="5">
        <f t="shared" si="115"/>
        <v>0.88704253978210645</v>
      </c>
      <c r="Q185" s="5">
        <f t="shared" si="116"/>
        <v>43.465401419002262</v>
      </c>
      <c r="R185" s="5">
        <f t="shared" si="117"/>
        <v>0.83431967281760666</v>
      </c>
    </row>
    <row r="186" spans="1:18" x14ac:dyDescent="0.3">
      <c r="A186" t="s">
        <v>23</v>
      </c>
      <c r="B186" s="5">
        <f t="shared" si="118"/>
        <v>36.26</v>
      </c>
      <c r="C186">
        <v>11.3</v>
      </c>
      <c r="D186">
        <v>9.9</v>
      </c>
      <c r="E186">
        <v>31.7</v>
      </c>
      <c r="F186">
        <v>30.299999999999997</v>
      </c>
      <c r="G186" s="5">
        <f t="shared" si="107"/>
        <v>12.041</v>
      </c>
      <c r="H186" s="5">
        <f t="shared" si="108"/>
        <v>10.711</v>
      </c>
      <c r="I186" s="5">
        <f t="shared" si="109"/>
        <v>0.89</v>
      </c>
      <c r="J186" s="5">
        <f t="shared" si="110"/>
        <v>44.51</v>
      </c>
      <c r="K186" s="5">
        <f t="shared" si="111"/>
        <v>0.81499999999999995</v>
      </c>
      <c r="M186">
        <f t="shared" si="112"/>
        <v>36.264039490787901</v>
      </c>
      <c r="N186" s="5">
        <f t="shared" si="113"/>
        <v>12.041126463678593</v>
      </c>
      <c r="O186" s="5">
        <f t="shared" si="114"/>
        <v>10.711195604010479</v>
      </c>
      <c r="P186" s="5">
        <f t="shared" si="115"/>
        <v>0.88955095989733368</v>
      </c>
      <c r="Q186" s="5">
        <f t="shared" si="116"/>
        <v>44.50594967954649</v>
      </c>
      <c r="R186" s="5">
        <f t="shared" si="117"/>
        <v>0.814813294669537</v>
      </c>
    </row>
    <row r="187" spans="1:18" x14ac:dyDescent="0.3">
      <c r="A187" t="s">
        <v>23</v>
      </c>
      <c r="B187" s="5">
        <f t="shared" si="118"/>
        <v>36.26</v>
      </c>
      <c r="C187">
        <v>12.05</v>
      </c>
      <c r="D187">
        <v>11</v>
      </c>
      <c r="E187">
        <v>32.450000000000003</v>
      </c>
      <c r="F187">
        <v>31.4</v>
      </c>
      <c r="G187" s="5">
        <f t="shared" si="107"/>
        <v>12.757</v>
      </c>
      <c r="H187" s="5">
        <f t="shared" si="108"/>
        <v>11.755000000000001</v>
      </c>
      <c r="I187" s="5">
        <f t="shared" si="109"/>
        <v>0.92100000000000004</v>
      </c>
      <c r="J187" s="5">
        <f t="shared" si="110"/>
        <v>47.11</v>
      </c>
      <c r="K187" s="5">
        <f t="shared" si="111"/>
        <v>0.77</v>
      </c>
      <c r="M187">
        <f t="shared" si="112"/>
        <v>36.264039490787901</v>
      </c>
      <c r="N187" s="5">
        <f t="shared" si="113"/>
        <v>12.757263821392618</v>
      </c>
      <c r="O187" s="5">
        <f t="shared" si="114"/>
        <v>11.755355767055439</v>
      </c>
      <c r="P187" s="5">
        <f t="shared" si="115"/>
        <v>0.92146371915135261</v>
      </c>
      <c r="Q187" s="5">
        <f t="shared" si="116"/>
        <v>47.113549026454798</v>
      </c>
      <c r="R187" s="5">
        <f t="shared" si="117"/>
        <v>0.76971572382342135</v>
      </c>
    </row>
    <row r="188" spans="1:18" x14ac:dyDescent="0.3">
      <c r="A188" t="s">
        <v>23</v>
      </c>
      <c r="B188" s="5">
        <f t="shared" si="118"/>
        <v>36.26</v>
      </c>
      <c r="C188">
        <v>12.45</v>
      </c>
      <c r="D188">
        <v>11.75</v>
      </c>
      <c r="E188">
        <v>32.849999999999994</v>
      </c>
      <c r="F188">
        <v>32.15</v>
      </c>
      <c r="G188" s="5">
        <f t="shared" si="107"/>
        <v>13.14</v>
      </c>
      <c r="H188" s="5">
        <f t="shared" si="108"/>
        <v>12.471</v>
      </c>
      <c r="I188" s="5">
        <f t="shared" si="109"/>
        <v>0.94899999999999995</v>
      </c>
      <c r="J188" s="5">
        <f t="shared" si="110"/>
        <v>48.51</v>
      </c>
      <c r="K188" s="5">
        <f t="shared" si="111"/>
        <v>0.748</v>
      </c>
      <c r="M188">
        <f t="shared" si="112"/>
        <v>36.264039490787901</v>
      </c>
      <c r="N188" s="5">
        <f t="shared" si="113"/>
        <v>13.140144605534571</v>
      </c>
      <c r="O188" s="5">
        <f t="shared" si="114"/>
        <v>12.470524729372649</v>
      </c>
      <c r="P188" s="5">
        <f t="shared" si="115"/>
        <v>0.94904014405748005</v>
      </c>
      <c r="Q188" s="5">
        <f t="shared" si="116"/>
        <v>48.507694537672478</v>
      </c>
      <c r="R188" s="5">
        <f t="shared" si="117"/>
        <v>0.74759354853742221</v>
      </c>
    </row>
    <row r="189" spans="1:18" x14ac:dyDescent="0.3">
      <c r="A189" t="s">
        <v>23</v>
      </c>
      <c r="B189" s="5">
        <f t="shared" si="118"/>
        <v>36.26</v>
      </c>
      <c r="C189">
        <v>13.3</v>
      </c>
      <c r="D189">
        <v>12.7</v>
      </c>
      <c r="E189">
        <v>33.700000000000003</v>
      </c>
      <c r="F189">
        <v>33.099999999999994</v>
      </c>
      <c r="G189" s="5">
        <f t="shared" si="107"/>
        <v>13.956</v>
      </c>
      <c r="H189" s="5">
        <f t="shared" si="108"/>
        <v>13.38</v>
      </c>
      <c r="I189" s="5">
        <f t="shared" si="109"/>
        <v>0.95899999999999996</v>
      </c>
      <c r="J189" s="5">
        <f t="shared" si="110"/>
        <v>51.48</v>
      </c>
      <c r="K189" s="5">
        <f t="shared" si="111"/>
        <v>0.70399999999999996</v>
      </c>
      <c r="M189">
        <f t="shared" si="112"/>
        <v>36.264039490787901</v>
      </c>
      <c r="N189" s="5">
        <f t="shared" si="113"/>
        <v>13.955769243443177</v>
      </c>
      <c r="O189" s="5">
        <f t="shared" si="114"/>
        <v>13.379758830319165</v>
      </c>
      <c r="P189" s="5">
        <f t="shared" si="115"/>
        <v>0.95872600047506251</v>
      </c>
      <c r="Q189" s="5">
        <f t="shared" si="116"/>
        <v>51.477546969225294</v>
      </c>
      <c r="R189" s="5">
        <f t="shared" si="117"/>
        <v>0.70446323933165567</v>
      </c>
    </row>
    <row r="190" spans="1:18" x14ac:dyDescent="0.3">
      <c r="A190" t="s">
        <v>23</v>
      </c>
      <c r="B190" s="5">
        <f t="shared" si="118"/>
        <v>36.26</v>
      </c>
      <c r="C190">
        <v>14.3</v>
      </c>
      <c r="D190">
        <v>13.9</v>
      </c>
      <c r="E190">
        <v>34.700000000000003</v>
      </c>
      <c r="F190">
        <v>34.299999999999997</v>
      </c>
      <c r="G190" s="5">
        <f t="shared" si="107"/>
        <v>14.919</v>
      </c>
      <c r="H190" s="5">
        <f t="shared" si="108"/>
        <v>14.532999999999999</v>
      </c>
      <c r="I190" s="5">
        <f t="shared" si="109"/>
        <v>0.97399999999999998</v>
      </c>
      <c r="J190" s="5">
        <f t="shared" si="110"/>
        <v>54.98</v>
      </c>
      <c r="K190" s="5">
        <f t="shared" si="111"/>
        <v>0.66</v>
      </c>
      <c r="M190">
        <f t="shared" si="112"/>
        <v>36.264039490787901</v>
      </c>
      <c r="N190" s="5">
        <f t="shared" si="113"/>
        <v>14.918517363391425</v>
      </c>
      <c r="O190" s="5">
        <f t="shared" si="114"/>
        <v>14.533027541318653</v>
      </c>
      <c r="P190" s="5">
        <f t="shared" si="115"/>
        <v>0.9741603128056997</v>
      </c>
      <c r="Q190" s="5">
        <f t="shared" si="116"/>
        <v>54.983105423580859</v>
      </c>
      <c r="R190" s="5">
        <f t="shared" si="117"/>
        <v>0.65954876887028602</v>
      </c>
    </row>
    <row r="191" spans="1:18" x14ac:dyDescent="0.3">
      <c r="A191" t="s">
        <v>23</v>
      </c>
      <c r="B191" s="5">
        <f t="shared" si="118"/>
        <v>36.26</v>
      </c>
      <c r="C191">
        <v>14.75</v>
      </c>
      <c r="D191">
        <v>14.6</v>
      </c>
      <c r="E191">
        <v>35.15</v>
      </c>
      <c r="F191">
        <v>35</v>
      </c>
      <c r="G191" s="5">
        <f t="shared" si="107"/>
        <v>15.353</v>
      </c>
      <c r="H191" s="5">
        <f t="shared" si="108"/>
        <v>15.208</v>
      </c>
      <c r="I191" s="5">
        <f t="shared" si="109"/>
        <v>0.99099999999999999</v>
      </c>
      <c r="J191" s="5">
        <f t="shared" si="110"/>
        <v>56.56</v>
      </c>
      <c r="K191" s="5">
        <f t="shared" si="111"/>
        <v>0.64100000000000001</v>
      </c>
      <c r="M191">
        <f t="shared" si="112"/>
        <v>36.264039490787901</v>
      </c>
      <c r="N191" s="5">
        <f t="shared" si="113"/>
        <v>15.352781877372513</v>
      </c>
      <c r="O191" s="5">
        <f t="shared" si="114"/>
        <v>15.207959650682433</v>
      </c>
      <c r="P191" s="5">
        <f t="shared" si="115"/>
        <v>0.9905670367854621</v>
      </c>
      <c r="Q191" s="5">
        <f t="shared" si="116"/>
        <v>56.564349371888795</v>
      </c>
      <c r="R191" s="5">
        <f t="shared" si="117"/>
        <v>0.64111122806992471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209"/>
  <sheetViews>
    <sheetView topLeftCell="A187" zoomScale="80" zoomScaleNormal="80" workbookViewId="0">
      <selection activeCell="B1" sqref="B1:K209"/>
    </sheetView>
  </sheetViews>
  <sheetFormatPr defaultRowHeight="14.4" x14ac:dyDescent="0.3"/>
  <sheetData>
    <row r="1" spans="1:18" ht="18" x14ac:dyDescent="0.35">
      <c r="A1" s="7" t="s">
        <v>0</v>
      </c>
      <c r="B1" s="14" t="s">
        <v>37</v>
      </c>
      <c r="C1" s="7" t="s">
        <v>38</v>
      </c>
      <c r="D1" s="7" t="s">
        <v>39</v>
      </c>
      <c r="E1" s="7" t="s">
        <v>40</v>
      </c>
      <c r="F1" s="7" t="s">
        <v>45</v>
      </c>
      <c r="G1" s="8" t="s">
        <v>41</v>
      </c>
      <c r="H1" s="8" t="s">
        <v>42</v>
      </c>
      <c r="I1" s="8" t="s">
        <v>43</v>
      </c>
      <c r="J1" s="8" t="s">
        <v>8</v>
      </c>
      <c r="K1" s="8" t="s">
        <v>44</v>
      </c>
      <c r="L1" s="9"/>
      <c r="M1" s="10" t="s">
        <v>37</v>
      </c>
      <c r="N1" s="10" t="s">
        <v>41</v>
      </c>
      <c r="O1" s="10" t="s">
        <v>42</v>
      </c>
      <c r="P1" s="11" t="s">
        <v>43</v>
      </c>
      <c r="Q1" s="12" t="s">
        <v>8</v>
      </c>
      <c r="R1" s="13" t="s">
        <v>44</v>
      </c>
    </row>
    <row r="2" spans="1:18" x14ac:dyDescent="0.3">
      <c r="A2" t="s">
        <v>24</v>
      </c>
      <c r="B2" s="5">
        <f>ROUND(M2,2)</f>
        <v>12.3</v>
      </c>
      <c r="C2">
        <v>3.0499999999999972</v>
      </c>
      <c r="D2">
        <v>0</v>
      </c>
      <c r="E2">
        <v>23.6</v>
      </c>
      <c r="F2" s="6" t="s">
        <v>30</v>
      </c>
      <c r="G2" s="5">
        <f t="shared" ref="G2:I3" si="0">ROUND(N2,3)</f>
        <v>3.2040000000000002</v>
      </c>
      <c r="H2" s="5">
        <f t="shared" si="0"/>
        <v>0</v>
      </c>
      <c r="I2" s="5">
        <f t="shared" si="0"/>
        <v>0</v>
      </c>
      <c r="J2" s="5">
        <f>ROUND(Q2,2)</f>
        <v>12.3</v>
      </c>
      <c r="K2" s="5">
        <f>ROUND(R2,3)</f>
        <v>1</v>
      </c>
      <c r="M2">
        <v>12.297665331276216</v>
      </c>
      <c r="N2" s="5">
        <f>(C2+((((1000*M2)/(30*E2))^2)/1962))</f>
        <v>3.2037729059267126</v>
      </c>
      <c r="O2" s="5">
        <f>IF(D2=0,0,(D2+((((1000*M2)/(30*F2))^2)/1962)))</f>
        <v>0</v>
      </c>
      <c r="P2" s="5">
        <f t="shared" ref="P2" si="1">O2/N2</f>
        <v>0</v>
      </c>
      <c r="Q2" s="5">
        <f>M2</f>
        <v>12.297665331276216</v>
      </c>
      <c r="R2" s="5">
        <f>M2/Q2</f>
        <v>1</v>
      </c>
    </row>
    <row r="3" spans="1:18" x14ac:dyDescent="0.3">
      <c r="A3" t="s">
        <v>24</v>
      </c>
      <c r="B3" s="5">
        <f t="shared" ref="B3:B4" si="2">ROUND(M3,2)</f>
        <v>12.3</v>
      </c>
      <c r="C3">
        <v>3</v>
      </c>
      <c r="D3">
        <v>0</v>
      </c>
      <c r="E3">
        <v>23.550000000000004</v>
      </c>
      <c r="F3">
        <v>20.399999999999999</v>
      </c>
      <c r="G3" s="5">
        <f t="shared" si="0"/>
        <v>3.1539999999999999</v>
      </c>
      <c r="H3" s="5">
        <f t="shared" si="0"/>
        <v>0</v>
      </c>
      <c r="I3" s="5">
        <f t="shared" si="0"/>
        <v>0</v>
      </c>
      <c r="J3" s="5">
        <f>ROUND(Q3,2)</f>
        <v>12</v>
      </c>
      <c r="K3" s="5">
        <f>ROUND(R3,3)</f>
        <v>1.0249999999999999</v>
      </c>
      <c r="M3">
        <f>M2</f>
        <v>12.297665331276216</v>
      </c>
      <c r="N3" s="5">
        <f>(C3+((((1000*M3)/(30*E3))^2)/1962))</f>
        <v>3.1544265626010399</v>
      </c>
      <c r="O3" s="5">
        <f>IF(D3=0,0,(D3+((((1000*M3)/(30*F3))^2)/1962)))</f>
        <v>0</v>
      </c>
      <c r="P3" s="5">
        <f>O3/N3</f>
        <v>0</v>
      </c>
      <c r="Q3" s="5">
        <f>3.8713*N3-0.2158</f>
        <v>11.995931551797407</v>
      </c>
      <c r="R3" s="5">
        <f>M3/Q3</f>
        <v>1.0251530094329022</v>
      </c>
    </row>
    <row r="4" spans="1:18" x14ac:dyDescent="0.3">
      <c r="A4" t="s">
        <v>24</v>
      </c>
      <c r="B4" s="5">
        <f t="shared" si="2"/>
        <v>12.3</v>
      </c>
      <c r="C4">
        <v>2.9899999999999984</v>
      </c>
      <c r="D4">
        <v>0.30000000000000071</v>
      </c>
      <c r="E4">
        <v>23.540000000000003</v>
      </c>
      <c r="F4">
        <v>20.75</v>
      </c>
      <c r="G4" s="5">
        <f t="shared" ref="G4:G16" si="3">ROUND(N4,3)</f>
        <v>3.145</v>
      </c>
      <c r="H4" s="5">
        <f t="shared" ref="H4:H16" si="4">ROUND(O4,3)</f>
        <v>0.499</v>
      </c>
      <c r="I4" s="5">
        <f t="shared" ref="I4:I16" si="5">ROUND(P4,3)</f>
        <v>0.159</v>
      </c>
      <c r="J4" s="5">
        <f t="shared" ref="J4:J14" si="6">ROUND(Q4,2)</f>
        <v>11.96</v>
      </c>
      <c r="K4" s="5">
        <f t="shared" ref="K4:K14" si="7">ROUND(R4,3)</f>
        <v>1.028</v>
      </c>
      <c r="M4">
        <f t="shared" ref="M4:M14" si="8">M3</f>
        <v>12.297665331276216</v>
      </c>
      <c r="N4" s="5">
        <f t="shared" ref="N4:N14" si="9">(C4+((((1000*M4)/(30*E4))^2)/1962))</f>
        <v>3.1445577940058689</v>
      </c>
      <c r="O4" s="5">
        <f t="shared" ref="O4:O14" si="10">IF(D4=0,0,(D4+((((1000*M4)/(30*F4))^2)/1962)))</f>
        <v>0.49891504179984014</v>
      </c>
      <c r="P4" s="5">
        <f t="shared" ref="P4:P15" si="11">O4/N4</f>
        <v>0.15865984169566483</v>
      </c>
      <c r="Q4" s="5">
        <f t="shared" ref="Q4:Q14" si="12">3.8713*N4-0.2158</f>
        <v>11.957726587934921</v>
      </c>
      <c r="R4" s="5">
        <f t="shared" ref="R4:R14" si="13">M4/Q4</f>
        <v>1.0284283756482846</v>
      </c>
    </row>
    <row r="5" spans="1:18" x14ac:dyDescent="0.3">
      <c r="A5" t="s">
        <v>24</v>
      </c>
      <c r="B5" s="5">
        <f t="shared" ref="B5:B14" si="14">ROUND(M5,2)</f>
        <v>12.3</v>
      </c>
      <c r="C5">
        <v>3.0499999999999972</v>
      </c>
      <c r="D5">
        <v>0.80000000000000071</v>
      </c>
      <c r="E5">
        <v>23.6</v>
      </c>
      <c r="F5">
        <v>21.25</v>
      </c>
      <c r="G5" s="5">
        <f t="shared" si="3"/>
        <v>3.2040000000000002</v>
      </c>
      <c r="H5" s="5">
        <f t="shared" si="4"/>
        <v>0.99</v>
      </c>
      <c r="I5" s="5">
        <f t="shared" si="5"/>
        <v>0.309</v>
      </c>
      <c r="J5" s="5">
        <f t="shared" si="6"/>
        <v>12.19</v>
      </c>
      <c r="K5" s="5">
        <f t="shared" si="7"/>
        <v>1.0089999999999999</v>
      </c>
      <c r="M5">
        <f t="shared" si="8"/>
        <v>12.297665331276216</v>
      </c>
      <c r="N5" s="5">
        <f t="shared" si="9"/>
        <v>3.2037729059267126</v>
      </c>
      <c r="O5" s="5">
        <f t="shared" si="10"/>
        <v>0.98966445992513474</v>
      </c>
      <c r="P5" s="5">
        <f t="shared" si="11"/>
        <v>0.3089059334056849</v>
      </c>
      <c r="Q5" s="5">
        <f t="shared" si="12"/>
        <v>12.186966050714084</v>
      </c>
      <c r="R5" s="5">
        <f t="shared" si="13"/>
        <v>1.009083415847839</v>
      </c>
    </row>
    <row r="6" spans="1:18" x14ac:dyDescent="0.3">
      <c r="A6" t="s">
        <v>24</v>
      </c>
      <c r="B6" s="5">
        <f t="shared" si="14"/>
        <v>12.3</v>
      </c>
      <c r="C6">
        <v>3.0999999999999979</v>
      </c>
      <c r="D6">
        <v>1.3499999999999979</v>
      </c>
      <c r="E6">
        <v>23.650000000000002</v>
      </c>
      <c r="F6">
        <v>21.799999999999997</v>
      </c>
      <c r="G6" s="5">
        <f t="shared" si="3"/>
        <v>3.2530000000000001</v>
      </c>
      <c r="H6" s="5">
        <f t="shared" si="4"/>
        <v>1.53</v>
      </c>
      <c r="I6" s="5">
        <f t="shared" si="5"/>
        <v>0.47</v>
      </c>
      <c r="J6" s="5">
        <f t="shared" si="6"/>
        <v>12.38</v>
      </c>
      <c r="K6" s="5">
        <f t="shared" si="7"/>
        <v>0.99399999999999999</v>
      </c>
      <c r="M6">
        <f t="shared" si="8"/>
        <v>12.297665331276216</v>
      </c>
      <c r="N6" s="5">
        <f t="shared" si="9"/>
        <v>3.253123390682374</v>
      </c>
      <c r="O6" s="5">
        <f t="shared" si="10"/>
        <v>1.5302149601989361</v>
      </c>
      <c r="P6" s="5">
        <f t="shared" si="11"/>
        <v>0.47038331364306435</v>
      </c>
      <c r="Q6" s="5">
        <f t="shared" si="12"/>
        <v>12.378016582348675</v>
      </c>
      <c r="R6" s="5">
        <f t="shared" si="13"/>
        <v>0.99350855199313259</v>
      </c>
    </row>
    <row r="7" spans="1:18" x14ac:dyDescent="0.3">
      <c r="A7" t="s">
        <v>24</v>
      </c>
      <c r="B7" s="5">
        <f t="shared" si="14"/>
        <v>12.3</v>
      </c>
      <c r="C7">
        <v>3.2999999999999972</v>
      </c>
      <c r="D7">
        <v>1.9499999999999993</v>
      </c>
      <c r="E7">
        <v>23.85</v>
      </c>
      <c r="F7">
        <v>22.4</v>
      </c>
      <c r="G7" s="5">
        <f t="shared" si="3"/>
        <v>3.4510000000000001</v>
      </c>
      <c r="H7" s="5">
        <f t="shared" si="4"/>
        <v>2.121</v>
      </c>
      <c r="I7" s="5">
        <f t="shared" si="5"/>
        <v>0.61499999999999999</v>
      </c>
      <c r="J7" s="5">
        <f t="shared" si="6"/>
        <v>13.14</v>
      </c>
      <c r="K7" s="5">
        <f t="shared" si="7"/>
        <v>0.93600000000000005</v>
      </c>
      <c r="M7">
        <f t="shared" si="8"/>
        <v>12.297665331276216</v>
      </c>
      <c r="N7" s="5">
        <f t="shared" si="9"/>
        <v>3.4505660512461125</v>
      </c>
      <c r="O7" s="5">
        <f t="shared" si="10"/>
        <v>2.1206898869677593</v>
      </c>
      <c r="P7" s="5">
        <f t="shared" si="11"/>
        <v>0.61459188303377321</v>
      </c>
      <c r="Q7" s="5">
        <f t="shared" si="12"/>
        <v>13.142376354189077</v>
      </c>
      <c r="R7" s="5">
        <f t="shared" si="13"/>
        <v>0.93572615787679725</v>
      </c>
    </row>
    <row r="8" spans="1:18" x14ac:dyDescent="0.3">
      <c r="A8" t="s">
        <v>24</v>
      </c>
      <c r="B8" s="5">
        <f t="shared" si="14"/>
        <v>12.3</v>
      </c>
      <c r="C8">
        <v>3.4699999999999989</v>
      </c>
      <c r="D8">
        <v>2.5</v>
      </c>
      <c r="E8">
        <v>24.020000000000003</v>
      </c>
      <c r="F8">
        <v>22.95</v>
      </c>
      <c r="G8" s="5">
        <f t="shared" si="3"/>
        <v>3.6179999999999999</v>
      </c>
      <c r="H8" s="5">
        <f t="shared" si="4"/>
        <v>2.6629999999999998</v>
      </c>
      <c r="I8" s="5">
        <f t="shared" si="5"/>
        <v>0.73599999999999999</v>
      </c>
      <c r="J8" s="5">
        <f t="shared" si="6"/>
        <v>13.79</v>
      </c>
      <c r="K8" s="5">
        <f t="shared" si="7"/>
        <v>0.89200000000000002</v>
      </c>
      <c r="M8">
        <f t="shared" si="8"/>
        <v>12.297665331276216</v>
      </c>
      <c r="N8" s="5">
        <f t="shared" si="9"/>
        <v>3.6184423500901319</v>
      </c>
      <c r="O8" s="5">
        <f t="shared" si="10"/>
        <v>2.6626067043253894</v>
      </c>
      <c r="P8" s="5">
        <f t="shared" si="11"/>
        <v>0.73584333995512363</v>
      </c>
      <c r="Q8" s="5">
        <f t="shared" si="12"/>
        <v>13.792275869903929</v>
      </c>
      <c r="R8" s="5">
        <f t="shared" si="13"/>
        <v>0.89163423406509024</v>
      </c>
    </row>
    <row r="9" spans="1:18" x14ac:dyDescent="0.3">
      <c r="A9" t="s">
        <v>24</v>
      </c>
      <c r="B9" s="5">
        <f t="shared" si="14"/>
        <v>12.3</v>
      </c>
      <c r="C9">
        <v>3.7999999999999972</v>
      </c>
      <c r="D9">
        <v>3.1499999999999986</v>
      </c>
      <c r="E9">
        <v>24.35</v>
      </c>
      <c r="F9">
        <v>23.599999999999998</v>
      </c>
      <c r="G9" s="5">
        <f t="shared" si="3"/>
        <v>3.944</v>
      </c>
      <c r="H9" s="5">
        <f t="shared" si="4"/>
        <v>3.3039999999999998</v>
      </c>
      <c r="I9" s="5">
        <f t="shared" si="5"/>
        <v>0.83799999999999997</v>
      </c>
      <c r="J9" s="5">
        <f t="shared" si="6"/>
        <v>15.05</v>
      </c>
      <c r="K9" s="5">
        <f t="shared" si="7"/>
        <v>0.81699999999999995</v>
      </c>
      <c r="M9">
        <f t="shared" si="8"/>
        <v>12.297665331276216</v>
      </c>
      <c r="N9" s="5">
        <f t="shared" si="9"/>
        <v>3.9444461252270604</v>
      </c>
      <c r="O9" s="5">
        <f t="shared" si="10"/>
        <v>3.303772905926714</v>
      </c>
      <c r="P9" s="5">
        <f t="shared" si="11"/>
        <v>0.83757587276883738</v>
      </c>
      <c r="Q9" s="5">
        <f t="shared" si="12"/>
        <v>15.054334284591519</v>
      </c>
      <c r="R9" s="5">
        <f t="shared" si="13"/>
        <v>0.8168853632978762</v>
      </c>
    </row>
    <row r="10" spans="1:18" x14ac:dyDescent="0.3">
      <c r="A10" t="s">
        <v>24</v>
      </c>
      <c r="B10" s="5">
        <f t="shared" si="14"/>
        <v>12.3</v>
      </c>
      <c r="C10">
        <v>4.0999999999999979</v>
      </c>
      <c r="D10">
        <v>3.6499999999999986</v>
      </c>
      <c r="E10">
        <v>24.650000000000002</v>
      </c>
      <c r="F10">
        <v>24.099999999999998</v>
      </c>
      <c r="G10" s="5">
        <f t="shared" si="3"/>
        <v>4.2409999999999997</v>
      </c>
      <c r="H10" s="5">
        <f t="shared" si="4"/>
        <v>3.7970000000000002</v>
      </c>
      <c r="I10" s="5">
        <f t="shared" si="5"/>
        <v>0.89500000000000002</v>
      </c>
      <c r="J10" s="5">
        <f t="shared" si="6"/>
        <v>16.2</v>
      </c>
      <c r="K10" s="5">
        <f t="shared" si="7"/>
        <v>0.75900000000000001</v>
      </c>
      <c r="M10">
        <f t="shared" si="8"/>
        <v>12.297665331276216</v>
      </c>
      <c r="N10" s="5">
        <f t="shared" si="9"/>
        <v>4.2409515903129691</v>
      </c>
      <c r="O10" s="5">
        <f t="shared" si="10"/>
        <v>3.7974584764121531</v>
      </c>
      <c r="P10" s="5">
        <f t="shared" si="11"/>
        <v>0.8954260371861289</v>
      </c>
      <c r="Q10" s="5">
        <f t="shared" si="12"/>
        <v>16.202195891578597</v>
      </c>
      <c r="R10" s="5">
        <f t="shared" si="13"/>
        <v>0.75901226065709793</v>
      </c>
    </row>
    <row r="11" spans="1:18" x14ac:dyDescent="0.3">
      <c r="A11" t="s">
        <v>24</v>
      </c>
      <c r="B11" s="5">
        <f t="shared" si="14"/>
        <v>12.3</v>
      </c>
      <c r="C11">
        <v>4.2999999999999972</v>
      </c>
      <c r="D11">
        <v>3.9499999999999993</v>
      </c>
      <c r="E11">
        <v>24.85</v>
      </c>
      <c r="F11">
        <v>24.4</v>
      </c>
      <c r="G11" s="5">
        <f t="shared" si="3"/>
        <v>4.4390000000000001</v>
      </c>
      <c r="H11" s="5">
        <f t="shared" si="4"/>
        <v>4.0940000000000003</v>
      </c>
      <c r="I11" s="5">
        <f t="shared" si="5"/>
        <v>0.92200000000000004</v>
      </c>
      <c r="J11" s="5">
        <f t="shared" si="6"/>
        <v>16.97</v>
      </c>
      <c r="K11" s="5">
        <f t="shared" si="7"/>
        <v>0.72499999999999998</v>
      </c>
      <c r="M11">
        <f t="shared" si="8"/>
        <v>12.297665331276216</v>
      </c>
      <c r="N11" s="5">
        <f t="shared" si="9"/>
        <v>4.4386918819718177</v>
      </c>
      <c r="O11" s="5">
        <f t="shared" si="10"/>
        <v>4.0938547394600624</v>
      </c>
      <c r="P11" s="5">
        <f t="shared" si="11"/>
        <v>0.9223110881130665</v>
      </c>
      <c r="Q11" s="5">
        <f t="shared" si="12"/>
        <v>16.967707882677498</v>
      </c>
      <c r="R11" s="5">
        <f t="shared" si="13"/>
        <v>0.72476880297020108</v>
      </c>
    </row>
    <row r="12" spans="1:18" x14ac:dyDescent="0.3">
      <c r="A12" t="s">
        <v>24</v>
      </c>
      <c r="B12" s="5">
        <f t="shared" si="14"/>
        <v>12.3</v>
      </c>
      <c r="C12">
        <v>4.5999999999999979</v>
      </c>
      <c r="D12">
        <v>4.25</v>
      </c>
      <c r="E12">
        <v>25.150000000000002</v>
      </c>
      <c r="F12">
        <v>24.7</v>
      </c>
      <c r="G12" s="5">
        <f t="shared" si="3"/>
        <v>4.7350000000000003</v>
      </c>
      <c r="H12" s="5">
        <f t="shared" si="4"/>
        <v>4.3899999999999997</v>
      </c>
      <c r="I12" s="5">
        <f t="shared" si="5"/>
        <v>0.92700000000000005</v>
      </c>
      <c r="J12" s="5">
        <f t="shared" si="6"/>
        <v>18.12</v>
      </c>
      <c r="K12" s="5">
        <f t="shared" si="7"/>
        <v>0.67900000000000005</v>
      </c>
      <c r="M12">
        <f t="shared" si="8"/>
        <v>12.297665331276216</v>
      </c>
      <c r="N12" s="5">
        <f t="shared" si="9"/>
        <v>4.7354028634316441</v>
      </c>
      <c r="O12" s="5">
        <f t="shared" si="10"/>
        <v>4.3903815136864122</v>
      </c>
      <c r="P12" s="5">
        <f t="shared" si="11"/>
        <v>0.92714002172664089</v>
      </c>
      <c r="Q12" s="5">
        <f t="shared" si="12"/>
        <v>18.116365105202924</v>
      </c>
      <c r="R12" s="5">
        <f t="shared" si="13"/>
        <v>0.67881527336542757</v>
      </c>
    </row>
    <row r="13" spans="1:18" x14ac:dyDescent="0.3">
      <c r="A13" t="s">
        <v>24</v>
      </c>
      <c r="B13" s="5">
        <f t="shared" si="14"/>
        <v>12.3</v>
      </c>
      <c r="C13">
        <v>4.7999999999999972</v>
      </c>
      <c r="D13">
        <v>4.5500000000000007</v>
      </c>
      <c r="E13">
        <v>25.35</v>
      </c>
      <c r="F13">
        <v>25</v>
      </c>
      <c r="G13" s="5">
        <f t="shared" si="3"/>
        <v>4.9329999999999998</v>
      </c>
      <c r="H13" s="5">
        <f t="shared" si="4"/>
        <v>4.6870000000000003</v>
      </c>
      <c r="I13" s="5">
        <f t="shared" si="5"/>
        <v>0.95</v>
      </c>
      <c r="J13" s="5">
        <f t="shared" si="6"/>
        <v>18.88</v>
      </c>
      <c r="K13" s="5">
        <f t="shared" si="7"/>
        <v>0.65100000000000002</v>
      </c>
      <c r="M13">
        <f t="shared" si="8"/>
        <v>12.297665331276216</v>
      </c>
      <c r="N13" s="5">
        <f t="shared" si="9"/>
        <v>4.9332747572407465</v>
      </c>
      <c r="O13" s="5">
        <f t="shared" si="10"/>
        <v>4.6870325722959096</v>
      </c>
      <c r="P13" s="5">
        <f t="shared" si="11"/>
        <v>0.95008545093025309</v>
      </c>
      <c r="Q13" s="5">
        <f t="shared" si="12"/>
        <v>18.882386567706103</v>
      </c>
      <c r="R13" s="5">
        <f t="shared" si="13"/>
        <v>0.65127706644394678</v>
      </c>
    </row>
    <row r="14" spans="1:18" x14ac:dyDescent="0.3">
      <c r="A14" t="s">
        <v>24</v>
      </c>
      <c r="B14" s="5">
        <f t="shared" si="14"/>
        <v>12.3</v>
      </c>
      <c r="C14">
        <v>5.1499999999999986</v>
      </c>
      <c r="D14">
        <v>5.1499999999999986</v>
      </c>
      <c r="E14">
        <v>25.700000000000003</v>
      </c>
      <c r="F14">
        <v>25.599999999999998</v>
      </c>
      <c r="G14" s="5">
        <f t="shared" si="3"/>
        <v>5.28</v>
      </c>
      <c r="H14" s="5">
        <f t="shared" si="4"/>
        <v>5.2809999999999997</v>
      </c>
      <c r="I14" s="5">
        <f t="shared" si="5"/>
        <v>1</v>
      </c>
      <c r="J14" s="5">
        <f t="shared" si="6"/>
        <v>20.22</v>
      </c>
      <c r="K14" s="5">
        <f t="shared" si="7"/>
        <v>0.60799999999999998</v>
      </c>
      <c r="M14">
        <f t="shared" si="8"/>
        <v>12.297665331276216</v>
      </c>
      <c r="N14" s="5">
        <f t="shared" si="9"/>
        <v>5.2796694237383495</v>
      </c>
      <c r="O14" s="5">
        <f t="shared" si="10"/>
        <v>5.2806844447096903</v>
      </c>
      <c r="P14" s="5">
        <f t="shared" si="11"/>
        <v>1.0001922508569907</v>
      </c>
      <c r="Q14" s="5">
        <f t="shared" si="12"/>
        <v>20.223384240118271</v>
      </c>
      <c r="R14" s="5">
        <f t="shared" si="13"/>
        <v>0.60809136518707096</v>
      </c>
    </row>
    <row r="15" spans="1:18" x14ac:dyDescent="0.3">
      <c r="A15" t="s">
        <v>24</v>
      </c>
      <c r="B15" s="5">
        <f>ROUND(M15,2)</f>
        <v>15.58</v>
      </c>
      <c r="C15">
        <v>3.7999999999999972</v>
      </c>
      <c r="D15">
        <v>0</v>
      </c>
      <c r="E15">
        <v>24.35</v>
      </c>
      <c r="F15" s="6" t="s">
        <v>30</v>
      </c>
      <c r="G15" s="5">
        <f t="shared" si="3"/>
        <v>4.032</v>
      </c>
      <c r="H15" s="5">
        <f t="shared" si="4"/>
        <v>0</v>
      </c>
      <c r="I15" s="5">
        <f t="shared" si="5"/>
        <v>0</v>
      </c>
      <c r="J15" s="5">
        <f>ROUND(Q15,2)</f>
        <v>15.58</v>
      </c>
      <c r="K15" s="5">
        <f>ROUND(R15,3)</f>
        <v>1</v>
      </c>
      <c r="M15">
        <v>15.582032248880651</v>
      </c>
      <c r="N15" s="5">
        <f>(C15+((((1000*M15)/(30*E15))^2)/1962))</f>
        <v>4.0319042747075411</v>
      </c>
      <c r="O15" s="5">
        <f>IF(D15=0,0,(D15+((((1000*M15)/(30*F15))^2)/1962)))</f>
        <v>0</v>
      </c>
      <c r="P15" s="5">
        <f t="shared" si="11"/>
        <v>0</v>
      </c>
      <c r="Q15" s="5">
        <f>M15</f>
        <v>15.582032248880651</v>
      </c>
      <c r="R15" s="5">
        <f>M15/Q15</f>
        <v>1</v>
      </c>
    </row>
    <row r="16" spans="1:18" x14ac:dyDescent="0.3">
      <c r="A16" t="s">
        <v>24</v>
      </c>
      <c r="B16" s="5">
        <f t="shared" ref="B16:B17" si="15">ROUND(M16,2)</f>
        <v>15.58</v>
      </c>
      <c r="C16">
        <v>3.5299999999999976</v>
      </c>
      <c r="D16">
        <v>0</v>
      </c>
      <c r="E16">
        <v>24.080000000000002</v>
      </c>
      <c r="F16">
        <v>20.2</v>
      </c>
      <c r="G16" s="5">
        <f t="shared" si="3"/>
        <v>3.7669999999999999</v>
      </c>
      <c r="H16" s="5">
        <f t="shared" si="4"/>
        <v>0</v>
      </c>
      <c r="I16" s="5">
        <f t="shared" si="5"/>
        <v>0</v>
      </c>
      <c r="J16" s="5">
        <f>ROUND(Q16,2)</f>
        <v>14.37</v>
      </c>
      <c r="K16" s="5">
        <f>ROUND(R16,3)</f>
        <v>1.085</v>
      </c>
      <c r="M16">
        <f>M15</f>
        <v>15.582032248880651</v>
      </c>
      <c r="N16" s="5">
        <f>(C16+((((1000*M16)/(30*E16))^2)/1962))</f>
        <v>3.7671339415408669</v>
      </c>
      <c r="O16" s="5">
        <f>IF(D16=0,0,(D16+((((1000*M16)/(30*F16))^2)/1962)))</f>
        <v>0</v>
      </c>
      <c r="P16" s="5">
        <f>O16/N16</f>
        <v>0</v>
      </c>
      <c r="Q16" s="5">
        <f>3.8713*N16-0.2158</f>
        <v>14.36790562788716</v>
      </c>
      <c r="R16" s="5">
        <f>M16/Q16</f>
        <v>1.0845026862256772</v>
      </c>
    </row>
    <row r="17" spans="1:18" x14ac:dyDescent="0.3">
      <c r="A17" t="s">
        <v>24</v>
      </c>
      <c r="B17" s="5">
        <f t="shared" si="15"/>
        <v>15.58</v>
      </c>
      <c r="C17">
        <v>3.5999999999999979</v>
      </c>
      <c r="D17">
        <v>5.0000000000000711E-2</v>
      </c>
      <c r="E17">
        <v>24.150000000000002</v>
      </c>
      <c r="F17">
        <v>20.5</v>
      </c>
      <c r="G17" s="5">
        <f t="shared" ref="G17:G36" si="16">ROUND(N17,3)</f>
        <v>3.8359999999999999</v>
      </c>
      <c r="H17" s="5">
        <f t="shared" ref="H17:H36" si="17">ROUND(O17,3)</f>
        <v>0.377</v>
      </c>
      <c r="I17" s="5">
        <f t="shared" ref="I17:I36" si="18">ROUND(P17,3)</f>
        <v>9.8000000000000004E-2</v>
      </c>
      <c r="J17" s="5">
        <f t="shared" ref="J17:J34" si="19">ROUND(Q17,2)</f>
        <v>14.63</v>
      </c>
      <c r="K17" s="5">
        <f t="shared" ref="K17:K34" si="20">ROUND(R17,3)</f>
        <v>1.0649999999999999</v>
      </c>
      <c r="M17">
        <f t="shared" ref="M17:M34" si="21">M16</f>
        <v>15.582032248880651</v>
      </c>
      <c r="N17" s="5">
        <f t="shared" ref="N17:N34" si="22">(C17+((((1000*M17)/(30*E17))^2)/1962))</f>
        <v>3.8357612443283347</v>
      </c>
      <c r="O17" s="5">
        <f t="shared" ref="O17:O34" si="23">IF(D17=0,0,(D17+((((1000*M17)/(30*F17))^2)/1962)))</f>
        <v>0.37718920242780202</v>
      </c>
      <c r="P17" s="5">
        <f t="shared" ref="P17:P35" si="24">O17/N17</f>
        <v>9.8334901054001903E-2</v>
      </c>
      <c r="Q17" s="5">
        <f t="shared" ref="Q17:Q34" si="25">3.8713*N17-0.2158</f>
        <v>14.633582505168283</v>
      </c>
      <c r="R17" s="5">
        <f t="shared" ref="R17:R34" si="26">M17/Q17</f>
        <v>1.0648132296638499</v>
      </c>
    </row>
    <row r="18" spans="1:18" x14ac:dyDescent="0.3">
      <c r="A18" t="s">
        <v>24</v>
      </c>
      <c r="B18" s="5">
        <f t="shared" ref="B18:B34" si="27">ROUND(M18,2)</f>
        <v>15.58</v>
      </c>
      <c r="C18">
        <v>3.6499999999999986</v>
      </c>
      <c r="D18">
        <v>0.55000000000000071</v>
      </c>
      <c r="E18">
        <v>24.200000000000003</v>
      </c>
      <c r="F18">
        <v>21</v>
      </c>
      <c r="G18" s="5">
        <f t="shared" si="16"/>
        <v>3.8849999999999998</v>
      </c>
      <c r="H18" s="5">
        <f t="shared" si="17"/>
        <v>0.86199999999999999</v>
      </c>
      <c r="I18" s="5">
        <f t="shared" si="18"/>
        <v>0.222</v>
      </c>
      <c r="J18" s="5">
        <f t="shared" si="19"/>
        <v>14.82</v>
      </c>
      <c r="K18" s="5">
        <f t="shared" si="20"/>
        <v>1.0509999999999999</v>
      </c>
      <c r="M18">
        <f t="shared" si="21"/>
        <v>15.582032248880651</v>
      </c>
      <c r="N18" s="5">
        <f t="shared" si="22"/>
        <v>3.8847880307360878</v>
      </c>
      <c r="O18" s="5">
        <f t="shared" si="23"/>
        <v>0.86179424562422635</v>
      </c>
      <c r="P18" s="5">
        <f t="shared" si="24"/>
        <v>0.2218381643491972</v>
      </c>
      <c r="Q18" s="5">
        <f t="shared" si="25"/>
        <v>14.823379903388618</v>
      </c>
      <c r="R18" s="5">
        <f t="shared" si="26"/>
        <v>1.051179444258769</v>
      </c>
    </row>
    <row r="19" spans="1:18" x14ac:dyDescent="0.3">
      <c r="A19" t="s">
        <v>24</v>
      </c>
      <c r="B19" s="5">
        <f t="shared" si="27"/>
        <v>15.58</v>
      </c>
      <c r="C19">
        <v>3.6999999999999993</v>
      </c>
      <c r="D19">
        <v>1.25</v>
      </c>
      <c r="E19">
        <v>24.250000000000004</v>
      </c>
      <c r="F19">
        <v>21.7</v>
      </c>
      <c r="G19" s="5">
        <f t="shared" si="16"/>
        <v>3.9340000000000002</v>
      </c>
      <c r="H19" s="5">
        <f t="shared" si="17"/>
        <v>1.542</v>
      </c>
      <c r="I19" s="5">
        <f t="shared" si="18"/>
        <v>0.39200000000000002</v>
      </c>
      <c r="J19" s="5">
        <f t="shared" si="19"/>
        <v>15.01</v>
      </c>
      <c r="K19" s="5">
        <f t="shared" si="20"/>
        <v>1.038</v>
      </c>
      <c r="M19">
        <f t="shared" si="21"/>
        <v>15.582032248880651</v>
      </c>
      <c r="N19" s="5">
        <f t="shared" si="22"/>
        <v>3.9338208308135325</v>
      </c>
      <c r="O19" s="5">
        <f t="shared" si="23"/>
        <v>1.5420029355481821</v>
      </c>
      <c r="P19" s="5">
        <f t="shared" si="24"/>
        <v>0.39198606186375007</v>
      </c>
      <c r="Q19" s="5">
        <f t="shared" si="25"/>
        <v>15.01320058232843</v>
      </c>
      <c r="R19" s="5">
        <f t="shared" si="26"/>
        <v>1.0378887675171524</v>
      </c>
    </row>
    <row r="20" spans="1:18" x14ac:dyDescent="0.3">
      <c r="A20" t="s">
        <v>24</v>
      </c>
      <c r="B20" s="5">
        <f t="shared" si="27"/>
        <v>15.58</v>
      </c>
      <c r="C20">
        <v>3.7999999999999972</v>
      </c>
      <c r="D20">
        <v>1.75</v>
      </c>
      <c r="E20">
        <v>24.35</v>
      </c>
      <c r="F20">
        <v>22.2</v>
      </c>
      <c r="G20" s="5">
        <f t="shared" si="16"/>
        <v>4.032</v>
      </c>
      <c r="H20" s="5">
        <f t="shared" si="17"/>
        <v>2.0289999999999999</v>
      </c>
      <c r="I20" s="5">
        <f t="shared" si="18"/>
        <v>0.503</v>
      </c>
      <c r="J20" s="5">
        <f t="shared" si="19"/>
        <v>15.39</v>
      </c>
      <c r="K20" s="5">
        <f t="shared" si="20"/>
        <v>1.012</v>
      </c>
      <c r="M20">
        <f t="shared" si="21"/>
        <v>15.582032248880651</v>
      </c>
      <c r="N20" s="5">
        <f t="shared" si="22"/>
        <v>4.0319042747075411</v>
      </c>
      <c r="O20" s="5">
        <f t="shared" si="23"/>
        <v>2.028997772746294</v>
      </c>
      <c r="P20" s="5">
        <f t="shared" si="24"/>
        <v>0.50323560146860624</v>
      </c>
      <c r="Q20" s="5">
        <f t="shared" si="25"/>
        <v>15.392911018675305</v>
      </c>
      <c r="R20" s="5">
        <f t="shared" si="26"/>
        <v>1.0122862550154352</v>
      </c>
    </row>
    <row r="21" spans="1:18" x14ac:dyDescent="0.3">
      <c r="A21" t="s">
        <v>24</v>
      </c>
      <c r="B21" s="5">
        <f t="shared" si="27"/>
        <v>15.58</v>
      </c>
      <c r="C21">
        <v>3.8299999999999983</v>
      </c>
      <c r="D21">
        <v>2.1499999999999986</v>
      </c>
      <c r="E21">
        <v>24.380000000000003</v>
      </c>
      <c r="F21">
        <v>22.599999999999998</v>
      </c>
      <c r="G21" s="5">
        <f t="shared" si="16"/>
        <v>4.0609999999999999</v>
      </c>
      <c r="H21" s="5">
        <f t="shared" si="17"/>
        <v>2.419</v>
      </c>
      <c r="I21" s="5">
        <f t="shared" si="18"/>
        <v>0.59599999999999997</v>
      </c>
      <c r="J21" s="5">
        <f t="shared" si="19"/>
        <v>15.51</v>
      </c>
      <c r="K21" s="5">
        <f t="shared" si="20"/>
        <v>1.0049999999999999</v>
      </c>
      <c r="M21">
        <f t="shared" si="21"/>
        <v>15.582032248880651</v>
      </c>
      <c r="N21" s="5">
        <f t="shared" si="22"/>
        <v>4.0613339016304639</v>
      </c>
      <c r="O21" s="5">
        <f t="shared" si="23"/>
        <v>2.4192091438645993</v>
      </c>
      <c r="P21" s="5">
        <f t="shared" si="24"/>
        <v>0.59566861589326181</v>
      </c>
      <c r="Q21" s="5">
        <f t="shared" si="25"/>
        <v>15.506841933382017</v>
      </c>
      <c r="R21" s="5">
        <f t="shared" si="26"/>
        <v>1.0048488477422841</v>
      </c>
    </row>
    <row r="22" spans="1:18" x14ac:dyDescent="0.3">
      <c r="A22" t="s">
        <v>24</v>
      </c>
      <c r="B22" s="5">
        <f t="shared" si="27"/>
        <v>15.58</v>
      </c>
      <c r="C22">
        <v>4</v>
      </c>
      <c r="D22">
        <v>2.75</v>
      </c>
      <c r="E22">
        <v>24.550000000000004</v>
      </c>
      <c r="F22">
        <v>23.2</v>
      </c>
      <c r="G22" s="5">
        <f t="shared" si="16"/>
        <v>4.2279999999999998</v>
      </c>
      <c r="H22" s="5">
        <f t="shared" si="17"/>
        <v>3.0049999999999999</v>
      </c>
      <c r="I22" s="5">
        <f t="shared" si="18"/>
        <v>0.71099999999999997</v>
      </c>
      <c r="J22" s="5">
        <f t="shared" si="19"/>
        <v>16.149999999999999</v>
      </c>
      <c r="K22" s="5">
        <f t="shared" si="20"/>
        <v>0.96499999999999997</v>
      </c>
      <c r="M22">
        <f t="shared" si="21"/>
        <v>15.582032248880651</v>
      </c>
      <c r="N22" s="5">
        <f t="shared" si="22"/>
        <v>4.2281411846147705</v>
      </c>
      <c r="O22" s="5">
        <f t="shared" si="23"/>
        <v>3.0054645925986243</v>
      </c>
      <c r="P22" s="5">
        <f t="shared" si="24"/>
        <v>0.71082408589732438</v>
      </c>
      <c r="Q22" s="5">
        <f t="shared" si="25"/>
        <v>16.152602967999162</v>
      </c>
      <c r="R22" s="5">
        <f t="shared" si="26"/>
        <v>0.96467623699728766</v>
      </c>
    </row>
    <row r="23" spans="1:18" x14ac:dyDescent="0.3">
      <c r="A23" t="s">
        <v>24</v>
      </c>
      <c r="B23" s="5">
        <f t="shared" si="27"/>
        <v>15.58</v>
      </c>
      <c r="C23">
        <v>4.1999999999999993</v>
      </c>
      <c r="D23">
        <v>3.1499999999999986</v>
      </c>
      <c r="E23">
        <v>24.750000000000004</v>
      </c>
      <c r="F23">
        <v>23.599999999999998</v>
      </c>
      <c r="G23" s="5">
        <f t="shared" si="16"/>
        <v>4.4240000000000004</v>
      </c>
      <c r="H23" s="5">
        <f t="shared" si="17"/>
        <v>3.3969999999999998</v>
      </c>
      <c r="I23" s="5">
        <f t="shared" si="18"/>
        <v>0.76800000000000002</v>
      </c>
      <c r="J23" s="5">
        <f t="shared" si="19"/>
        <v>16.91</v>
      </c>
      <c r="K23" s="5">
        <f t="shared" si="20"/>
        <v>0.92100000000000004</v>
      </c>
      <c r="M23">
        <f t="shared" si="21"/>
        <v>15.582032248880651</v>
      </c>
      <c r="N23" s="5">
        <f t="shared" si="22"/>
        <v>4.4244689518543545</v>
      </c>
      <c r="O23" s="5">
        <f t="shared" si="23"/>
        <v>3.3968781641774681</v>
      </c>
      <c r="P23" s="5">
        <f t="shared" si="24"/>
        <v>0.76774822043983171</v>
      </c>
      <c r="Q23" s="5">
        <f t="shared" si="25"/>
        <v>16.912646653313761</v>
      </c>
      <c r="R23" s="5">
        <f t="shared" si="26"/>
        <v>0.92132429467079313</v>
      </c>
    </row>
    <row r="24" spans="1:18" x14ac:dyDescent="0.3">
      <c r="A24" t="s">
        <v>24</v>
      </c>
      <c r="B24" s="5">
        <f t="shared" si="27"/>
        <v>15.58</v>
      </c>
      <c r="C24">
        <v>4.3999999999999986</v>
      </c>
      <c r="D24">
        <v>3.4499999999999993</v>
      </c>
      <c r="E24">
        <v>24.950000000000003</v>
      </c>
      <c r="F24">
        <v>23.9</v>
      </c>
      <c r="G24" s="5">
        <f t="shared" si="16"/>
        <v>4.6210000000000004</v>
      </c>
      <c r="H24" s="5">
        <f t="shared" si="17"/>
        <v>3.6909999999999998</v>
      </c>
      <c r="I24" s="5">
        <f t="shared" si="18"/>
        <v>0.79900000000000004</v>
      </c>
      <c r="J24" s="5">
        <f t="shared" si="19"/>
        <v>17.670000000000002</v>
      </c>
      <c r="K24" s="5">
        <f t="shared" si="20"/>
        <v>0.88200000000000001</v>
      </c>
      <c r="M24">
        <f t="shared" si="21"/>
        <v>15.582032248880651</v>
      </c>
      <c r="N24" s="5">
        <f t="shared" si="22"/>
        <v>4.6208846748732455</v>
      </c>
      <c r="O24" s="5">
        <f t="shared" si="23"/>
        <v>3.6907192841866969</v>
      </c>
      <c r="P24" s="5">
        <f t="shared" si="24"/>
        <v>0.79870404562475605</v>
      </c>
      <c r="Q24" s="5">
        <f t="shared" si="25"/>
        <v>17.673030841836795</v>
      </c>
      <c r="R24" s="5">
        <f t="shared" si="26"/>
        <v>0.88168421072370962</v>
      </c>
    </row>
    <row r="25" spans="1:18" x14ac:dyDescent="0.3">
      <c r="A25" t="s">
        <v>24</v>
      </c>
      <c r="B25" s="5">
        <f t="shared" si="27"/>
        <v>15.58</v>
      </c>
      <c r="C25">
        <v>4.5999999999999979</v>
      </c>
      <c r="D25">
        <v>3.8000000000000007</v>
      </c>
      <c r="E25">
        <v>25.150000000000002</v>
      </c>
      <c r="F25">
        <v>24.25</v>
      </c>
      <c r="G25" s="5">
        <f t="shared" si="16"/>
        <v>4.8170000000000002</v>
      </c>
      <c r="H25" s="5">
        <f t="shared" si="17"/>
        <v>4.0339999999999998</v>
      </c>
      <c r="I25" s="5">
        <f t="shared" si="18"/>
        <v>0.83699999999999997</v>
      </c>
      <c r="J25" s="5">
        <f t="shared" si="19"/>
        <v>18.43</v>
      </c>
      <c r="K25" s="5">
        <f t="shared" si="20"/>
        <v>0.84499999999999997</v>
      </c>
      <c r="M25">
        <f t="shared" si="21"/>
        <v>15.582032248880651</v>
      </c>
      <c r="N25" s="5">
        <f t="shared" si="22"/>
        <v>4.8173855670277055</v>
      </c>
      <c r="O25" s="5">
        <f t="shared" si="23"/>
        <v>4.0338208308135339</v>
      </c>
      <c r="P25" s="5">
        <f t="shared" si="24"/>
        <v>0.8373464765666192</v>
      </c>
      <c r="Q25" s="5">
        <f t="shared" si="25"/>
        <v>18.433744745634357</v>
      </c>
      <c r="R25" s="5">
        <f t="shared" si="26"/>
        <v>0.84529933900549026</v>
      </c>
    </row>
    <row r="26" spans="1:18" x14ac:dyDescent="0.3">
      <c r="A26" t="s">
        <v>24</v>
      </c>
      <c r="B26" s="5">
        <f t="shared" si="27"/>
        <v>15.58</v>
      </c>
      <c r="C26">
        <v>4.879999999999999</v>
      </c>
      <c r="D26">
        <v>4.1999999999999993</v>
      </c>
      <c r="E26">
        <v>25.430000000000003</v>
      </c>
      <c r="F26">
        <v>24.65</v>
      </c>
      <c r="G26" s="5">
        <f t="shared" si="16"/>
        <v>5.093</v>
      </c>
      <c r="H26" s="5">
        <f t="shared" si="17"/>
        <v>4.4260000000000002</v>
      </c>
      <c r="I26" s="5">
        <f t="shared" si="18"/>
        <v>0.86899999999999999</v>
      </c>
      <c r="J26" s="5">
        <f t="shared" si="19"/>
        <v>19.5</v>
      </c>
      <c r="K26" s="5">
        <f t="shared" si="20"/>
        <v>0.79900000000000004</v>
      </c>
      <c r="M26">
        <f t="shared" si="21"/>
        <v>15.582032248880651</v>
      </c>
      <c r="N26" s="5">
        <f t="shared" si="22"/>
        <v>5.0926248228778537</v>
      </c>
      <c r="O26" s="5">
        <f t="shared" si="23"/>
        <v>4.4262938951738668</v>
      </c>
      <c r="P26" s="5">
        <f t="shared" si="24"/>
        <v>0.8691576640967944</v>
      </c>
      <c r="Q26" s="5">
        <f t="shared" si="25"/>
        <v>19.499278476807035</v>
      </c>
      <c r="R26" s="5">
        <f t="shared" si="26"/>
        <v>0.79910814481747816</v>
      </c>
    </row>
    <row r="27" spans="1:18" x14ac:dyDescent="0.3">
      <c r="A27" t="s">
        <v>24</v>
      </c>
      <c r="B27" s="5">
        <f t="shared" si="27"/>
        <v>15.58</v>
      </c>
      <c r="C27">
        <v>4.9499999999999993</v>
      </c>
      <c r="D27">
        <v>4.3499999999999979</v>
      </c>
      <c r="E27">
        <v>25.500000000000004</v>
      </c>
      <c r="F27">
        <v>24.799999999999997</v>
      </c>
      <c r="G27" s="5">
        <f t="shared" si="16"/>
        <v>5.1609999999999996</v>
      </c>
      <c r="H27" s="5">
        <f t="shared" si="17"/>
        <v>4.5739999999999998</v>
      </c>
      <c r="I27" s="5">
        <f t="shared" si="18"/>
        <v>0.88600000000000001</v>
      </c>
      <c r="J27" s="5">
        <f t="shared" si="19"/>
        <v>19.77</v>
      </c>
      <c r="K27" s="5">
        <f t="shared" si="20"/>
        <v>0.78800000000000003</v>
      </c>
      <c r="M27">
        <f t="shared" si="21"/>
        <v>15.582032248880651</v>
      </c>
      <c r="N27" s="5">
        <f t="shared" si="22"/>
        <v>5.1614590731569132</v>
      </c>
      <c r="O27" s="5">
        <f t="shared" si="23"/>
        <v>4.5735647475290753</v>
      </c>
      <c r="P27" s="5">
        <f t="shared" si="24"/>
        <v>0.88609919844462448</v>
      </c>
      <c r="Q27" s="5">
        <f t="shared" si="25"/>
        <v>19.765756509912357</v>
      </c>
      <c r="R27" s="5">
        <f t="shared" si="26"/>
        <v>0.78833472632663448</v>
      </c>
    </row>
    <row r="28" spans="1:18" x14ac:dyDescent="0.3">
      <c r="A28" t="s">
        <v>24</v>
      </c>
      <c r="B28" s="5">
        <f t="shared" si="27"/>
        <v>15.58</v>
      </c>
      <c r="C28">
        <v>5.1499999999999986</v>
      </c>
      <c r="D28">
        <v>4.6499999999999986</v>
      </c>
      <c r="E28">
        <v>25.700000000000003</v>
      </c>
      <c r="F28">
        <v>25.099999999999998</v>
      </c>
      <c r="G28" s="5">
        <f t="shared" si="16"/>
        <v>5.3579999999999997</v>
      </c>
      <c r="H28" s="5">
        <f t="shared" si="17"/>
        <v>4.8680000000000003</v>
      </c>
      <c r="I28" s="5">
        <f t="shared" si="18"/>
        <v>0.90900000000000003</v>
      </c>
      <c r="J28" s="5">
        <f t="shared" si="19"/>
        <v>20.53</v>
      </c>
      <c r="K28" s="5">
        <f t="shared" si="20"/>
        <v>0.75900000000000001</v>
      </c>
      <c r="M28">
        <f t="shared" si="21"/>
        <v>15.582032248880651</v>
      </c>
      <c r="N28" s="5">
        <f t="shared" si="22"/>
        <v>5.35818068755058</v>
      </c>
      <c r="O28" s="5">
        <f t="shared" si="23"/>
        <v>4.8682525076114391</v>
      </c>
      <c r="P28" s="5">
        <f t="shared" si="24"/>
        <v>0.90856445340160696</v>
      </c>
      <c r="Q28" s="5">
        <f t="shared" si="25"/>
        <v>20.52732489571456</v>
      </c>
      <c r="R28" s="5">
        <f t="shared" si="26"/>
        <v>0.75908733008525986</v>
      </c>
    </row>
    <row r="29" spans="1:18" x14ac:dyDescent="0.3">
      <c r="A29" t="s">
        <v>24</v>
      </c>
      <c r="B29" s="5">
        <f t="shared" si="27"/>
        <v>15.58</v>
      </c>
      <c r="C29">
        <v>5.25</v>
      </c>
      <c r="D29">
        <v>4.8000000000000007</v>
      </c>
      <c r="E29">
        <v>25.800000000000004</v>
      </c>
      <c r="F29">
        <v>25.25</v>
      </c>
      <c r="G29" s="5">
        <f t="shared" si="16"/>
        <v>5.4569999999999999</v>
      </c>
      <c r="H29" s="5">
        <f t="shared" si="17"/>
        <v>5.016</v>
      </c>
      <c r="I29" s="5">
        <f t="shared" si="18"/>
        <v>0.91900000000000004</v>
      </c>
      <c r="J29" s="5">
        <f t="shared" si="19"/>
        <v>20.91</v>
      </c>
      <c r="K29" s="5">
        <f t="shared" si="20"/>
        <v>0.745</v>
      </c>
      <c r="M29">
        <f t="shared" si="21"/>
        <v>15.582032248880651</v>
      </c>
      <c r="N29" s="5">
        <f t="shared" si="22"/>
        <v>5.4565700112978242</v>
      </c>
      <c r="O29" s="5">
        <f t="shared" si="23"/>
        <v>5.0156671107856621</v>
      </c>
      <c r="P29" s="5">
        <f t="shared" si="24"/>
        <v>0.91919779282602931</v>
      </c>
      <c r="Q29" s="5">
        <f t="shared" si="25"/>
        <v>20.908219484737266</v>
      </c>
      <c r="R29" s="5">
        <f t="shared" si="26"/>
        <v>0.74525868930423922</v>
      </c>
    </row>
    <row r="30" spans="1:18" x14ac:dyDescent="0.3">
      <c r="A30" t="s">
        <v>24</v>
      </c>
      <c r="B30" s="5">
        <f t="shared" si="27"/>
        <v>15.58</v>
      </c>
      <c r="C30">
        <v>5.3999999999999986</v>
      </c>
      <c r="D30">
        <v>5</v>
      </c>
      <c r="E30">
        <v>25.950000000000003</v>
      </c>
      <c r="F30">
        <v>25.45</v>
      </c>
      <c r="G30" s="5">
        <f t="shared" si="16"/>
        <v>5.6040000000000001</v>
      </c>
      <c r="H30" s="5">
        <f t="shared" si="17"/>
        <v>5.2119999999999997</v>
      </c>
      <c r="I30" s="5">
        <f t="shared" si="18"/>
        <v>0.93</v>
      </c>
      <c r="J30" s="5">
        <f t="shared" si="19"/>
        <v>21.48</v>
      </c>
      <c r="K30" s="5">
        <f t="shared" si="20"/>
        <v>0.72499999999999998</v>
      </c>
      <c r="M30">
        <f t="shared" si="21"/>
        <v>15.582032248880651</v>
      </c>
      <c r="N30" s="5">
        <f t="shared" si="22"/>
        <v>5.6041888206834436</v>
      </c>
      <c r="O30" s="5">
        <f t="shared" si="23"/>
        <v>5.2122907697905809</v>
      </c>
      <c r="P30" s="5">
        <f t="shared" si="24"/>
        <v>0.93007051271247676</v>
      </c>
      <c r="Q30" s="5">
        <f t="shared" si="25"/>
        <v>21.479696181511816</v>
      </c>
      <c r="R30" s="5">
        <f t="shared" si="26"/>
        <v>0.72543075643185995</v>
      </c>
    </row>
    <row r="31" spans="1:18" x14ac:dyDescent="0.3">
      <c r="A31" t="s">
        <v>24</v>
      </c>
      <c r="B31" s="5">
        <f t="shared" si="27"/>
        <v>15.58</v>
      </c>
      <c r="C31">
        <v>5.8499999999999979</v>
      </c>
      <c r="D31">
        <v>5.6499999999999986</v>
      </c>
      <c r="E31">
        <v>26.400000000000002</v>
      </c>
      <c r="F31">
        <v>26.099999999999998</v>
      </c>
      <c r="G31" s="5">
        <f t="shared" si="16"/>
        <v>6.0469999999999997</v>
      </c>
      <c r="H31" s="5">
        <f t="shared" si="17"/>
        <v>5.8520000000000003</v>
      </c>
      <c r="I31" s="5">
        <f t="shared" si="18"/>
        <v>0.96799999999999997</v>
      </c>
      <c r="J31" s="5">
        <f t="shared" si="19"/>
        <v>23.2</v>
      </c>
      <c r="K31" s="5">
        <f t="shared" si="20"/>
        <v>0.67200000000000004</v>
      </c>
      <c r="M31">
        <f t="shared" si="21"/>
        <v>15.582032248880651</v>
      </c>
      <c r="N31" s="5">
        <f t="shared" si="22"/>
        <v>6.0472871647157396</v>
      </c>
      <c r="O31" s="5">
        <f t="shared" si="23"/>
        <v>5.8518485669915039</v>
      </c>
      <c r="P31" s="5">
        <f t="shared" si="24"/>
        <v>0.96768160790104918</v>
      </c>
      <c r="Q31" s="5">
        <f t="shared" si="25"/>
        <v>23.195062800764042</v>
      </c>
      <c r="R31" s="5">
        <f t="shared" si="26"/>
        <v>0.67178228326966982</v>
      </c>
    </row>
    <row r="32" spans="1:18" x14ac:dyDescent="0.3">
      <c r="A32" t="s">
        <v>24</v>
      </c>
      <c r="B32" s="5">
        <f t="shared" si="27"/>
        <v>15.58</v>
      </c>
      <c r="C32">
        <v>6.3299999999999983</v>
      </c>
      <c r="D32">
        <v>6.1499999999999986</v>
      </c>
      <c r="E32">
        <v>26.880000000000003</v>
      </c>
      <c r="F32">
        <v>26.599999999999998</v>
      </c>
      <c r="G32" s="5">
        <f t="shared" si="16"/>
        <v>6.52</v>
      </c>
      <c r="H32" s="5">
        <f t="shared" si="17"/>
        <v>6.3440000000000003</v>
      </c>
      <c r="I32" s="5">
        <f t="shared" si="18"/>
        <v>0.97299999999999998</v>
      </c>
      <c r="J32" s="5">
        <f t="shared" si="19"/>
        <v>25.03</v>
      </c>
      <c r="K32" s="5">
        <f t="shared" si="20"/>
        <v>0.623</v>
      </c>
      <c r="M32">
        <f t="shared" si="21"/>
        <v>15.582032248880651</v>
      </c>
      <c r="N32" s="5">
        <f t="shared" si="22"/>
        <v>6.5203041049952528</v>
      </c>
      <c r="O32" s="5">
        <f t="shared" si="23"/>
        <v>6.3443315935331031</v>
      </c>
      <c r="P32" s="5">
        <f t="shared" si="24"/>
        <v>0.97301160979173718</v>
      </c>
      <c r="Q32" s="5">
        <f t="shared" si="25"/>
        <v>25.026253281668122</v>
      </c>
      <c r="R32" s="5">
        <f t="shared" si="26"/>
        <v>0.62262744940308667</v>
      </c>
    </row>
    <row r="33" spans="1:18" x14ac:dyDescent="0.3">
      <c r="A33" t="s">
        <v>24</v>
      </c>
      <c r="B33" s="5">
        <f t="shared" si="27"/>
        <v>15.58</v>
      </c>
      <c r="C33">
        <v>6.4499999999999993</v>
      </c>
      <c r="D33">
        <v>6.2999999999999989</v>
      </c>
      <c r="E33">
        <v>27.000000000000004</v>
      </c>
      <c r="F33">
        <v>26.75</v>
      </c>
      <c r="G33" s="5">
        <f t="shared" si="16"/>
        <v>6.6390000000000002</v>
      </c>
      <c r="H33" s="5">
        <f t="shared" si="17"/>
        <v>6.492</v>
      </c>
      <c r="I33" s="5">
        <f t="shared" si="18"/>
        <v>0.97799999999999998</v>
      </c>
      <c r="J33" s="5">
        <f t="shared" si="19"/>
        <v>25.48</v>
      </c>
      <c r="K33" s="5">
        <f t="shared" si="20"/>
        <v>0.61099999999999999</v>
      </c>
      <c r="M33">
        <f t="shared" si="21"/>
        <v>15.582032248880651</v>
      </c>
      <c r="N33" s="5">
        <f t="shared" si="22"/>
        <v>6.6386162720442838</v>
      </c>
      <c r="O33" s="5">
        <f t="shared" si="23"/>
        <v>6.4921582843151828</v>
      </c>
      <c r="P33" s="5">
        <f t="shared" si="24"/>
        <v>0.97793847667535072</v>
      </c>
      <c r="Q33" s="5">
        <f t="shared" si="25"/>
        <v>25.484275173965035</v>
      </c>
      <c r="R33" s="5">
        <f t="shared" si="26"/>
        <v>0.61143713692117863</v>
      </c>
    </row>
    <row r="34" spans="1:18" x14ac:dyDescent="0.3">
      <c r="A34" t="s">
        <v>24</v>
      </c>
      <c r="B34" s="5">
        <f t="shared" si="27"/>
        <v>15.58</v>
      </c>
      <c r="C34">
        <v>6.8999999999999986</v>
      </c>
      <c r="D34">
        <v>6.8999999999999986</v>
      </c>
      <c r="E34">
        <v>27.450000000000003</v>
      </c>
      <c r="F34">
        <v>27.349999999999998</v>
      </c>
      <c r="G34" s="5">
        <f t="shared" si="16"/>
        <v>7.0819999999999999</v>
      </c>
      <c r="H34" s="5">
        <f t="shared" si="17"/>
        <v>7.0839999999999996</v>
      </c>
      <c r="I34" s="5">
        <f t="shared" si="18"/>
        <v>1</v>
      </c>
      <c r="J34" s="5">
        <f t="shared" si="19"/>
        <v>27.2</v>
      </c>
      <c r="K34" s="5">
        <f t="shared" si="20"/>
        <v>0.57299999999999995</v>
      </c>
      <c r="M34">
        <f t="shared" si="21"/>
        <v>15.582032248880651</v>
      </c>
      <c r="N34" s="5">
        <f t="shared" si="22"/>
        <v>7.082482821649938</v>
      </c>
      <c r="O34" s="5">
        <f t="shared" si="23"/>
        <v>7.0838196876702</v>
      </c>
      <c r="P34" s="5">
        <f t="shared" si="24"/>
        <v>1.0001887566908281</v>
      </c>
      <c r="Q34" s="5">
        <f t="shared" si="25"/>
        <v>27.202615747453404</v>
      </c>
      <c r="R34" s="5">
        <f t="shared" si="26"/>
        <v>0.57281374679342656</v>
      </c>
    </row>
    <row r="35" spans="1:18" x14ac:dyDescent="0.3">
      <c r="A35" t="s">
        <v>24</v>
      </c>
      <c r="B35" s="5">
        <f>ROUND(M35,2)</f>
        <v>18.579999999999998</v>
      </c>
      <c r="C35">
        <v>4.5499999999999972</v>
      </c>
      <c r="D35">
        <v>0</v>
      </c>
      <c r="E35">
        <v>25.1</v>
      </c>
      <c r="F35" s="6" t="s">
        <v>30</v>
      </c>
      <c r="G35" s="5">
        <f t="shared" si="16"/>
        <v>4.8600000000000003</v>
      </c>
      <c r="H35" s="5">
        <f t="shared" si="17"/>
        <v>0</v>
      </c>
      <c r="I35" s="5">
        <f t="shared" si="18"/>
        <v>0</v>
      </c>
      <c r="J35" s="5">
        <f>ROUND(Q35,2)</f>
        <v>18.579999999999998</v>
      </c>
      <c r="K35" s="5">
        <f>ROUND(R35,3)</f>
        <v>1</v>
      </c>
      <c r="M35">
        <v>18.578902524316678</v>
      </c>
      <c r="N35" s="5">
        <f>(C35+((((1000*M35)/(30*E35))^2)/1962))</f>
        <v>4.8602781239646262</v>
      </c>
      <c r="O35" s="5">
        <f>IF(D35=0,0,(D35+((((1000*M35)/(30*F35))^2)/1962)))</f>
        <v>0</v>
      </c>
      <c r="P35" s="5">
        <f t="shared" si="24"/>
        <v>0</v>
      </c>
      <c r="Q35" s="5">
        <f>M35</f>
        <v>18.578902524316678</v>
      </c>
      <c r="R35" s="5">
        <f>M35/Q35</f>
        <v>1</v>
      </c>
    </row>
    <row r="36" spans="1:18" x14ac:dyDescent="0.3">
      <c r="A36" t="s">
        <v>24</v>
      </c>
      <c r="B36" s="5">
        <f t="shared" ref="B36:B37" si="28">ROUND(M36,2)</f>
        <v>18.579999999999998</v>
      </c>
      <c r="C36">
        <v>4.3499999999999979</v>
      </c>
      <c r="D36">
        <v>0</v>
      </c>
      <c r="E36">
        <v>24.900000000000002</v>
      </c>
      <c r="F36">
        <v>19.5</v>
      </c>
      <c r="G36" s="5">
        <f t="shared" si="16"/>
        <v>4.665</v>
      </c>
      <c r="H36" s="5">
        <f t="shared" si="17"/>
        <v>0</v>
      </c>
      <c r="I36" s="5">
        <f t="shared" si="18"/>
        <v>0</v>
      </c>
      <c r="J36" s="5">
        <f>ROUND(Q36,2)</f>
        <v>17.84</v>
      </c>
      <c r="K36" s="5">
        <f>ROUND(R36,3)</f>
        <v>1.0409999999999999</v>
      </c>
      <c r="M36">
        <f>M35</f>
        <v>18.578902524316678</v>
      </c>
      <c r="N36" s="5">
        <f>(C36+((((1000*M36)/(30*E36))^2)/1962))</f>
        <v>4.6652825291188122</v>
      </c>
      <c r="O36" s="5">
        <f>IF(D36=0,0,(D36+((((1000*M36)/(30*F36))^2)/1962)))</f>
        <v>0</v>
      </c>
      <c r="P36" s="5">
        <f>O36/N36</f>
        <v>0</v>
      </c>
      <c r="Q36" s="5">
        <f>3.8713*N36-0.2158</f>
        <v>17.844908254977657</v>
      </c>
      <c r="R36" s="5">
        <f>M36/Q36</f>
        <v>1.0411318600718658</v>
      </c>
    </row>
    <row r="37" spans="1:18" x14ac:dyDescent="0.3">
      <c r="A37" t="s">
        <v>24</v>
      </c>
      <c r="B37" s="5">
        <f t="shared" si="28"/>
        <v>18.579999999999998</v>
      </c>
      <c r="C37">
        <v>4.25</v>
      </c>
      <c r="D37">
        <v>0</v>
      </c>
      <c r="E37">
        <v>24.800000000000004</v>
      </c>
      <c r="F37">
        <v>20.2</v>
      </c>
      <c r="G37" s="5">
        <f t="shared" ref="G37:G60" si="29">ROUND(N37,3)</f>
        <v>4.5679999999999996</v>
      </c>
      <c r="H37" s="5">
        <f t="shared" ref="H37:H60" si="30">ROUND(O37,3)</f>
        <v>0</v>
      </c>
      <c r="I37" s="5">
        <f t="shared" ref="I37:I60" si="31">ROUND(P37,3)</f>
        <v>0</v>
      </c>
      <c r="J37" s="5">
        <f t="shared" ref="J37:J58" si="32">ROUND(Q37,2)</f>
        <v>17.47</v>
      </c>
      <c r="K37" s="5">
        <f t="shared" ref="K37:K58" si="33">ROUND(R37,3)</f>
        <v>1.0640000000000001</v>
      </c>
      <c r="M37">
        <f t="shared" ref="M37:M58" si="34">M36</f>
        <v>18.578902524316678</v>
      </c>
      <c r="N37" s="5">
        <f t="shared" ref="N37:N58" si="35">(C37+((((1000*M37)/(30*E37))^2)/1962))</f>
        <v>4.567830256371872</v>
      </c>
      <c r="O37" s="5">
        <f t="shared" ref="O37:O58" si="36">IF(D37=0,0,(D37+((((1000*M37)/(30*F37))^2)/1962)))</f>
        <v>0</v>
      </c>
      <c r="P37" s="5">
        <f t="shared" ref="P37:P59" si="37">O37/N37</f>
        <v>0</v>
      </c>
      <c r="Q37" s="5">
        <f t="shared" ref="Q37:Q58" si="38">3.8713*N37-0.2158</f>
        <v>17.467641271492429</v>
      </c>
      <c r="R37" s="5">
        <f t="shared" ref="R37:R58" si="39">M37/Q37</f>
        <v>1.0636182776799894</v>
      </c>
    </row>
    <row r="38" spans="1:18" x14ac:dyDescent="0.3">
      <c r="A38" t="s">
        <v>24</v>
      </c>
      <c r="B38" s="5">
        <f t="shared" ref="B38:B58" si="40">ROUND(M38,2)</f>
        <v>18.579999999999998</v>
      </c>
      <c r="C38">
        <v>4.2999999999999972</v>
      </c>
      <c r="D38">
        <v>0.55000000000000071</v>
      </c>
      <c r="E38">
        <v>24.85</v>
      </c>
      <c r="F38">
        <v>21</v>
      </c>
      <c r="G38" s="5">
        <f t="shared" si="29"/>
        <v>4.617</v>
      </c>
      <c r="H38" s="5">
        <f t="shared" si="30"/>
        <v>0.99299999999999999</v>
      </c>
      <c r="I38" s="5">
        <f t="shared" si="31"/>
        <v>0.215</v>
      </c>
      <c r="J38" s="5">
        <f t="shared" si="32"/>
        <v>17.66</v>
      </c>
      <c r="K38" s="5">
        <f t="shared" si="33"/>
        <v>1.052</v>
      </c>
      <c r="M38">
        <f t="shared" si="34"/>
        <v>18.578902524316678</v>
      </c>
      <c r="N38" s="5">
        <f t="shared" si="35"/>
        <v>4.616552548091696</v>
      </c>
      <c r="O38" s="5">
        <f t="shared" si="36"/>
        <v>0.99326149859173796</v>
      </c>
      <c r="P38" s="5">
        <f t="shared" si="37"/>
        <v>0.21515221331170892</v>
      </c>
      <c r="Q38" s="5">
        <f t="shared" si="38"/>
        <v>17.656259879427381</v>
      </c>
      <c r="R38" s="5">
        <f t="shared" si="39"/>
        <v>1.0522558373738222</v>
      </c>
    </row>
    <row r="39" spans="1:18" x14ac:dyDescent="0.3">
      <c r="A39" t="s">
        <v>24</v>
      </c>
      <c r="B39" s="5">
        <f t="shared" si="40"/>
        <v>18.579999999999998</v>
      </c>
      <c r="C39">
        <v>4.3499999999999979</v>
      </c>
      <c r="D39">
        <v>0.94999999999999929</v>
      </c>
      <c r="E39">
        <v>24.900000000000002</v>
      </c>
      <c r="F39">
        <v>21.4</v>
      </c>
      <c r="G39" s="5">
        <f t="shared" si="29"/>
        <v>4.665</v>
      </c>
      <c r="H39" s="5">
        <f t="shared" si="30"/>
        <v>1.377</v>
      </c>
      <c r="I39" s="5">
        <f t="shared" si="31"/>
        <v>0.29499999999999998</v>
      </c>
      <c r="J39" s="5">
        <f t="shared" si="32"/>
        <v>17.84</v>
      </c>
      <c r="K39" s="5">
        <f t="shared" si="33"/>
        <v>1.0409999999999999</v>
      </c>
      <c r="M39">
        <f t="shared" si="34"/>
        <v>18.578902524316678</v>
      </c>
      <c r="N39" s="5">
        <f t="shared" si="35"/>
        <v>4.6652825291188122</v>
      </c>
      <c r="O39" s="5">
        <f t="shared" si="36"/>
        <v>1.3768458399837447</v>
      </c>
      <c r="P39" s="5">
        <f t="shared" si="37"/>
        <v>0.29512592889927419</v>
      </c>
      <c r="Q39" s="5">
        <f t="shared" si="38"/>
        <v>17.844908254977657</v>
      </c>
      <c r="R39" s="5">
        <f t="shared" si="39"/>
        <v>1.0411318600718658</v>
      </c>
    </row>
    <row r="40" spans="1:18" x14ac:dyDescent="0.3">
      <c r="A40" t="s">
        <v>24</v>
      </c>
      <c r="B40" s="5">
        <f t="shared" si="40"/>
        <v>18.579999999999998</v>
      </c>
      <c r="C40">
        <v>4.3999999999999986</v>
      </c>
      <c r="D40">
        <v>1.5500000000000007</v>
      </c>
      <c r="E40">
        <v>24.950000000000003</v>
      </c>
      <c r="F40">
        <v>22</v>
      </c>
      <c r="G40" s="5">
        <f t="shared" si="29"/>
        <v>4.7140000000000004</v>
      </c>
      <c r="H40" s="5">
        <f t="shared" si="30"/>
        <v>1.954</v>
      </c>
      <c r="I40" s="5">
        <f t="shared" si="31"/>
        <v>0.41399999999999998</v>
      </c>
      <c r="J40" s="5">
        <f t="shared" si="32"/>
        <v>18.03</v>
      </c>
      <c r="K40" s="5">
        <f t="shared" si="33"/>
        <v>1.03</v>
      </c>
      <c r="M40">
        <f t="shared" si="34"/>
        <v>18.578902524316678</v>
      </c>
      <c r="N40" s="5">
        <f t="shared" si="35"/>
        <v>4.7140201378772861</v>
      </c>
      <c r="O40" s="5">
        <f t="shared" si="36"/>
        <v>1.9538808282623066</v>
      </c>
      <c r="P40" s="5">
        <f t="shared" si="37"/>
        <v>0.41448291927368286</v>
      </c>
      <c r="Q40" s="5">
        <f t="shared" si="38"/>
        <v>18.033586159764337</v>
      </c>
      <c r="R40" s="5">
        <f t="shared" si="39"/>
        <v>1.0302389308327937</v>
      </c>
    </row>
    <row r="41" spans="1:18" x14ac:dyDescent="0.3">
      <c r="A41" t="s">
        <v>24</v>
      </c>
      <c r="B41" s="5">
        <f t="shared" si="40"/>
        <v>18.579999999999998</v>
      </c>
      <c r="C41">
        <v>4.5999999999999979</v>
      </c>
      <c r="D41">
        <v>2.1499999999999986</v>
      </c>
      <c r="E41">
        <v>25.150000000000002</v>
      </c>
      <c r="F41">
        <v>22.599999999999998</v>
      </c>
      <c r="G41" s="5">
        <f t="shared" si="29"/>
        <v>4.9089999999999998</v>
      </c>
      <c r="H41" s="5">
        <f t="shared" si="30"/>
        <v>2.5329999999999999</v>
      </c>
      <c r="I41" s="5">
        <f t="shared" si="31"/>
        <v>0.51600000000000001</v>
      </c>
      <c r="J41" s="5">
        <f t="shared" si="32"/>
        <v>18.79</v>
      </c>
      <c r="K41" s="5">
        <f t="shared" si="33"/>
        <v>0.98899999999999999</v>
      </c>
      <c r="M41">
        <f t="shared" si="34"/>
        <v>18.578902524316678</v>
      </c>
      <c r="N41" s="5">
        <f t="shared" si="35"/>
        <v>4.9090456400822973</v>
      </c>
      <c r="O41" s="5">
        <f t="shared" si="36"/>
        <v>2.5327204966695813</v>
      </c>
      <c r="P41" s="5">
        <f t="shared" si="37"/>
        <v>0.51592930324174413</v>
      </c>
      <c r="Q41" s="5">
        <f t="shared" si="38"/>
        <v>18.788588386450598</v>
      </c>
      <c r="R41" s="5">
        <f t="shared" si="39"/>
        <v>0.98883972239845674</v>
      </c>
    </row>
    <row r="42" spans="1:18" x14ac:dyDescent="0.3">
      <c r="A42" t="s">
        <v>24</v>
      </c>
      <c r="B42" s="5">
        <f t="shared" si="40"/>
        <v>18.579999999999998</v>
      </c>
      <c r="C42">
        <v>4.75</v>
      </c>
      <c r="D42">
        <v>2.8499999999999979</v>
      </c>
      <c r="E42">
        <v>25.300000000000004</v>
      </c>
      <c r="F42">
        <v>23.299999999999997</v>
      </c>
      <c r="G42" s="5">
        <f t="shared" si="29"/>
        <v>5.0549999999999997</v>
      </c>
      <c r="H42" s="5">
        <f t="shared" si="30"/>
        <v>3.21</v>
      </c>
      <c r="I42" s="5">
        <f t="shared" si="31"/>
        <v>0.63500000000000001</v>
      </c>
      <c r="J42" s="5">
        <f t="shared" si="32"/>
        <v>19.36</v>
      </c>
      <c r="K42" s="5">
        <f t="shared" si="33"/>
        <v>0.96</v>
      </c>
      <c r="M42">
        <f t="shared" si="34"/>
        <v>18.578902524316678</v>
      </c>
      <c r="N42" s="5">
        <f t="shared" si="35"/>
        <v>5.0553919306331236</v>
      </c>
      <c r="O42" s="5">
        <f t="shared" si="36"/>
        <v>3.2100698500229421</v>
      </c>
      <c r="P42" s="5">
        <f t="shared" si="37"/>
        <v>0.6349794227766079</v>
      </c>
      <c r="Q42" s="5">
        <f t="shared" si="38"/>
        <v>19.35513878106001</v>
      </c>
      <c r="R42" s="5">
        <f t="shared" si="39"/>
        <v>0.95989508184240357</v>
      </c>
    </row>
    <row r="43" spans="1:18" x14ac:dyDescent="0.3">
      <c r="A43" t="s">
        <v>24</v>
      </c>
      <c r="B43" s="5">
        <f t="shared" si="40"/>
        <v>18.579999999999998</v>
      </c>
      <c r="C43">
        <v>5</v>
      </c>
      <c r="D43">
        <v>3.4499999999999993</v>
      </c>
      <c r="E43">
        <v>25.550000000000004</v>
      </c>
      <c r="F43">
        <v>23.9</v>
      </c>
      <c r="G43" s="5">
        <f t="shared" si="29"/>
        <v>5.2990000000000004</v>
      </c>
      <c r="H43" s="5">
        <f t="shared" si="30"/>
        <v>3.7919999999999998</v>
      </c>
      <c r="I43" s="5">
        <f t="shared" si="31"/>
        <v>0.71599999999999997</v>
      </c>
      <c r="J43" s="5">
        <f t="shared" si="32"/>
        <v>20.3</v>
      </c>
      <c r="K43" s="5">
        <f t="shared" si="33"/>
        <v>0.91500000000000004</v>
      </c>
      <c r="M43">
        <f t="shared" si="34"/>
        <v>18.578902524316678</v>
      </c>
      <c r="N43" s="5">
        <f t="shared" si="35"/>
        <v>5.2994448104579197</v>
      </c>
      <c r="O43" s="5">
        <f t="shared" si="36"/>
        <v>3.7922179599078372</v>
      </c>
      <c r="P43" s="5">
        <f t="shared" si="37"/>
        <v>0.71558778240774912</v>
      </c>
      <c r="Q43" s="5">
        <f t="shared" si="38"/>
        <v>20.299940694725745</v>
      </c>
      <c r="R43" s="5">
        <f t="shared" si="39"/>
        <v>0.91521954687994633</v>
      </c>
    </row>
    <row r="44" spans="1:18" x14ac:dyDescent="0.3">
      <c r="A44" t="s">
        <v>24</v>
      </c>
      <c r="B44" s="5">
        <f t="shared" si="40"/>
        <v>18.579999999999998</v>
      </c>
      <c r="C44">
        <v>5.0999999999999979</v>
      </c>
      <c r="D44">
        <v>3.75</v>
      </c>
      <c r="E44">
        <v>25.650000000000002</v>
      </c>
      <c r="F44">
        <v>24.2</v>
      </c>
      <c r="G44" s="5">
        <f t="shared" si="29"/>
        <v>5.3970000000000002</v>
      </c>
      <c r="H44" s="5">
        <f t="shared" si="30"/>
        <v>4.0839999999999996</v>
      </c>
      <c r="I44" s="5">
        <f t="shared" si="31"/>
        <v>0.75700000000000001</v>
      </c>
      <c r="J44" s="5">
        <f t="shared" si="32"/>
        <v>20.68</v>
      </c>
      <c r="K44" s="5">
        <f t="shared" si="33"/>
        <v>0.89800000000000002</v>
      </c>
      <c r="M44">
        <f t="shared" si="34"/>
        <v>18.578902524316678</v>
      </c>
      <c r="N44" s="5">
        <f t="shared" si="35"/>
        <v>5.3971145095037096</v>
      </c>
      <c r="O44" s="5">
        <f t="shared" si="36"/>
        <v>4.0837858084812444</v>
      </c>
      <c r="P44" s="5">
        <f t="shared" si="37"/>
        <v>0.75666095305003411</v>
      </c>
      <c r="Q44" s="5">
        <f t="shared" si="38"/>
        <v>20.678049400641711</v>
      </c>
      <c r="R44" s="5">
        <f t="shared" si="39"/>
        <v>0.89848428951621084</v>
      </c>
    </row>
    <row r="45" spans="1:18" x14ac:dyDescent="0.3">
      <c r="A45" t="s">
        <v>24</v>
      </c>
      <c r="B45" s="5">
        <f t="shared" si="40"/>
        <v>18.579999999999998</v>
      </c>
      <c r="C45">
        <v>5.2999999999999972</v>
      </c>
      <c r="D45">
        <v>4.1999999999999993</v>
      </c>
      <c r="E45">
        <v>25.85</v>
      </c>
      <c r="F45">
        <v>24.65</v>
      </c>
      <c r="G45" s="5">
        <f t="shared" si="29"/>
        <v>5.593</v>
      </c>
      <c r="H45" s="5">
        <f t="shared" si="30"/>
        <v>4.5220000000000002</v>
      </c>
      <c r="I45" s="5">
        <f t="shared" si="31"/>
        <v>0.80900000000000005</v>
      </c>
      <c r="J45" s="5">
        <f t="shared" si="32"/>
        <v>21.43</v>
      </c>
      <c r="K45" s="5">
        <f t="shared" si="33"/>
        <v>0.86699999999999999</v>
      </c>
      <c r="M45">
        <f t="shared" si="34"/>
        <v>18.578902524316678</v>
      </c>
      <c r="N45" s="5">
        <f t="shared" si="35"/>
        <v>5.5925347782796209</v>
      </c>
      <c r="O45" s="5">
        <f t="shared" si="36"/>
        <v>4.5217101422000594</v>
      </c>
      <c r="P45" s="5">
        <f t="shared" si="37"/>
        <v>0.80852606581215236</v>
      </c>
      <c r="Q45" s="5">
        <f t="shared" si="38"/>
        <v>21.434579887153895</v>
      </c>
      <c r="R45" s="5">
        <f t="shared" si="39"/>
        <v>0.86677241271480798</v>
      </c>
    </row>
    <row r="46" spans="1:18" x14ac:dyDescent="0.3">
      <c r="A46" t="s">
        <v>24</v>
      </c>
      <c r="B46" s="5">
        <f t="shared" si="40"/>
        <v>18.579999999999998</v>
      </c>
      <c r="C46">
        <v>5.5</v>
      </c>
      <c r="D46">
        <v>4.4499999999999993</v>
      </c>
      <c r="E46">
        <v>26.050000000000004</v>
      </c>
      <c r="F46">
        <v>24.9</v>
      </c>
      <c r="G46" s="5">
        <f t="shared" si="29"/>
        <v>5.7880000000000003</v>
      </c>
      <c r="H46" s="5">
        <f t="shared" si="30"/>
        <v>4.7649999999999997</v>
      </c>
      <c r="I46" s="5">
        <f t="shared" si="31"/>
        <v>0.82299999999999995</v>
      </c>
      <c r="J46" s="5">
        <f t="shared" si="32"/>
        <v>22.19</v>
      </c>
      <c r="K46" s="5">
        <f t="shared" si="33"/>
        <v>0.83699999999999997</v>
      </c>
      <c r="M46">
        <f t="shared" si="34"/>
        <v>18.578902524316678</v>
      </c>
      <c r="N46" s="5">
        <f t="shared" si="35"/>
        <v>5.7880601248580072</v>
      </c>
      <c r="O46" s="5">
        <f t="shared" si="36"/>
        <v>4.7652825291188137</v>
      </c>
      <c r="P46" s="5">
        <f t="shared" si="37"/>
        <v>0.82329527101028788</v>
      </c>
      <c r="Q46" s="5">
        <f t="shared" si="38"/>
        <v>22.191517161362803</v>
      </c>
      <c r="R46" s="5">
        <f t="shared" si="39"/>
        <v>0.83720740629054535</v>
      </c>
    </row>
    <row r="47" spans="1:18" x14ac:dyDescent="0.3">
      <c r="A47" t="s">
        <v>24</v>
      </c>
      <c r="B47" s="5">
        <f t="shared" si="40"/>
        <v>18.579999999999998</v>
      </c>
      <c r="C47">
        <v>5.6999999999999993</v>
      </c>
      <c r="D47">
        <v>4.75</v>
      </c>
      <c r="E47">
        <v>26.250000000000004</v>
      </c>
      <c r="F47">
        <v>25.2</v>
      </c>
      <c r="G47" s="5">
        <f t="shared" si="29"/>
        <v>5.984</v>
      </c>
      <c r="H47" s="5">
        <f t="shared" si="30"/>
        <v>5.0579999999999998</v>
      </c>
      <c r="I47" s="5">
        <f t="shared" si="31"/>
        <v>0.84499999999999997</v>
      </c>
      <c r="J47" s="5">
        <f t="shared" si="32"/>
        <v>22.95</v>
      </c>
      <c r="K47" s="5">
        <f t="shared" si="33"/>
        <v>0.81</v>
      </c>
      <c r="M47">
        <f t="shared" si="34"/>
        <v>18.578902524316678</v>
      </c>
      <c r="N47" s="5">
        <f t="shared" si="35"/>
        <v>5.9836873590987114</v>
      </c>
      <c r="O47" s="5">
        <f t="shared" si="36"/>
        <v>5.057820485133151</v>
      </c>
      <c r="P47" s="5">
        <f t="shared" si="37"/>
        <v>0.84526817355226624</v>
      </c>
      <c r="Q47" s="5">
        <f t="shared" si="38"/>
        <v>22.948848873278841</v>
      </c>
      <c r="R47" s="5">
        <f t="shared" si="39"/>
        <v>0.80957884323119855</v>
      </c>
    </row>
    <row r="48" spans="1:18" x14ac:dyDescent="0.3">
      <c r="A48" t="s">
        <v>24</v>
      </c>
      <c r="B48" s="5">
        <f t="shared" si="40"/>
        <v>18.579999999999998</v>
      </c>
      <c r="C48">
        <v>6.0999999999999979</v>
      </c>
      <c r="D48">
        <v>5.25</v>
      </c>
      <c r="E48">
        <v>26.650000000000002</v>
      </c>
      <c r="F48">
        <v>25.7</v>
      </c>
      <c r="G48" s="5">
        <f t="shared" si="29"/>
        <v>6.375</v>
      </c>
      <c r="H48" s="5">
        <f t="shared" si="30"/>
        <v>5.5460000000000003</v>
      </c>
      <c r="I48" s="5">
        <f t="shared" si="31"/>
        <v>0.87</v>
      </c>
      <c r="J48" s="5">
        <f t="shared" si="32"/>
        <v>24.46</v>
      </c>
      <c r="K48" s="5">
        <f t="shared" si="33"/>
        <v>0.75900000000000001</v>
      </c>
      <c r="M48">
        <f t="shared" si="34"/>
        <v>18.578902524316678</v>
      </c>
      <c r="N48" s="5">
        <f t="shared" si="35"/>
        <v>6.3752353253789549</v>
      </c>
      <c r="O48" s="5">
        <f t="shared" si="36"/>
        <v>5.5459595465169134</v>
      </c>
      <c r="P48" s="5">
        <f t="shared" si="37"/>
        <v>0.86992232654364832</v>
      </c>
      <c r="Q48" s="5">
        <f t="shared" si="38"/>
        <v>24.464648515139547</v>
      </c>
      <c r="R48" s="5">
        <f t="shared" si="39"/>
        <v>0.75941833020079685</v>
      </c>
    </row>
    <row r="49" spans="1:18" x14ac:dyDescent="0.3">
      <c r="A49" t="s">
        <v>24</v>
      </c>
      <c r="B49" s="5">
        <f t="shared" si="40"/>
        <v>18.579999999999998</v>
      </c>
      <c r="C49">
        <v>6.3499999999999979</v>
      </c>
      <c r="D49">
        <v>5.75</v>
      </c>
      <c r="E49">
        <v>26.900000000000002</v>
      </c>
      <c r="F49">
        <v>26.2</v>
      </c>
      <c r="G49" s="5">
        <f t="shared" si="29"/>
        <v>6.62</v>
      </c>
      <c r="H49" s="5">
        <f t="shared" si="30"/>
        <v>6.0350000000000001</v>
      </c>
      <c r="I49" s="5">
        <f t="shared" si="31"/>
        <v>0.91200000000000003</v>
      </c>
      <c r="J49" s="5">
        <f t="shared" si="32"/>
        <v>25.41</v>
      </c>
      <c r="K49" s="5">
        <f t="shared" si="33"/>
        <v>0.73099999999999998</v>
      </c>
      <c r="M49">
        <f t="shared" si="34"/>
        <v>18.578902524316678</v>
      </c>
      <c r="N49" s="5">
        <f t="shared" si="35"/>
        <v>6.6201431998990543</v>
      </c>
      <c r="O49" s="5">
        <f t="shared" si="36"/>
        <v>6.0347711684618552</v>
      </c>
      <c r="P49" s="5">
        <f t="shared" si="37"/>
        <v>0.91157713454806766</v>
      </c>
      <c r="Q49" s="5">
        <f t="shared" si="38"/>
        <v>25.412760369769209</v>
      </c>
      <c r="R49" s="5">
        <f t="shared" si="39"/>
        <v>0.73108557488378845</v>
      </c>
    </row>
    <row r="50" spans="1:18" x14ac:dyDescent="0.3">
      <c r="A50" t="s">
        <v>24</v>
      </c>
      <c r="B50" s="5">
        <f t="shared" si="40"/>
        <v>18.579999999999998</v>
      </c>
      <c r="C50">
        <v>6.6499999999999986</v>
      </c>
      <c r="D50">
        <v>6.0499999999999989</v>
      </c>
      <c r="E50">
        <v>27.200000000000003</v>
      </c>
      <c r="F50">
        <v>26.5</v>
      </c>
      <c r="G50" s="5">
        <f t="shared" si="29"/>
        <v>6.9139999999999997</v>
      </c>
      <c r="H50" s="5">
        <f t="shared" si="30"/>
        <v>6.3280000000000003</v>
      </c>
      <c r="I50" s="5">
        <f t="shared" si="31"/>
        <v>0.91500000000000004</v>
      </c>
      <c r="J50" s="5">
        <f t="shared" si="32"/>
        <v>26.55</v>
      </c>
      <c r="K50" s="5">
        <f t="shared" si="33"/>
        <v>0.7</v>
      </c>
      <c r="M50">
        <f t="shared" si="34"/>
        <v>18.578902524316678</v>
      </c>
      <c r="N50" s="5">
        <f t="shared" si="35"/>
        <v>6.9142170210842275</v>
      </c>
      <c r="O50" s="5">
        <f t="shared" si="36"/>
        <v>6.3283600154915707</v>
      </c>
      <c r="P50" s="5">
        <f t="shared" si="37"/>
        <v>0.91526777308173246</v>
      </c>
      <c r="Q50" s="5">
        <f t="shared" si="38"/>
        <v>26.551208353723371</v>
      </c>
      <c r="R50" s="5">
        <f t="shared" si="39"/>
        <v>0.6997384931338273</v>
      </c>
    </row>
    <row r="51" spans="1:18" x14ac:dyDescent="0.3">
      <c r="A51" t="s">
        <v>24</v>
      </c>
      <c r="B51" s="5">
        <f t="shared" si="40"/>
        <v>18.579999999999998</v>
      </c>
      <c r="C51">
        <v>6.9499999999999993</v>
      </c>
      <c r="D51">
        <v>6.35</v>
      </c>
      <c r="E51">
        <v>27.500000000000004</v>
      </c>
      <c r="F51">
        <v>26.799999999999997</v>
      </c>
      <c r="G51" s="5">
        <f t="shared" si="29"/>
        <v>7.2080000000000002</v>
      </c>
      <c r="H51" s="5">
        <f t="shared" si="30"/>
        <v>6.6219999999999999</v>
      </c>
      <c r="I51" s="5">
        <f t="shared" si="31"/>
        <v>0.91900000000000004</v>
      </c>
      <c r="J51" s="5">
        <f t="shared" si="32"/>
        <v>27.69</v>
      </c>
      <c r="K51" s="5">
        <f t="shared" si="33"/>
        <v>0.67100000000000004</v>
      </c>
      <c r="M51">
        <f t="shared" si="34"/>
        <v>18.578902524316678</v>
      </c>
      <c r="N51" s="5">
        <f t="shared" si="35"/>
        <v>7.2084837300878748</v>
      </c>
      <c r="O51" s="5">
        <f t="shared" si="36"/>
        <v>6.6221629551110439</v>
      </c>
      <c r="P51" s="5">
        <f t="shared" si="37"/>
        <v>0.91866239878858913</v>
      </c>
      <c r="Q51" s="5">
        <f t="shared" si="38"/>
        <v>27.690403064289189</v>
      </c>
      <c r="R51" s="5">
        <f t="shared" si="39"/>
        <v>0.67095096020024647</v>
      </c>
    </row>
    <row r="52" spans="1:18" x14ac:dyDescent="0.3">
      <c r="A52" t="s">
        <v>24</v>
      </c>
      <c r="B52" s="5">
        <f t="shared" si="40"/>
        <v>18.579999999999998</v>
      </c>
      <c r="C52">
        <v>7.0999999999999979</v>
      </c>
      <c r="D52">
        <v>6.5499999999999989</v>
      </c>
      <c r="E52">
        <v>27.650000000000002</v>
      </c>
      <c r="F52">
        <v>27</v>
      </c>
      <c r="G52" s="5">
        <f t="shared" si="29"/>
        <v>7.3559999999999999</v>
      </c>
      <c r="H52" s="5">
        <f t="shared" si="30"/>
        <v>6.8179999999999996</v>
      </c>
      <c r="I52" s="5">
        <f t="shared" si="31"/>
        <v>0.92700000000000005</v>
      </c>
      <c r="J52" s="5">
        <f t="shared" si="32"/>
        <v>28.26</v>
      </c>
      <c r="K52" s="5">
        <f t="shared" si="33"/>
        <v>0.65700000000000003</v>
      </c>
      <c r="M52">
        <f t="shared" si="34"/>
        <v>18.578902524316678</v>
      </c>
      <c r="N52" s="5">
        <f t="shared" si="35"/>
        <v>7.355686812198404</v>
      </c>
      <c r="O52" s="5">
        <f t="shared" si="36"/>
        <v>6.8181458448270993</v>
      </c>
      <c r="P52" s="5">
        <f t="shared" si="37"/>
        <v>0.92692171634063236</v>
      </c>
      <c r="Q52" s="5">
        <f t="shared" si="38"/>
        <v>28.260270356063682</v>
      </c>
      <c r="R52" s="5">
        <f t="shared" si="39"/>
        <v>0.65742125925310846</v>
      </c>
    </row>
    <row r="53" spans="1:18" x14ac:dyDescent="0.3">
      <c r="A53" t="s">
        <v>24</v>
      </c>
      <c r="B53" s="5">
        <f t="shared" si="40"/>
        <v>18.579999999999998</v>
      </c>
      <c r="C53">
        <v>7.2999999999999972</v>
      </c>
      <c r="D53">
        <v>6.85</v>
      </c>
      <c r="E53">
        <v>27.85</v>
      </c>
      <c r="F53">
        <v>27.299999999999997</v>
      </c>
      <c r="G53" s="5">
        <f t="shared" si="29"/>
        <v>7.5519999999999996</v>
      </c>
      <c r="H53" s="5">
        <f t="shared" si="30"/>
        <v>7.1120000000000001</v>
      </c>
      <c r="I53" s="5">
        <f t="shared" si="31"/>
        <v>0.94199999999999995</v>
      </c>
      <c r="J53" s="5">
        <f t="shared" si="32"/>
        <v>29.02</v>
      </c>
      <c r="K53" s="5">
        <f t="shared" si="33"/>
        <v>0.64</v>
      </c>
      <c r="M53">
        <f t="shared" si="34"/>
        <v>18.578902524316678</v>
      </c>
      <c r="N53" s="5">
        <f t="shared" si="35"/>
        <v>7.5520276563392033</v>
      </c>
      <c r="O53" s="5">
        <f t="shared" si="36"/>
        <v>7.1122849104093113</v>
      </c>
      <c r="P53" s="5">
        <f t="shared" si="37"/>
        <v>0.94177156573827292</v>
      </c>
      <c r="Q53" s="5">
        <f t="shared" si="38"/>
        <v>29.020364665985959</v>
      </c>
      <c r="R53" s="5">
        <f t="shared" si="39"/>
        <v>0.64020224205151166</v>
      </c>
    </row>
    <row r="54" spans="1:18" x14ac:dyDescent="0.3">
      <c r="A54" t="s">
        <v>24</v>
      </c>
      <c r="B54" s="5">
        <f t="shared" si="40"/>
        <v>18.579999999999998</v>
      </c>
      <c r="C54">
        <v>7.5999999999999979</v>
      </c>
      <c r="D54">
        <v>7.1499999999999986</v>
      </c>
      <c r="E54">
        <v>28.150000000000002</v>
      </c>
      <c r="F54">
        <v>27.599999999999998</v>
      </c>
      <c r="G54" s="5">
        <f t="shared" si="29"/>
        <v>7.8470000000000004</v>
      </c>
      <c r="H54" s="5">
        <f t="shared" si="30"/>
        <v>7.407</v>
      </c>
      <c r="I54" s="5">
        <f t="shared" si="31"/>
        <v>0.94399999999999995</v>
      </c>
      <c r="J54" s="5">
        <f t="shared" si="32"/>
        <v>30.16</v>
      </c>
      <c r="K54" s="5">
        <f t="shared" si="33"/>
        <v>0.61599999999999999</v>
      </c>
      <c r="M54">
        <f t="shared" si="34"/>
        <v>18.578902524316678</v>
      </c>
      <c r="N54" s="5">
        <f t="shared" si="35"/>
        <v>7.8466844655205454</v>
      </c>
      <c r="O54" s="5">
        <f t="shared" si="36"/>
        <v>7.4066140528236648</v>
      </c>
      <c r="P54" s="5">
        <f t="shared" si="37"/>
        <v>0.94391638728043503</v>
      </c>
      <c r="Q54" s="5">
        <f t="shared" si="38"/>
        <v>30.161069571369687</v>
      </c>
      <c r="R54" s="5">
        <f t="shared" si="39"/>
        <v>0.61598951192210538</v>
      </c>
    </row>
    <row r="55" spans="1:18" x14ac:dyDescent="0.3">
      <c r="A55" t="s">
        <v>24</v>
      </c>
      <c r="B55" s="5">
        <f t="shared" si="40"/>
        <v>18.579999999999998</v>
      </c>
      <c r="C55">
        <v>7.8499999999999979</v>
      </c>
      <c r="D55">
        <v>7.4499999999999993</v>
      </c>
      <c r="E55">
        <v>28.400000000000002</v>
      </c>
      <c r="F55">
        <v>27.9</v>
      </c>
      <c r="G55" s="5">
        <f t="shared" si="29"/>
        <v>8.0920000000000005</v>
      </c>
      <c r="H55" s="5">
        <f t="shared" si="30"/>
        <v>7.7009999999999996</v>
      </c>
      <c r="I55" s="5">
        <f t="shared" si="31"/>
        <v>0.95199999999999996</v>
      </c>
      <c r="J55" s="5">
        <f t="shared" si="32"/>
        <v>31.11</v>
      </c>
      <c r="K55" s="5">
        <f t="shared" si="33"/>
        <v>0.59699999999999998</v>
      </c>
      <c r="M55">
        <f t="shared" si="34"/>
        <v>18.578902524316678</v>
      </c>
      <c r="N55" s="5">
        <f t="shared" si="35"/>
        <v>8.0923605446327045</v>
      </c>
      <c r="O55" s="5">
        <f t="shared" si="36"/>
        <v>7.7011251408370338</v>
      </c>
      <c r="P55" s="5">
        <f t="shared" si="37"/>
        <v>0.95165373544124165</v>
      </c>
      <c r="Q55" s="5">
        <f t="shared" si="38"/>
        <v>31.11215537643659</v>
      </c>
      <c r="R55" s="5">
        <f t="shared" si="39"/>
        <v>0.59715896566869742</v>
      </c>
    </row>
    <row r="56" spans="1:18" x14ac:dyDescent="0.3">
      <c r="A56" t="s">
        <v>24</v>
      </c>
      <c r="B56" s="5">
        <f t="shared" si="40"/>
        <v>18.579999999999998</v>
      </c>
      <c r="C56">
        <v>8.2999999999999989</v>
      </c>
      <c r="D56">
        <v>7.9499999999999993</v>
      </c>
      <c r="E56">
        <v>28.85</v>
      </c>
      <c r="F56">
        <v>28.4</v>
      </c>
      <c r="G56" s="5">
        <f t="shared" si="29"/>
        <v>8.5350000000000001</v>
      </c>
      <c r="H56" s="5">
        <f t="shared" si="30"/>
        <v>8.1920000000000002</v>
      </c>
      <c r="I56" s="5">
        <f t="shared" si="31"/>
        <v>0.96</v>
      </c>
      <c r="J56" s="5">
        <f t="shared" si="32"/>
        <v>32.83</v>
      </c>
      <c r="K56" s="5">
        <f t="shared" si="33"/>
        <v>0.56599999999999995</v>
      </c>
      <c r="M56">
        <f t="shared" si="34"/>
        <v>18.578902524316678</v>
      </c>
      <c r="N56" s="5">
        <f t="shared" si="35"/>
        <v>8.5348588688626759</v>
      </c>
      <c r="O56" s="5">
        <f t="shared" si="36"/>
        <v>8.1923605446327059</v>
      </c>
      <c r="P56" s="5">
        <f t="shared" si="37"/>
        <v>0.95987065170116748</v>
      </c>
      <c r="Q56" s="5">
        <f t="shared" si="38"/>
        <v>32.825199139028079</v>
      </c>
      <c r="R56" s="5">
        <f t="shared" si="39"/>
        <v>0.56599511995730667</v>
      </c>
    </row>
    <row r="57" spans="1:18" x14ac:dyDescent="0.3">
      <c r="A57" t="s">
        <v>24</v>
      </c>
      <c r="B57" s="5">
        <f t="shared" si="40"/>
        <v>18.579999999999998</v>
      </c>
      <c r="C57">
        <v>8.6499999999999986</v>
      </c>
      <c r="D57">
        <v>8.35</v>
      </c>
      <c r="E57">
        <v>29.200000000000003</v>
      </c>
      <c r="F57">
        <v>28.799999999999997</v>
      </c>
      <c r="G57" s="5">
        <f t="shared" si="29"/>
        <v>8.8789999999999996</v>
      </c>
      <c r="H57" s="5">
        <f t="shared" si="30"/>
        <v>8.5860000000000003</v>
      </c>
      <c r="I57" s="5">
        <f t="shared" si="31"/>
        <v>0.96699999999999997</v>
      </c>
      <c r="J57" s="5">
        <f t="shared" si="32"/>
        <v>34.159999999999997</v>
      </c>
      <c r="K57" s="5">
        <f t="shared" si="33"/>
        <v>0.54400000000000004</v>
      </c>
      <c r="M57">
        <f t="shared" si="34"/>
        <v>18.578902524316678</v>
      </c>
      <c r="N57" s="5">
        <f t="shared" si="35"/>
        <v>8.8792624330068435</v>
      </c>
      <c r="O57" s="5">
        <f t="shared" si="36"/>
        <v>8.5856750589300681</v>
      </c>
      <c r="P57" s="5">
        <f t="shared" si="37"/>
        <v>0.96693561246873116</v>
      </c>
      <c r="Q57" s="5">
        <f t="shared" si="38"/>
        <v>34.158488656899394</v>
      </c>
      <c r="R57" s="5">
        <f t="shared" si="39"/>
        <v>0.54390294345075119</v>
      </c>
    </row>
    <row r="58" spans="1:18" x14ac:dyDescent="0.3">
      <c r="A58" t="s">
        <v>24</v>
      </c>
      <c r="B58" s="5">
        <f t="shared" si="40"/>
        <v>18.579999999999998</v>
      </c>
      <c r="C58">
        <v>9.5499999999999989</v>
      </c>
      <c r="D58">
        <v>9.5</v>
      </c>
      <c r="E58">
        <v>30.1</v>
      </c>
      <c r="F58">
        <v>29.95</v>
      </c>
      <c r="G58" s="5">
        <f t="shared" si="29"/>
        <v>9.766</v>
      </c>
      <c r="H58" s="5">
        <f t="shared" si="30"/>
        <v>9.718</v>
      </c>
      <c r="I58" s="5">
        <f t="shared" si="31"/>
        <v>0.995</v>
      </c>
      <c r="J58" s="5">
        <f t="shared" si="32"/>
        <v>37.590000000000003</v>
      </c>
      <c r="K58" s="5">
        <f t="shared" si="33"/>
        <v>0.49399999999999999</v>
      </c>
      <c r="M58">
        <f t="shared" si="34"/>
        <v>18.578902524316678</v>
      </c>
      <c r="N58" s="5">
        <f t="shared" si="35"/>
        <v>9.7657573546417318</v>
      </c>
      <c r="O58" s="5">
        <f t="shared" si="36"/>
        <v>9.7179239421060206</v>
      </c>
      <c r="P58" s="5">
        <f t="shared" si="37"/>
        <v>0.9951019249405193</v>
      </c>
      <c r="Q58" s="5">
        <f t="shared" si="38"/>
        <v>37.590376447024539</v>
      </c>
      <c r="R58" s="5">
        <f t="shared" si="39"/>
        <v>0.49424624811883971</v>
      </c>
    </row>
    <row r="59" spans="1:18" x14ac:dyDescent="0.3">
      <c r="A59" t="s">
        <v>24</v>
      </c>
      <c r="B59" s="5">
        <f>ROUND(M59,2)</f>
        <v>21.59</v>
      </c>
      <c r="C59">
        <v>5.25</v>
      </c>
      <c r="D59">
        <v>0</v>
      </c>
      <c r="E59">
        <v>25.800000000000004</v>
      </c>
      <c r="F59" s="6" t="s">
        <v>30</v>
      </c>
      <c r="G59" s="5">
        <f t="shared" si="29"/>
        <v>5.6470000000000002</v>
      </c>
      <c r="H59" s="5">
        <f t="shared" si="30"/>
        <v>0</v>
      </c>
      <c r="I59" s="5">
        <f t="shared" si="31"/>
        <v>0</v>
      </c>
      <c r="J59" s="5">
        <f>ROUND(Q59,2)</f>
        <v>21.59</v>
      </c>
      <c r="K59" s="5">
        <f>ROUND(R59,3)</f>
        <v>1</v>
      </c>
      <c r="M59">
        <v>21.590226907268679</v>
      </c>
      <c r="N59" s="5">
        <f>(C59+((((1000*M59)/(30*E59))^2)/1962))</f>
        <v>5.6465824477300792</v>
      </c>
      <c r="O59" s="5">
        <f>IF(D59=0,0,(D59+((((1000*M59)/(30*F59))^2)/1962)))</f>
        <v>0</v>
      </c>
      <c r="P59" s="5">
        <f t="shared" si="37"/>
        <v>0</v>
      </c>
      <c r="Q59" s="5">
        <f>M59</f>
        <v>21.590226907268679</v>
      </c>
      <c r="R59" s="5">
        <f>M59/Q59</f>
        <v>1</v>
      </c>
    </row>
    <row r="60" spans="1:18" x14ac:dyDescent="0.3">
      <c r="A60" t="s">
        <v>24</v>
      </c>
      <c r="B60" s="5">
        <f t="shared" ref="B60:B61" si="41">ROUND(M60,2)</f>
        <v>21.59</v>
      </c>
      <c r="C60">
        <v>4.9499999999999993</v>
      </c>
      <c r="D60">
        <v>0</v>
      </c>
      <c r="E60">
        <v>25.500000000000004</v>
      </c>
      <c r="F60">
        <v>19.599999999999998</v>
      </c>
      <c r="G60" s="5">
        <f t="shared" si="29"/>
        <v>5.3559999999999999</v>
      </c>
      <c r="H60" s="5">
        <f t="shared" si="30"/>
        <v>0</v>
      </c>
      <c r="I60" s="5">
        <f t="shared" si="31"/>
        <v>0</v>
      </c>
      <c r="J60" s="5">
        <f>ROUND(Q60,2)</f>
        <v>20.52</v>
      </c>
      <c r="K60" s="5">
        <f>ROUND(R60,3)</f>
        <v>1.052</v>
      </c>
      <c r="M60">
        <f>M59</f>
        <v>21.590226907268679</v>
      </c>
      <c r="N60" s="5">
        <f>(C60+((((1000*M60)/(30*E60))^2)/1962))</f>
        <v>5.3559686897455583</v>
      </c>
      <c r="O60" s="5">
        <f>IF(D60=0,0,(D60+((((1000*M60)/(30*F60))^2)/1962)))</f>
        <v>0</v>
      </c>
      <c r="P60" s="5">
        <f>O60/N60</f>
        <v>0</v>
      </c>
      <c r="Q60" s="5">
        <f>3.8713*N60-0.2158</f>
        <v>20.51876158861198</v>
      </c>
      <c r="R60" s="5">
        <f>M60/Q60</f>
        <v>1.0522188102839192</v>
      </c>
    </row>
    <row r="61" spans="1:18" x14ac:dyDescent="0.3">
      <c r="A61" t="s">
        <v>24</v>
      </c>
      <c r="B61" s="5">
        <f t="shared" si="41"/>
        <v>21.59</v>
      </c>
      <c r="C61">
        <v>4.84</v>
      </c>
      <c r="D61">
        <v>0</v>
      </c>
      <c r="E61">
        <v>25.390000000000004</v>
      </c>
      <c r="F61">
        <v>20.099999999999998</v>
      </c>
      <c r="G61" s="5">
        <f t="shared" ref="G61:G81" si="42">ROUND(N61,3)</f>
        <v>5.2489999999999997</v>
      </c>
      <c r="H61" s="5">
        <f t="shared" ref="H61:H81" si="43">ROUND(O61,3)</f>
        <v>0</v>
      </c>
      <c r="I61" s="5">
        <f t="shared" ref="I61:I81" si="44">ROUND(P61,3)</f>
        <v>0</v>
      </c>
      <c r="J61" s="5">
        <f t="shared" ref="J61:J79" si="45">ROUND(Q61,2)</f>
        <v>20.11</v>
      </c>
      <c r="K61" s="5">
        <f t="shared" ref="K61:K79" si="46">ROUND(R61,3)</f>
        <v>1.0740000000000001</v>
      </c>
      <c r="M61">
        <f t="shared" ref="M61:M79" si="47">M60</f>
        <v>21.590226907268679</v>
      </c>
      <c r="N61" s="5">
        <f t="shared" ref="N61:N79" si="48">(C61+((((1000*M61)/(30*E61))^2)/1962))</f>
        <v>5.2494939588454761</v>
      </c>
      <c r="O61" s="5">
        <f t="shared" ref="O61:O79" si="49">IF(D61=0,0,(D61+((((1000*M61)/(30*F61))^2)/1962)))</f>
        <v>0</v>
      </c>
      <c r="P61" s="5">
        <f t="shared" ref="P61:P80" si="50">O61/N61</f>
        <v>0</v>
      </c>
      <c r="Q61" s="5">
        <f t="shared" ref="Q61:Q79" si="51">3.8713*N61-0.2158</f>
        <v>20.106565962878491</v>
      </c>
      <c r="R61" s="5">
        <f t="shared" ref="R61:R79" si="52">M61/Q61</f>
        <v>1.0737898727773494</v>
      </c>
    </row>
    <row r="62" spans="1:18" x14ac:dyDescent="0.3">
      <c r="A62" t="s">
        <v>24</v>
      </c>
      <c r="B62" s="5">
        <f t="shared" ref="B62:B79" si="53">ROUND(M62,2)</f>
        <v>21.59</v>
      </c>
      <c r="C62">
        <v>4.84</v>
      </c>
      <c r="D62">
        <v>5.0000000000000711E-2</v>
      </c>
      <c r="E62">
        <v>25.390000000000004</v>
      </c>
      <c r="F62">
        <v>20.5</v>
      </c>
      <c r="G62" s="5">
        <f t="shared" si="42"/>
        <v>5.2489999999999997</v>
      </c>
      <c r="H62" s="5">
        <f t="shared" si="43"/>
        <v>0.67800000000000005</v>
      </c>
      <c r="I62" s="5">
        <f t="shared" si="44"/>
        <v>0.129</v>
      </c>
      <c r="J62" s="5">
        <f t="shared" si="45"/>
        <v>20.11</v>
      </c>
      <c r="K62" s="5">
        <f t="shared" si="46"/>
        <v>1.0740000000000001</v>
      </c>
      <c r="M62">
        <f t="shared" si="47"/>
        <v>21.590226907268679</v>
      </c>
      <c r="N62" s="5">
        <f t="shared" si="48"/>
        <v>5.2494939588454761</v>
      </c>
      <c r="O62" s="5">
        <f t="shared" si="49"/>
        <v>0.67815262464497328</v>
      </c>
      <c r="P62" s="5">
        <f t="shared" si="50"/>
        <v>0.12918438043009384</v>
      </c>
      <c r="Q62" s="5">
        <f t="shared" si="51"/>
        <v>20.106565962878491</v>
      </c>
      <c r="R62" s="5">
        <f t="shared" si="52"/>
        <v>1.0737898727773494</v>
      </c>
    </row>
    <row r="63" spans="1:18" x14ac:dyDescent="0.3">
      <c r="A63" t="s">
        <v>24</v>
      </c>
      <c r="B63" s="5">
        <f t="shared" si="53"/>
        <v>21.59</v>
      </c>
      <c r="C63">
        <v>4.84</v>
      </c>
      <c r="D63">
        <v>0.64999999999999858</v>
      </c>
      <c r="E63">
        <v>25.390000000000004</v>
      </c>
      <c r="F63">
        <v>21.099999999999998</v>
      </c>
      <c r="G63" s="5">
        <f t="shared" si="42"/>
        <v>5.2489999999999997</v>
      </c>
      <c r="H63" s="5">
        <f t="shared" si="43"/>
        <v>1.2430000000000001</v>
      </c>
      <c r="I63" s="5">
        <f t="shared" si="44"/>
        <v>0.23699999999999999</v>
      </c>
      <c r="J63" s="5">
        <f t="shared" si="45"/>
        <v>20.11</v>
      </c>
      <c r="K63" s="5">
        <f t="shared" si="46"/>
        <v>1.0740000000000001</v>
      </c>
      <c r="M63">
        <f t="shared" si="47"/>
        <v>21.590226907268679</v>
      </c>
      <c r="N63" s="5">
        <f t="shared" si="48"/>
        <v>5.2494939588454761</v>
      </c>
      <c r="O63" s="5">
        <f t="shared" si="49"/>
        <v>1.242936233478694</v>
      </c>
      <c r="P63" s="5">
        <f t="shared" si="50"/>
        <v>0.23677258098074916</v>
      </c>
      <c r="Q63" s="5">
        <f t="shared" si="51"/>
        <v>20.106565962878491</v>
      </c>
      <c r="R63" s="5">
        <f t="shared" si="52"/>
        <v>1.0737898727773494</v>
      </c>
    </row>
    <row r="64" spans="1:18" x14ac:dyDescent="0.3">
      <c r="A64" t="s">
        <v>24</v>
      </c>
      <c r="B64" s="5">
        <f t="shared" si="53"/>
        <v>21.59</v>
      </c>
      <c r="C64">
        <v>5.07</v>
      </c>
      <c r="D64">
        <v>1.9499999999999993</v>
      </c>
      <c r="E64">
        <v>25.620000000000005</v>
      </c>
      <c r="F64">
        <v>22.4</v>
      </c>
      <c r="G64" s="5">
        <f t="shared" si="42"/>
        <v>5.4720000000000004</v>
      </c>
      <c r="H64" s="5">
        <f t="shared" si="43"/>
        <v>2.476</v>
      </c>
      <c r="I64" s="5">
        <f t="shared" si="44"/>
        <v>0.45200000000000001</v>
      </c>
      <c r="J64" s="5">
        <f t="shared" si="45"/>
        <v>20.97</v>
      </c>
      <c r="K64" s="5">
        <f t="shared" si="46"/>
        <v>1.03</v>
      </c>
      <c r="M64">
        <f t="shared" si="47"/>
        <v>21.590226907268679</v>
      </c>
      <c r="N64" s="5">
        <f t="shared" si="48"/>
        <v>5.4721746106504812</v>
      </c>
      <c r="O64" s="5">
        <f t="shared" si="49"/>
        <v>2.4761103725028888</v>
      </c>
      <c r="P64" s="5">
        <f t="shared" si="50"/>
        <v>0.45249111161102951</v>
      </c>
      <c r="Q64" s="5">
        <f t="shared" si="51"/>
        <v>20.968629570211206</v>
      </c>
      <c r="R64" s="5">
        <f t="shared" si="52"/>
        <v>1.0296441565232539</v>
      </c>
    </row>
    <row r="65" spans="1:18" x14ac:dyDescent="0.3">
      <c r="A65" t="s">
        <v>24</v>
      </c>
      <c r="B65" s="5">
        <f t="shared" si="53"/>
        <v>21.59</v>
      </c>
      <c r="C65">
        <v>5.2999999999999972</v>
      </c>
      <c r="D65">
        <v>2.8999999999999986</v>
      </c>
      <c r="E65">
        <v>25.85</v>
      </c>
      <c r="F65">
        <v>23.349999999999998</v>
      </c>
      <c r="G65" s="5">
        <f t="shared" si="42"/>
        <v>5.6950000000000003</v>
      </c>
      <c r="H65" s="5">
        <f t="shared" si="43"/>
        <v>3.3839999999999999</v>
      </c>
      <c r="I65" s="5">
        <f t="shared" si="44"/>
        <v>0.59399999999999997</v>
      </c>
      <c r="J65" s="5">
        <f t="shared" si="45"/>
        <v>21.83</v>
      </c>
      <c r="K65" s="5">
        <f t="shared" si="46"/>
        <v>0.98899999999999999</v>
      </c>
      <c r="M65">
        <f t="shared" si="47"/>
        <v>21.590226907268679</v>
      </c>
      <c r="N65" s="5">
        <f t="shared" si="48"/>
        <v>5.6950497633752946</v>
      </c>
      <c r="O65" s="5">
        <f t="shared" si="49"/>
        <v>3.3841713988455155</v>
      </c>
      <c r="P65" s="5">
        <f t="shared" si="50"/>
        <v>0.59423034731127844</v>
      </c>
      <c r="Q65" s="5">
        <f t="shared" si="51"/>
        <v>21.831446148954779</v>
      </c>
      <c r="R65" s="5">
        <f t="shared" si="52"/>
        <v>0.98895083541235551</v>
      </c>
    </row>
    <row r="66" spans="1:18" x14ac:dyDescent="0.3">
      <c r="A66" t="s">
        <v>24</v>
      </c>
      <c r="B66" s="5">
        <f t="shared" si="53"/>
        <v>21.59</v>
      </c>
      <c r="C66">
        <v>5.57</v>
      </c>
      <c r="D66">
        <v>3.4499999999999993</v>
      </c>
      <c r="E66">
        <v>26.120000000000005</v>
      </c>
      <c r="F66">
        <v>23.9</v>
      </c>
      <c r="G66" s="5">
        <f t="shared" si="42"/>
        <v>5.9569999999999999</v>
      </c>
      <c r="H66" s="5">
        <f t="shared" si="43"/>
        <v>3.9119999999999999</v>
      </c>
      <c r="I66" s="5">
        <f t="shared" si="44"/>
        <v>0.65700000000000003</v>
      </c>
      <c r="J66" s="5">
        <f t="shared" si="45"/>
        <v>22.85</v>
      </c>
      <c r="K66" s="5">
        <f t="shared" si="46"/>
        <v>0.94499999999999995</v>
      </c>
      <c r="M66">
        <f t="shared" si="47"/>
        <v>21.590226907268679</v>
      </c>
      <c r="N66" s="5">
        <f t="shared" si="48"/>
        <v>5.956924790088638</v>
      </c>
      <c r="O66" s="5">
        <f t="shared" si="49"/>
        <v>3.9121437658777847</v>
      </c>
      <c r="P66" s="5">
        <f t="shared" si="50"/>
        <v>0.65673882141116857</v>
      </c>
      <c r="Q66" s="5">
        <f t="shared" si="51"/>
        <v>22.845242939870143</v>
      </c>
      <c r="R66" s="5">
        <f t="shared" si="52"/>
        <v>0.94506444795072952</v>
      </c>
    </row>
    <row r="67" spans="1:18" x14ac:dyDescent="0.3">
      <c r="A67" t="s">
        <v>24</v>
      </c>
      <c r="B67" s="5">
        <f t="shared" si="53"/>
        <v>21.59</v>
      </c>
      <c r="C67">
        <v>5.6999999999999993</v>
      </c>
      <c r="D67">
        <v>3.9499999999999993</v>
      </c>
      <c r="E67">
        <v>26.250000000000004</v>
      </c>
      <c r="F67">
        <v>24.4</v>
      </c>
      <c r="G67" s="5">
        <f t="shared" si="42"/>
        <v>6.0830000000000002</v>
      </c>
      <c r="H67" s="5">
        <f t="shared" si="43"/>
        <v>4.3929999999999998</v>
      </c>
      <c r="I67" s="5">
        <f t="shared" si="44"/>
        <v>0.72199999999999998</v>
      </c>
      <c r="J67" s="5">
        <f t="shared" si="45"/>
        <v>23.33</v>
      </c>
      <c r="K67" s="5">
        <f t="shared" si="46"/>
        <v>0.92500000000000004</v>
      </c>
      <c r="M67">
        <f t="shared" si="47"/>
        <v>21.590226907268679</v>
      </c>
      <c r="N67" s="5">
        <f t="shared" si="48"/>
        <v>6.0831018819149918</v>
      </c>
      <c r="O67" s="5">
        <f t="shared" si="49"/>
        <v>4.3933975082421552</v>
      </c>
      <c r="P67" s="5">
        <f t="shared" si="50"/>
        <v>0.72222980866121722</v>
      </c>
      <c r="Q67" s="5">
        <f t="shared" si="51"/>
        <v>23.333712315457507</v>
      </c>
      <c r="R67" s="5">
        <f t="shared" si="52"/>
        <v>0.92528041039428388</v>
      </c>
    </row>
    <row r="68" spans="1:18" x14ac:dyDescent="0.3">
      <c r="A68" t="s">
        <v>24</v>
      </c>
      <c r="B68" s="5">
        <f t="shared" si="53"/>
        <v>21.59</v>
      </c>
      <c r="C68">
        <v>5.8499999999999979</v>
      </c>
      <c r="D68">
        <v>4.25</v>
      </c>
      <c r="E68">
        <v>26.400000000000002</v>
      </c>
      <c r="F68">
        <v>24.7</v>
      </c>
      <c r="G68" s="5">
        <f t="shared" si="42"/>
        <v>6.2290000000000001</v>
      </c>
      <c r="H68" s="5">
        <f t="shared" si="43"/>
        <v>4.6829999999999998</v>
      </c>
      <c r="I68" s="5">
        <f t="shared" si="44"/>
        <v>0.752</v>
      </c>
      <c r="J68" s="5">
        <f t="shared" si="45"/>
        <v>23.9</v>
      </c>
      <c r="K68" s="5">
        <f t="shared" si="46"/>
        <v>0.90300000000000002</v>
      </c>
      <c r="M68">
        <f t="shared" si="47"/>
        <v>21.590226907268679</v>
      </c>
      <c r="N68" s="5">
        <f t="shared" si="48"/>
        <v>6.228760819138901</v>
      </c>
      <c r="O68" s="5">
        <f t="shared" si="49"/>
        <v>4.682692128222147</v>
      </c>
      <c r="P68" s="5">
        <f t="shared" si="50"/>
        <v>0.75178550986157611</v>
      </c>
      <c r="Q68" s="5">
        <f t="shared" si="51"/>
        <v>23.897601759132428</v>
      </c>
      <c r="R68" s="5">
        <f t="shared" si="52"/>
        <v>0.90344743062002075</v>
      </c>
    </row>
    <row r="69" spans="1:18" x14ac:dyDescent="0.3">
      <c r="A69" t="s">
        <v>24</v>
      </c>
      <c r="B69" s="5">
        <f t="shared" si="53"/>
        <v>21.59</v>
      </c>
      <c r="C69">
        <v>6.0999999999999979</v>
      </c>
      <c r="D69">
        <v>4.6499999999999986</v>
      </c>
      <c r="E69">
        <v>26.650000000000002</v>
      </c>
      <c r="F69">
        <v>25.099999999999998</v>
      </c>
      <c r="G69" s="5">
        <f t="shared" si="42"/>
        <v>6.4720000000000004</v>
      </c>
      <c r="H69" s="5">
        <f t="shared" si="43"/>
        <v>5.069</v>
      </c>
      <c r="I69" s="5">
        <f t="shared" si="44"/>
        <v>0.78300000000000003</v>
      </c>
      <c r="J69" s="5">
        <f t="shared" si="45"/>
        <v>24.84</v>
      </c>
      <c r="K69" s="5">
        <f t="shared" si="46"/>
        <v>0.86899999999999999</v>
      </c>
      <c r="M69">
        <f t="shared" si="47"/>
        <v>21.590226907268679</v>
      </c>
      <c r="N69" s="5">
        <f t="shared" si="48"/>
        <v>6.4716879435769048</v>
      </c>
      <c r="O69" s="5">
        <f t="shared" si="49"/>
        <v>5.0690110323757542</v>
      </c>
      <c r="P69" s="5">
        <f t="shared" si="50"/>
        <v>0.78325949529236871</v>
      </c>
      <c r="Q69" s="5">
        <f t="shared" si="51"/>
        <v>24.838045535969272</v>
      </c>
      <c r="R69" s="5">
        <f t="shared" si="52"/>
        <v>0.86924016932019643</v>
      </c>
    </row>
    <row r="70" spans="1:18" x14ac:dyDescent="0.3">
      <c r="A70" t="s">
        <v>24</v>
      </c>
      <c r="B70" s="5">
        <f t="shared" si="53"/>
        <v>21.59</v>
      </c>
      <c r="C70">
        <v>6.3999999999999986</v>
      </c>
      <c r="D70">
        <v>5.3999999999999986</v>
      </c>
      <c r="E70">
        <v>26.950000000000003</v>
      </c>
      <c r="F70">
        <v>25.849999999999998</v>
      </c>
      <c r="G70" s="5">
        <f t="shared" si="42"/>
        <v>6.7629999999999999</v>
      </c>
      <c r="H70" s="5">
        <f t="shared" si="43"/>
        <v>5.7949999999999999</v>
      </c>
      <c r="I70" s="5">
        <f t="shared" si="44"/>
        <v>0.85699999999999998</v>
      </c>
      <c r="J70" s="5">
        <f t="shared" si="45"/>
        <v>25.97</v>
      </c>
      <c r="K70" s="5">
        <f t="shared" si="46"/>
        <v>0.83099999999999996</v>
      </c>
      <c r="M70">
        <f t="shared" si="47"/>
        <v>21.590226907268679</v>
      </c>
      <c r="N70" s="5">
        <f t="shared" si="48"/>
        <v>6.7634589451462013</v>
      </c>
      <c r="O70" s="5">
        <f t="shared" si="49"/>
        <v>5.795049763375296</v>
      </c>
      <c r="P70" s="5">
        <f t="shared" si="50"/>
        <v>0.85681746727155272</v>
      </c>
      <c r="Q70" s="5">
        <f t="shared" si="51"/>
        <v>25.96757861434449</v>
      </c>
      <c r="R70" s="5">
        <f t="shared" si="52"/>
        <v>0.83143011629672081</v>
      </c>
    </row>
    <row r="71" spans="1:18" x14ac:dyDescent="0.3">
      <c r="A71" t="s">
        <v>24</v>
      </c>
      <c r="B71" s="5">
        <f t="shared" si="53"/>
        <v>21.59</v>
      </c>
      <c r="C71">
        <v>7</v>
      </c>
      <c r="D71">
        <v>6.1499999999999986</v>
      </c>
      <c r="E71">
        <v>27.550000000000004</v>
      </c>
      <c r="F71">
        <v>26.599999999999998</v>
      </c>
      <c r="G71" s="5">
        <f t="shared" si="42"/>
        <v>7.3479999999999999</v>
      </c>
      <c r="H71" s="5">
        <f t="shared" si="43"/>
        <v>6.5229999999999997</v>
      </c>
      <c r="I71" s="5">
        <f t="shared" si="44"/>
        <v>0.88800000000000001</v>
      </c>
      <c r="J71" s="5">
        <f t="shared" si="45"/>
        <v>28.23</v>
      </c>
      <c r="K71" s="5">
        <f t="shared" si="46"/>
        <v>0.76500000000000001</v>
      </c>
      <c r="M71">
        <f t="shared" si="47"/>
        <v>21.590226907268679</v>
      </c>
      <c r="N71" s="5">
        <f t="shared" si="48"/>
        <v>7.3478000935531167</v>
      </c>
      <c r="O71" s="5">
        <f t="shared" si="49"/>
        <v>6.5230865799466464</v>
      </c>
      <c r="P71" s="5">
        <f t="shared" si="50"/>
        <v>0.88776048570917632</v>
      </c>
      <c r="Q71" s="5">
        <f t="shared" si="51"/>
        <v>28.229738502172179</v>
      </c>
      <c r="R71" s="5">
        <f t="shared" si="52"/>
        <v>0.7648043535935477</v>
      </c>
    </row>
    <row r="72" spans="1:18" x14ac:dyDescent="0.3">
      <c r="A72" t="s">
        <v>24</v>
      </c>
      <c r="B72" s="5">
        <f t="shared" si="53"/>
        <v>21.59</v>
      </c>
      <c r="C72">
        <v>7.4999999999999982</v>
      </c>
      <c r="D72">
        <v>6.6999999999999993</v>
      </c>
      <c r="E72">
        <v>28.050000000000004</v>
      </c>
      <c r="F72">
        <v>27.15</v>
      </c>
      <c r="G72" s="5">
        <f t="shared" si="42"/>
        <v>7.8360000000000003</v>
      </c>
      <c r="H72" s="5">
        <f t="shared" si="43"/>
        <v>7.0579999999999998</v>
      </c>
      <c r="I72" s="5">
        <f t="shared" si="44"/>
        <v>0.90100000000000002</v>
      </c>
      <c r="J72" s="5">
        <f t="shared" si="45"/>
        <v>30.12</v>
      </c>
      <c r="K72" s="5">
        <f t="shared" si="46"/>
        <v>0.71699999999999997</v>
      </c>
      <c r="M72">
        <f t="shared" si="47"/>
        <v>21.590226907268679</v>
      </c>
      <c r="N72" s="5">
        <f t="shared" si="48"/>
        <v>7.8355113138393033</v>
      </c>
      <c r="O72" s="5">
        <f t="shared" si="49"/>
        <v>7.058123840348177</v>
      </c>
      <c r="P72" s="5">
        <f t="shared" si="50"/>
        <v>0.90078663122876457</v>
      </c>
      <c r="Q72" s="5">
        <f t="shared" si="51"/>
        <v>30.117814949266094</v>
      </c>
      <c r="R72" s="5">
        <f t="shared" si="52"/>
        <v>0.71685900665894042</v>
      </c>
    </row>
    <row r="73" spans="1:18" x14ac:dyDescent="0.3">
      <c r="A73" t="s">
        <v>24</v>
      </c>
      <c r="B73" s="5">
        <f t="shared" si="53"/>
        <v>21.59</v>
      </c>
      <c r="C73">
        <v>8.1999999999999993</v>
      </c>
      <c r="D73">
        <v>7.6</v>
      </c>
      <c r="E73">
        <v>28.750000000000004</v>
      </c>
      <c r="F73">
        <v>28.049999999999997</v>
      </c>
      <c r="G73" s="5">
        <f t="shared" si="42"/>
        <v>8.5190000000000001</v>
      </c>
      <c r="H73" s="5">
        <f t="shared" si="43"/>
        <v>7.9359999999999999</v>
      </c>
      <c r="I73" s="5">
        <f t="shared" si="44"/>
        <v>0.93100000000000005</v>
      </c>
      <c r="J73" s="5">
        <f t="shared" si="45"/>
        <v>32.770000000000003</v>
      </c>
      <c r="K73" s="5">
        <f t="shared" si="46"/>
        <v>0.65900000000000003</v>
      </c>
      <c r="M73">
        <f t="shared" si="47"/>
        <v>21.590226907268679</v>
      </c>
      <c r="N73" s="5">
        <f t="shared" si="48"/>
        <v>8.5193722682883006</v>
      </c>
      <c r="O73" s="5">
        <f t="shared" si="49"/>
        <v>7.9355113138393047</v>
      </c>
      <c r="P73" s="5">
        <f t="shared" si="50"/>
        <v>0.93146666960166724</v>
      </c>
      <c r="Q73" s="5">
        <f t="shared" si="51"/>
        <v>32.765245862224496</v>
      </c>
      <c r="R73" s="5">
        <f t="shared" si="52"/>
        <v>0.65893681976488228</v>
      </c>
    </row>
    <row r="74" spans="1:18" x14ac:dyDescent="0.3">
      <c r="A74" t="s">
        <v>24</v>
      </c>
      <c r="B74" s="5">
        <f t="shared" si="53"/>
        <v>21.59</v>
      </c>
      <c r="C74">
        <v>8.2999999999999989</v>
      </c>
      <c r="D74">
        <v>7.75</v>
      </c>
      <c r="E74">
        <v>28.85</v>
      </c>
      <c r="F74">
        <v>28.2</v>
      </c>
      <c r="G74" s="5">
        <f t="shared" si="42"/>
        <v>8.6170000000000009</v>
      </c>
      <c r="H74" s="5">
        <f t="shared" si="43"/>
        <v>8.0820000000000007</v>
      </c>
      <c r="I74" s="5">
        <f t="shared" si="44"/>
        <v>0.93799999999999994</v>
      </c>
      <c r="J74" s="5">
        <f t="shared" si="45"/>
        <v>33.14</v>
      </c>
      <c r="K74" s="5">
        <f t="shared" si="46"/>
        <v>0.65100000000000002</v>
      </c>
      <c r="M74">
        <f t="shared" si="47"/>
        <v>21.590226907268679</v>
      </c>
      <c r="N74" s="5">
        <f t="shared" si="48"/>
        <v>8.617162086219043</v>
      </c>
      <c r="O74" s="5">
        <f t="shared" si="49"/>
        <v>8.0819515372806325</v>
      </c>
      <c r="P74" s="5">
        <f t="shared" si="50"/>
        <v>0.93789016110137424</v>
      </c>
      <c r="Q74" s="5">
        <f t="shared" si="51"/>
        <v>33.143819584379784</v>
      </c>
      <c r="R74" s="5">
        <f t="shared" si="52"/>
        <v>0.65141034370835915</v>
      </c>
    </row>
    <row r="75" spans="1:18" x14ac:dyDescent="0.3">
      <c r="A75" t="s">
        <v>24</v>
      </c>
      <c r="B75" s="5">
        <f t="shared" si="53"/>
        <v>21.59</v>
      </c>
      <c r="C75">
        <v>9.1499999999999986</v>
      </c>
      <c r="D75">
        <v>8.6999999999999993</v>
      </c>
      <c r="E75">
        <v>29.700000000000003</v>
      </c>
      <c r="F75">
        <v>29.15</v>
      </c>
      <c r="G75" s="5">
        <f t="shared" si="42"/>
        <v>9.4489999999999998</v>
      </c>
      <c r="H75" s="5">
        <f t="shared" si="43"/>
        <v>9.0109999999999992</v>
      </c>
      <c r="I75" s="5">
        <f t="shared" si="44"/>
        <v>0.95399999999999996</v>
      </c>
      <c r="J75" s="5">
        <f t="shared" si="45"/>
        <v>36.369999999999997</v>
      </c>
      <c r="K75" s="5">
        <f t="shared" si="46"/>
        <v>0.59399999999999997</v>
      </c>
      <c r="M75">
        <f t="shared" si="47"/>
        <v>21.590226907268679</v>
      </c>
      <c r="N75" s="5">
        <f t="shared" si="48"/>
        <v>9.449267807714687</v>
      </c>
      <c r="O75" s="5">
        <f t="shared" si="49"/>
        <v>9.0106674714475012</v>
      </c>
      <c r="P75" s="5">
        <f t="shared" si="50"/>
        <v>0.95358366963532371</v>
      </c>
      <c r="Q75" s="5">
        <f t="shared" si="51"/>
        <v>36.365150464005865</v>
      </c>
      <c r="R75" s="5">
        <f t="shared" si="52"/>
        <v>0.59370651934023022</v>
      </c>
    </row>
    <row r="76" spans="1:18" x14ac:dyDescent="0.3">
      <c r="A76" t="s">
        <v>24</v>
      </c>
      <c r="B76" s="5">
        <f t="shared" si="53"/>
        <v>21.59</v>
      </c>
      <c r="C76">
        <v>9.4999999999999982</v>
      </c>
      <c r="D76">
        <v>9.1499999999999986</v>
      </c>
      <c r="E76">
        <v>30.050000000000004</v>
      </c>
      <c r="F76">
        <v>29.599999999999998</v>
      </c>
      <c r="G76" s="5">
        <f t="shared" si="42"/>
        <v>9.7919999999999998</v>
      </c>
      <c r="H76" s="5">
        <f t="shared" si="43"/>
        <v>9.4510000000000005</v>
      </c>
      <c r="I76" s="5">
        <f t="shared" si="44"/>
        <v>0.96499999999999997</v>
      </c>
      <c r="J76" s="5">
        <f t="shared" si="45"/>
        <v>37.69</v>
      </c>
      <c r="K76" s="5">
        <f t="shared" si="46"/>
        <v>0.57299999999999995</v>
      </c>
      <c r="M76">
        <f t="shared" si="47"/>
        <v>21.590226907268679</v>
      </c>
      <c r="N76" s="5">
        <f t="shared" si="48"/>
        <v>9.7923371092627622</v>
      </c>
      <c r="O76" s="5">
        <f t="shared" si="49"/>
        <v>9.45129330317185</v>
      </c>
      <c r="P76" s="5">
        <f t="shared" si="50"/>
        <v>0.96517237894431629</v>
      </c>
      <c r="Q76" s="5">
        <f t="shared" si="51"/>
        <v>37.693274651088934</v>
      </c>
      <c r="R76" s="5">
        <f t="shared" si="52"/>
        <v>0.5727872440672902</v>
      </c>
    </row>
    <row r="77" spans="1:18" x14ac:dyDescent="0.3">
      <c r="A77" t="s">
        <v>24</v>
      </c>
      <c r="B77" s="5">
        <f t="shared" si="53"/>
        <v>21.59</v>
      </c>
      <c r="C77">
        <v>9.7999999999999989</v>
      </c>
      <c r="D77">
        <v>9.5499999999999989</v>
      </c>
      <c r="E77">
        <v>30.35</v>
      </c>
      <c r="F77">
        <v>30</v>
      </c>
      <c r="G77" s="5">
        <f t="shared" si="42"/>
        <v>10.087</v>
      </c>
      <c r="H77" s="5">
        <f t="shared" si="43"/>
        <v>9.843</v>
      </c>
      <c r="I77" s="5">
        <f t="shared" si="44"/>
        <v>0.97599999999999998</v>
      </c>
      <c r="J77" s="5">
        <f t="shared" si="45"/>
        <v>38.83</v>
      </c>
      <c r="K77" s="5">
        <f t="shared" si="46"/>
        <v>0.55600000000000005</v>
      </c>
      <c r="M77">
        <f t="shared" si="47"/>
        <v>21.590226907268679</v>
      </c>
      <c r="N77" s="5">
        <f t="shared" si="48"/>
        <v>10.086586355785521</v>
      </c>
      <c r="O77" s="5">
        <f t="shared" si="49"/>
        <v>9.8433123783411656</v>
      </c>
      <c r="P77" s="5">
        <f t="shared" si="50"/>
        <v>0.97588143611095779</v>
      </c>
      <c r="Q77" s="5">
        <f t="shared" si="51"/>
        <v>38.832401759152489</v>
      </c>
      <c r="R77" s="5">
        <f t="shared" si="52"/>
        <v>0.55598484588144315</v>
      </c>
    </row>
    <row r="78" spans="1:18" x14ac:dyDescent="0.3">
      <c r="A78" t="s">
        <v>24</v>
      </c>
      <c r="B78" s="5">
        <f t="shared" si="53"/>
        <v>21.59</v>
      </c>
      <c r="C78">
        <v>10.549999999999999</v>
      </c>
      <c r="D78">
        <v>10.199999999999999</v>
      </c>
      <c r="E78">
        <v>31.1</v>
      </c>
      <c r="F78">
        <v>30.65</v>
      </c>
      <c r="G78" s="5">
        <f t="shared" si="42"/>
        <v>10.823</v>
      </c>
      <c r="H78" s="5">
        <f t="shared" si="43"/>
        <v>10.481</v>
      </c>
      <c r="I78" s="5">
        <f t="shared" si="44"/>
        <v>0.96799999999999997</v>
      </c>
      <c r="J78" s="5">
        <f t="shared" si="45"/>
        <v>41.68</v>
      </c>
      <c r="K78" s="5">
        <f t="shared" si="46"/>
        <v>0.51800000000000002</v>
      </c>
      <c r="M78">
        <f t="shared" si="47"/>
        <v>21.590226907268679</v>
      </c>
      <c r="N78" s="5">
        <f t="shared" si="48"/>
        <v>10.822930532673411</v>
      </c>
      <c r="O78" s="5">
        <f t="shared" si="49"/>
        <v>10.481003638413014</v>
      </c>
      <c r="P78" s="5">
        <f t="shared" si="50"/>
        <v>0.96840718017840444</v>
      </c>
      <c r="Q78" s="5">
        <f t="shared" si="51"/>
        <v>41.683010971138572</v>
      </c>
      <c r="R78" s="5">
        <f t="shared" si="52"/>
        <v>0.51796226818206126</v>
      </c>
    </row>
    <row r="79" spans="1:18" x14ac:dyDescent="0.3">
      <c r="A79" t="s">
        <v>24</v>
      </c>
      <c r="B79" s="5">
        <f t="shared" si="53"/>
        <v>21.59</v>
      </c>
      <c r="C79">
        <v>10.999999999999998</v>
      </c>
      <c r="D79">
        <v>10.7</v>
      </c>
      <c r="E79">
        <v>31.550000000000004</v>
      </c>
      <c r="F79">
        <v>31.15</v>
      </c>
      <c r="G79" s="5">
        <f t="shared" si="42"/>
        <v>11.265000000000001</v>
      </c>
      <c r="H79" s="5">
        <f t="shared" si="43"/>
        <v>10.972</v>
      </c>
      <c r="I79" s="5">
        <f t="shared" si="44"/>
        <v>0.97399999999999998</v>
      </c>
      <c r="J79" s="5">
        <f t="shared" si="45"/>
        <v>43.4</v>
      </c>
      <c r="K79" s="5">
        <f t="shared" si="46"/>
        <v>0.498</v>
      </c>
      <c r="M79">
        <f t="shared" si="47"/>
        <v>21.590226907268679</v>
      </c>
      <c r="N79" s="5">
        <f t="shared" si="48"/>
        <v>11.265200399343028</v>
      </c>
      <c r="O79" s="5">
        <f t="shared" si="49"/>
        <v>10.972055054383516</v>
      </c>
      <c r="P79" s="5">
        <f t="shared" si="50"/>
        <v>0.97397779581652111</v>
      </c>
      <c r="Q79" s="5">
        <f t="shared" si="51"/>
        <v>43.395170305976663</v>
      </c>
      <c r="R79" s="5">
        <f t="shared" si="52"/>
        <v>0.49752603239110077</v>
      </c>
    </row>
    <row r="80" spans="1:18" x14ac:dyDescent="0.3">
      <c r="A80" t="s">
        <v>24</v>
      </c>
      <c r="B80" s="5">
        <f>ROUND(M80,2)</f>
        <v>24.4</v>
      </c>
      <c r="C80">
        <v>5.879999999999999</v>
      </c>
      <c r="D80">
        <v>0</v>
      </c>
      <c r="E80">
        <v>26.430000000000003</v>
      </c>
      <c r="F80" s="6" t="s">
        <v>30</v>
      </c>
      <c r="G80" s="5">
        <f t="shared" si="42"/>
        <v>6.3630000000000004</v>
      </c>
      <c r="H80" s="5">
        <f t="shared" si="43"/>
        <v>0</v>
      </c>
      <c r="I80" s="5">
        <f t="shared" si="44"/>
        <v>0</v>
      </c>
      <c r="J80" s="5">
        <f>ROUND(Q80,2)</f>
        <v>24.4</v>
      </c>
      <c r="K80" s="5">
        <f>ROUND(R80,3)</f>
        <v>1</v>
      </c>
      <c r="M80">
        <v>24.40370562195503</v>
      </c>
      <c r="N80" s="5">
        <f>(C80+((((1000*M80)/(30*E80))^2)/1962))</f>
        <v>6.362809399281363</v>
      </c>
      <c r="O80" s="5">
        <f>IF(D80=0,0,(D80+((((1000*M80)/(30*F80))^2)/1962)))</f>
        <v>0</v>
      </c>
      <c r="P80" s="5">
        <f t="shared" si="50"/>
        <v>0</v>
      </c>
      <c r="Q80" s="5">
        <f>M80</f>
        <v>24.40370562195503</v>
      </c>
      <c r="R80" s="5">
        <f>M80/Q80</f>
        <v>1</v>
      </c>
    </row>
    <row r="81" spans="1:18" x14ac:dyDescent="0.3">
      <c r="A81" t="s">
        <v>24</v>
      </c>
      <c r="B81" s="5">
        <f t="shared" ref="B81:B82" si="54">ROUND(M81,2)</f>
        <v>24.4</v>
      </c>
      <c r="C81">
        <v>5.6499999999999986</v>
      </c>
      <c r="D81">
        <v>0</v>
      </c>
      <c r="E81">
        <v>26.200000000000003</v>
      </c>
      <c r="F81">
        <v>19.599999999999998</v>
      </c>
      <c r="G81" s="5">
        <f t="shared" si="42"/>
        <v>6.141</v>
      </c>
      <c r="H81" s="5">
        <f t="shared" si="43"/>
        <v>0</v>
      </c>
      <c r="I81" s="5">
        <f t="shared" si="44"/>
        <v>0</v>
      </c>
      <c r="J81" s="5">
        <f>ROUND(Q81,2)</f>
        <v>23.56</v>
      </c>
      <c r="K81" s="5">
        <f>ROUND(R81,3)</f>
        <v>1.036</v>
      </c>
      <c r="M81">
        <f>M80</f>
        <v>24.40370562195503</v>
      </c>
      <c r="N81" s="5">
        <f>(C81+((((1000*M81)/(30*E81))^2)/1962))</f>
        <v>6.1413234128839518</v>
      </c>
      <c r="O81" s="5">
        <f>IF(D81=0,0,(D81+((((1000*M81)/(30*F81))^2)/1962)))</f>
        <v>0</v>
      </c>
      <c r="P81" s="5">
        <f>O81/N81</f>
        <v>0</v>
      </c>
      <c r="Q81" s="5">
        <f>3.8713*N81-0.2158</f>
        <v>23.55910532829764</v>
      </c>
      <c r="R81" s="5">
        <f>M81/Q81</f>
        <v>1.0358502702835202</v>
      </c>
    </row>
    <row r="82" spans="1:18" x14ac:dyDescent="0.3">
      <c r="A82" t="s">
        <v>24</v>
      </c>
      <c r="B82" s="5">
        <f t="shared" si="54"/>
        <v>24.4</v>
      </c>
      <c r="C82">
        <v>5.5999999999999979</v>
      </c>
      <c r="D82">
        <v>0</v>
      </c>
      <c r="E82">
        <v>26.150000000000002</v>
      </c>
      <c r="F82">
        <v>20.399999999999999</v>
      </c>
      <c r="G82" s="5">
        <f t="shared" ref="G82:G104" si="55">ROUND(N82,3)</f>
        <v>6.093</v>
      </c>
      <c r="H82" s="5">
        <f t="shared" ref="H82:H104" si="56">ROUND(O82,3)</f>
        <v>0</v>
      </c>
      <c r="I82" s="5">
        <f t="shared" ref="I82:I104" si="57">ROUND(P82,3)</f>
        <v>0</v>
      </c>
      <c r="J82" s="5">
        <f t="shared" ref="J82:J102" si="58">ROUND(Q82,2)</f>
        <v>23.37</v>
      </c>
      <c r="K82" s="5">
        <f t="shared" ref="K82:K102" si="59">ROUND(R82,3)</f>
        <v>1.044</v>
      </c>
      <c r="M82">
        <f t="shared" ref="M82:M102" si="60">M81</f>
        <v>24.40370562195503</v>
      </c>
      <c r="N82" s="5">
        <f t="shared" ref="N82:N102" si="61">(C82+((((1000*M82)/(30*E82))^2)/1962))</f>
        <v>6.0932040749464358</v>
      </c>
      <c r="O82" s="5">
        <f t="shared" ref="O82:O102" si="62">IF(D82=0,0,(D82+((((1000*M82)/(30*F82))^2)/1962)))</f>
        <v>0</v>
      </c>
      <c r="P82" s="5">
        <f t="shared" ref="P82:P103" si="63">O82/N82</f>
        <v>0</v>
      </c>
      <c r="Q82" s="5">
        <f t="shared" ref="Q82:Q102" si="64">3.8713*N82-0.2158</f>
        <v>23.372820935340137</v>
      </c>
      <c r="R82" s="5">
        <f t="shared" ref="R82:R102" si="65">M82/Q82</f>
        <v>1.0441061303411681</v>
      </c>
    </row>
    <row r="83" spans="1:18" x14ac:dyDescent="0.3">
      <c r="A83" t="s">
        <v>24</v>
      </c>
      <c r="B83" s="5">
        <f t="shared" ref="B83:B102" si="66">ROUND(M83,2)</f>
        <v>24.4</v>
      </c>
      <c r="C83">
        <v>5.5999999999999979</v>
      </c>
      <c r="D83">
        <v>0.64999999999999858</v>
      </c>
      <c r="E83">
        <v>26.150000000000002</v>
      </c>
      <c r="F83">
        <v>21.099999999999998</v>
      </c>
      <c r="G83" s="5">
        <f t="shared" si="55"/>
        <v>6.093</v>
      </c>
      <c r="H83" s="5">
        <f t="shared" si="56"/>
        <v>1.4079999999999999</v>
      </c>
      <c r="I83" s="5">
        <f t="shared" si="57"/>
        <v>0.23100000000000001</v>
      </c>
      <c r="J83" s="5">
        <f t="shared" si="58"/>
        <v>23.37</v>
      </c>
      <c r="K83" s="5">
        <f t="shared" si="59"/>
        <v>1.044</v>
      </c>
      <c r="M83">
        <f t="shared" si="60"/>
        <v>24.40370562195503</v>
      </c>
      <c r="N83" s="5">
        <f t="shared" si="61"/>
        <v>6.0932040749464358</v>
      </c>
      <c r="O83" s="5">
        <f t="shared" si="62"/>
        <v>1.4075392366300403</v>
      </c>
      <c r="P83" s="5">
        <f t="shared" si="63"/>
        <v>0.23100149269863635</v>
      </c>
      <c r="Q83" s="5">
        <f t="shared" si="64"/>
        <v>23.372820935340137</v>
      </c>
      <c r="R83" s="5">
        <f t="shared" si="65"/>
        <v>1.0441061303411681</v>
      </c>
    </row>
    <row r="84" spans="1:18" x14ac:dyDescent="0.3">
      <c r="A84" t="s">
        <v>24</v>
      </c>
      <c r="B84" s="5">
        <f t="shared" si="66"/>
        <v>24.4</v>
      </c>
      <c r="C84">
        <v>5.6499999999999986</v>
      </c>
      <c r="D84">
        <v>1.3000000000000007</v>
      </c>
      <c r="E84">
        <v>26.200000000000003</v>
      </c>
      <c r="F84">
        <v>21.75</v>
      </c>
      <c r="G84" s="5">
        <f t="shared" si="55"/>
        <v>6.141</v>
      </c>
      <c r="H84" s="5">
        <f t="shared" si="56"/>
        <v>2.0129999999999999</v>
      </c>
      <c r="I84" s="5">
        <f t="shared" si="57"/>
        <v>0.32800000000000001</v>
      </c>
      <c r="J84" s="5">
        <f t="shared" si="58"/>
        <v>23.56</v>
      </c>
      <c r="K84" s="5">
        <f t="shared" si="59"/>
        <v>1.036</v>
      </c>
      <c r="M84">
        <f t="shared" si="60"/>
        <v>24.40370562195503</v>
      </c>
      <c r="N84" s="5">
        <f t="shared" si="61"/>
        <v>6.1413234128839518</v>
      </c>
      <c r="O84" s="5">
        <f t="shared" si="62"/>
        <v>2.0129376002960733</v>
      </c>
      <c r="P84" s="5">
        <f t="shared" si="63"/>
        <v>0.3277693527869105</v>
      </c>
      <c r="Q84" s="5">
        <f t="shared" si="64"/>
        <v>23.55910532829764</v>
      </c>
      <c r="R84" s="5">
        <f t="shared" si="65"/>
        <v>1.0358502702835202</v>
      </c>
    </row>
    <row r="85" spans="1:18" x14ac:dyDescent="0.3">
      <c r="A85" t="s">
        <v>24</v>
      </c>
      <c r="B85" s="5">
        <f t="shared" si="66"/>
        <v>24.4</v>
      </c>
      <c r="C85">
        <v>5.6499999999999986</v>
      </c>
      <c r="D85">
        <v>1.8000000000000007</v>
      </c>
      <c r="E85">
        <v>26.200000000000003</v>
      </c>
      <c r="F85">
        <v>22.25</v>
      </c>
      <c r="G85" s="5">
        <f t="shared" si="55"/>
        <v>6.141</v>
      </c>
      <c r="H85" s="5">
        <f t="shared" si="56"/>
        <v>2.4809999999999999</v>
      </c>
      <c r="I85" s="5">
        <f t="shared" si="57"/>
        <v>0.40400000000000003</v>
      </c>
      <c r="J85" s="5">
        <f t="shared" si="58"/>
        <v>23.56</v>
      </c>
      <c r="K85" s="5">
        <f t="shared" si="59"/>
        <v>1.036</v>
      </c>
      <c r="M85">
        <f t="shared" si="60"/>
        <v>24.40370562195503</v>
      </c>
      <c r="N85" s="5">
        <f t="shared" si="61"/>
        <v>6.1413234128839518</v>
      </c>
      <c r="O85" s="5">
        <f t="shared" si="62"/>
        <v>2.4812554849944428</v>
      </c>
      <c r="P85" s="5">
        <f t="shared" si="63"/>
        <v>0.40402618754599195</v>
      </c>
      <c r="Q85" s="5">
        <f t="shared" si="64"/>
        <v>23.55910532829764</v>
      </c>
      <c r="R85" s="5">
        <f t="shared" si="65"/>
        <v>1.0358502702835202</v>
      </c>
    </row>
    <row r="86" spans="1:18" x14ac:dyDescent="0.3">
      <c r="A86" t="s">
        <v>24</v>
      </c>
      <c r="B86" s="5">
        <f t="shared" si="66"/>
        <v>24.4</v>
      </c>
      <c r="C86">
        <v>5.75</v>
      </c>
      <c r="D86">
        <v>2.25</v>
      </c>
      <c r="E86">
        <v>26.300000000000004</v>
      </c>
      <c r="F86">
        <v>22.7</v>
      </c>
      <c r="G86" s="5">
        <f t="shared" si="55"/>
        <v>6.2380000000000004</v>
      </c>
      <c r="H86" s="5">
        <f t="shared" si="56"/>
        <v>2.9049999999999998</v>
      </c>
      <c r="I86" s="5">
        <f t="shared" si="57"/>
        <v>0.46600000000000003</v>
      </c>
      <c r="J86" s="5">
        <f t="shared" si="58"/>
        <v>23.93</v>
      </c>
      <c r="K86" s="5">
        <f t="shared" si="59"/>
        <v>1.02</v>
      </c>
      <c r="M86">
        <f t="shared" si="60"/>
        <v>24.40370562195503</v>
      </c>
      <c r="N86" s="5">
        <f t="shared" si="61"/>
        <v>6.237594216397607</v>
      </c>
      <c r="O86" s="5">
        <f t="shared" si="62"/>
        <v>2.9045130771799585</v>
      </c>
      <c r="P86" s="5">
        <f t="shared" si="63"/>
        <v>0.46564636563636547</v>
      </c>
      <c r="Q86" s="5">
        <f t="shared" si="64"/>
        <v>23.931798489940057</v>
      </c>
      <c r="R86" s="5">
        <f t="shared" si="65"/>
        <v>1.0197188327577362</v>
      </c>
    </row>
    <row r="87" spans="1:18" x14ac:dyDescent="0.3">
      <c r="A87" t="s">
        <v>24</v>
      </c>
      <c r="B87" s="5">
        <f t="shared" si="66"/>
        <v>24.4</v>
      </c>
      <c r="C87">
        <v>6</v>
      </c>
      <c r="D87">
        <v>3.1499999999999986</v>
      </c>
      <c r="E87">
        <v>26.550000000000004</v>
      </c>
      <c r="F87">
        <v>23.599999999999998</v>
      </c>
      <c r="G87" s="5">
        <f t="shared" si="55"/>
        <v>6.4779999999999998</v>
      </c>
      <c r="H87" s="5">
        <f t="shared" si="56"/>
        <v>3.7559999999999998</v>
      </c>
      <c r="I87" s="5">
        <f t="shared" si="57"/>
        <v>0.57999999999999996</v>
      </c>
      <c r="J87" s="5">
        <f t="shared" si="58"/>
        <v>24.86</v>
      </c>
      <c r="K87" s="5">
        <f t="shared" si="59"/>
        <v>0.98099999999999998</v>
      </c>
      <c r="M87">
        <f t="shared" si="60"/>
        <v>24.40370562195503</v>
      </c>
      <c r="N87" s="5">
        <f t="shared" si="61"/>
        <v>6.4784548835336242</v>
      </c>
      <c r="O87" s="5">
        <f t="shared" si="62"/>
        <v>3.7555444619722427</v>
      </c>
      <c r="P87" s="5">
        <f t="shared" si="63"/>
        <v>0.57969755589681737</v>
      </c>
      <c r="Q87" s="5">
        <f t="shared" si="64"/>
        <v>24.864242390623719</v>
      </c>
      <c r="R87" s="5">
        <f t="shared" si="65"/>
        <v>0.98147794887800976</v>
      </c>
    </row>
    <row r="88" spans="1:18" x14ac:dyDescent="0.3">
      <c r="A88" t="s">
        <v>24</v>
      </c>
      <c r="B88" s="5">
        <f t="shared" si="66"/>
        <v>24.4</v>
      </c>
      <c r="C88">
        <v>6.2799999999999976</v>
      </c>
      <c r="D88">
        <v>3.9499999999999993</v>
      </c>
      <c r="E88">
        <v>26.830000000000002</v>
      </c>
      <c r="F88">
        <v>24.4</v>
      </c>
      <c r="G88" s="5">
        <f t="shared" si="55"/>
        <v>6.7489999999999997</v>
      </c>
      <c r="H88" s="5">
        <f t="shared" si="56"/>
        <v>4.516</v>
      </c>
      <c r="I88" s="5">
        <f t="shared" si="57"/>
        <v>0.66900000000000004</v>
      </c>
      <c r="J88" s="5">
        <f t="shared" si="58"/>
        <v>25.91</v>
      </c>
      <c r="K88" s="5">
        <f t="shared" si="59"/>
        <v>0.94199999999999995</v>
      </c>
      <c r="M88">
        <f t="shared" si="60"/>
        <v>24.40370562195503</v>
      </c>
      <c r="N88" s="5">
        <f t="shared" si="61"/>
        <v>6.748520606949679</v>
      </c>
      <c r="O88" s="5">
        <f t="shared" si="62"/>
        <v>4.5164875764916363</v>
      </c>
      <c r="P88" s="5">
        <f t="shared" si="63"/>
        <v>0.66925595097694779</v>
      </c>
      <c r="Q88" s="5">
        <f t="shared" si="64"/>
        <v>25.909747825684292</v>
      </c>
      <c r="R88" s="5">
        <f t="shared" si="65"/>
        <v>0.94187352907247035</v>
      </c>
    </row>
    <row r="89" spans="1:18" x14ac:dyDescent="0.3">
      <c r="A89" t="s">
        <v>24</v>
      </c>
      <c r="B89" s="5">
        <f t="shared" si="66"/>
        <v>24.4</v>
      </c>
      <c r="C89">
        <v>6.4499999999999993</v>
      </c>
      <c r="D89">
        <v>4.3000000000000007</v>
      </c>
      <c r="E89">
        <v>27.000000000000004</v>
      </c>
      <c r="F89">
        <v>24.75</v>
      </c>
      <c r="G89" s="5">
        <f t="shared" si="55"/>
        <v>6.9130000000000003</v>
      </c>
      <c r="H89" s="5">
        <f t="shared" si="56"/>
        <v>4.851</v>
      </c>
      <c r="I89" s="5">
        <f t="shared" si="57"/>
        <v>0.70199999999999996</v>
      </c>
      <c r="J89" s="5">
        <f t="shared" si="58"/>
        <v>26.55</v>
      </c>
      <c r="K89" s="5">
        <f t="shared" si="59"/>
        <v>0.91900000000000004</v>
      </c>
      <c r="M89">
        <f t="shared" si="60"/>
        <v>24.40370562195503</v>
      </c>
      <c r="N89" s="5">
        <f t="shared" si="61"/>
        <v>6.9126392915501516</v>
      </c>
      <c r="O89" s="5">
        <f t="shared" si="62"/>
        <v>4.8505789915968762</v>
      </c>
      <c r="P89" s="5">
        <f t="shared" si="63"/>
        <v>0.70169710685267639</v>
      </c>
      <c r="Q89" s="5">
        <f t="shared" si="64"/>
        <v>26.5451004893781</v>
      </c>
      <c r="R89" s="5">
        <f t="shared" si="65"/>
        <v>0.91932993931290863</v>
      </c>
    </row>
    <row r="90" spans="1:18" x14ac:dyDescent="0.3">
      <c r="A90" t="s">
        <v>24</v>
      </c>
      <c r="B90" s="5">
        <f t="shared" si="66"/>
        <v>24.4</v>
      </c>
      <c r="C90">
        <v>6.7999999999999972</v>
      </c>
      <c r="D90">
        <v>5.0499999999999989</v>
      </c>
      <c r="E90">
        <v>27.35</v>
      </c>
      <c r="F90">
        <v>25.5</v>
      </c>
      <c r="G90" s="5">
        <f t="shared" si="55"/>
        <v>7.2510000000000003</v>
      </c>
      <c r="H90" s="5">
        <f t="shared" si="56"/>
        <v>5.569</v>
      </c>
      <c r="I90" s="5">
        <f t="shared" si="57"/>
        <v>0.76800000000000002</v>
      </c>
      <c r="J90" s="5">
        <f t="shared" si="58"/>
        <v>27.85</v>
      </c>
      <c r="K90" s="5">
        <f t="shared" si="59"/>
        <v>0.876</v>
      </c>
      <c r="M90">
        <f t="shared" si="60"/>
        <v>24.40370562195503</v>
      </c>
      <c r="N90" s="5">
        <f t="shared" si="61"/>
        <v>7.2508741963511243</v>
      </c>
      <c r="O90" s="5">
        <f t="shared" si="62"/>
        <v>5.568668271495671</v>
      </c>
      <c r="P90" s="5">
        <f t="shared" si="63"/>
        <v>0.76799957090663717</v>
      </c>
      <c r="Q90" s="5">
        <f t="shared" si="64"/>
        <v>27.854509276334106</v>
      </c>
      <c r="R90" s="5">
        <f t="shared" si="65"/>
        <v>0.87611328492112528</v>
      </c>
    </row>
    <row r="91" spans="1:18" x14ac:dyDescent="0.3">
      <c r="A91" t="s">
        <v>24</v>
      </c>
      <c r="B91" s="5">
        <f t="shared" si="66"/>
        <v>24.4</v>
      </c>
      <c r="C91">
        <v>7</v>
      </c>
      <c r="D91">
        <v>5.3999999999999986</v>
      </c>
      <c r="E91">
        <v>27.550000000000004</v>
      </c>
      <c r="F91">
        <v>25.849999999999998</v>
      </c>
      <c r="G91" s="5">
        <f t="shared" si="55"/>
        <v>7.444</v>
      </c>
      <c r="H91" s="5">
        <f t="shared" si="56"/>
        <v>5.9050000000000002</v>
      </c>
      <c r="I91" s="5">
        <f t="shared" si="57"/>
        <v>0.79300000000000004</v>
      </c>
      <c r="J91" s="5">
        <f t="shared" si="58"/>
        <v>28.6</v>
      </c>
      <c r="K91" s="5">
        <f t="shared" si="59"/>
        <v>0.85299999999999998</v>
      </c>
      <c r="M91">
        <f t="shared" si="60"/>
        <v>24.40370562195503</v>
      </c>
      <c r="N91" s="5">
        <f t="shared" si="61"/>
        <v>7.4443516899352256</v>
      </c>
      <c r="O91" s="5">
        <f t="shared" si="62"/>
        <v>5.9047181792592438</v>
      </c>
      <c r="P91" s="5">
        <f t="shared" si="63"/>
        <v>0.79318098139323956</v>
      </c>
      <c r="Q91" s="5">
        <f t="shared" si="64"/>
        <v>28.603518697246237</v>
      </c>
      <c r="R91" s="5">
        <f t="shared" si="65"/>
        <v>0.85317145349339352</v>
      </c>
    </row>
    <row r="92" spans="1:18" x14ac:dyDescent="0.3">
      <c r="A92" t="s">
        <v>24</v>
      </c>
      <c r="B92" s="5">
        <f t="shared" si="66"/>
        <v>24.4</v>
      </c>
      <c r="C92">
        <v>7.3999999999999986</v>
      </c>
      <c r="D92">
        <v>5.9499999999999993</v>
      </c>
      <c r="E92">
        <v>27.950000000000003</v>
      </c>
      <c r="F92">
        <v>26.4</v>
      </c>
      <c r="G92" s="5">
        <f t="shared" si="55"/>
        <v>7.8319999999999999</v>
      </c>
      <c r="H92" s="5">
        <f t="shared" si="56"/>
        <v>6.4340000000000002</v>
      </c>
      <c r="I92" s="5">
        <f t="shared" si="57"/>
        <v>0.82199999999999995</v>
      </c>
      <c r="J92" s="5">
        <f t="shared" si="58"/>
        <v>30.1</v>
      </c>
      <c r="K92" s="5">
        <f t="shared" si="59"/>
        <v>0.81100000000000005</v>
      </c>
      <c r="M92">
        <f t="shared" si="60"/>
        <v>24.40370562195503</v>
      </c>
      <c r="N92" s="5">
        <f t="shared" si="61"/>
        <v>7.8317242245641303</v>
      </c>
      <c r="O92" s="5">
        <f t="shared" si="62"/>
        <v>6.4339073168331904</v>
      </c>
      <c r="P92" s="5">
        <f t="shared" si="63"/>
        <v>0.82151862506257556</v>
      </c>
      <c r="Q92" s="5">
        <f t="shared" si="64"/>
        <v>30.103153990555118</v>
      </c>
      <c r="R92" s="5">
        <f t="shared" si="65"/>
        <v>0.81066939462927068</v>
      </c>
    </row>
    <row r="93" spans="1:18" x14ac:dyDescent="0.3">
      <c r="A93" t="s">
        <v>24</v>
      </c>
      <c r="B93" s="5">
        <f t="shared" si="66"/>
        <v>24.4</v>
      </c>
      <c r="C93">
        <v>7.7999999999999989</v>
      </c>
      <c r="D93">
        <v>6.5499999999999989</v>
      </c>
      <c r="E93">
        <v>28.35</v>
      </c>
      <c r="F93">
        <v>27</v>
      </c>
      <c r="G93" s="5">
        <f t="shared" si="55"/>
        <v>8.2200000000000006</v>
      </c>
      <c r="H93" s="5">
        <f t="shared" si="56"/>
        <v>7.0129999999999999</v>
      </c>
      <c r="I93" s="5">
        <f t="shared" si="57"/>
        <v>0.85299999999999998</v>
      </c>
      <c r="J93" s="5">
        <f t="shared" si="58"/>
        <v>31.6</v>
      </c>
      <c r="K93" s="5">
        <f t="shared" si="59"/>
        <v>0.77200000000000002</v>
      </c>
      <c r="M93">
        <f t="shared" si="60"/>
        <v>24.40370562195503</v>
      </c>
      <c r="N93" s="5">
        <f t="shared" si="61"/>
        <v>8.2196274753289345</v>
      </c>
      <c r="O93" s="5">
        <f t="shared" si="62"/>
        <v>7.0126392915501512</v>
      </c>
      <c r="P93" s="5">
        <f t="shared" si="63"/>
        <v>0.8531577997419546</v>
      </c>
      <c r="Q93" s="5">
        <f t="shared" si="64"/>
        <v>31.604843845240904</v>
      </c>
      <c r="R93" s="5">
        <f t="shared" si="65"/>
        <v>0.77215080515671553</v>
      </c>
    </row>
    <row r="94" spans="1:18" x14ac:dyDescent="0.3">
      <c r="A94" t="s">
        <v>24</v>
      </c>
      <c r="B94" s="5">
        <f t="shared" si="66"/>
        <v>24.4</v>
      </c>
      <c r="C94">
        <v>8.0999999999999979</v>
      </c>
      <c r="D94">
        <v>7.0499999999999989</v>
      </c>
      <c r="E94">
        <v>28.650000000000002</v>
      </c>
      <c r="F94">
        <v>27.5</v>
      </c>
      <c r="G94" s="5">
        <f t="shared" si="55"/>
        <v>8.5109999999999992</v>
      </c>
      <c r="H94" s="5">
        <f t="shared" si="56"/>
        <v>7.4960000000000004</v>
      </c>
      <c r="I94" s="5">
        <f t="shared" si="57"/>
        <v>0.88100000000000001</v>
      </c>
      <c r="J94" s="5">
        <f t="shared" si="58"/>
        <v>32.729999999999997</v>
      </c>
      <c r="K94" s="5">
        <f t="shared" si="59"/>
        <v>0.746</v>
      </c>
      <c r="M94">
        <f t="shared" si="60"/>
        <v>24.40370562195503</v>
      </c>
      <c r="N94" s="5">
        <f t="shared" si="61"/>
        <v>8.510885475897723</v>
      </c>
      <c r="O94" s="5">
        <f t="shared" si="62"/>
        <v>7.4959689831934675</v>
      </c>
      <c r="P94" s="5">
        <f t="shared" si="63"/>
        <v>0.88075077551232084</v>
      </c>
      <c r="Q94" s="5">
        <f t="shared" si="64"/>
        <v>32.732390942842855</v>
      </c>
      <c r="R94" s="5">
        <f t="shared" si="65"/>
        <v>0.74555218604619089</v>
      </c>
    </row>
    <row r="95" spans="1:18" x14ac:dyDescent="0.3">
      <c r="A95" t="s">
        <v>24</v>
      </c>
      <c r="B95" s="5">
        <f t="shared" si="66"/>
        <v>24.4</v>
      </c>
      <c r="C95">
        <v>8.1999999999999993</v>
      </c>
      <c r="D95">
        <v>7.1999999999999993</v>
      </c>
      <c r="E95">
        <v>28.750000000000004</v>
      </c>
      <c r="F95">
        <v>27.65</v>
      </c>
      <c r="G95" s="5">
        <f t="shared" si="55"/>
        <v>8.6080000000000005</v>
      </c>
      <c r="H95" s="5">
        <f t="shared" si="56"/>
        <v>7.641</v>
      </c>
      <c r="I95" s="5">
        <f t="shared" si="57"/>
        <v>0.88800000000000001</v>
      </c>
      <c r="J95" s="5">
        <f t="shared" si="58"/>
        <v>33.11</v>
      </c>
      <c r="K95" s="5">
        <f t="shared" si="59"/>
        <v>0.73699999999999999</v>
      </c>
      <c r="M95">
        <f t="shared" si="60"/>
        <v>24.40370562195503</v>
      </c>
      <c r="N95" s="5">
        <f t="shared" si="61"/>
        <v>8.6080321131675586</v>
      </c>
      <c r="O95" s="5">
        <f t="shared" si="62"/>
        <v>7.6411433849756687</v>
      </c>
      <c r="P95" s="5">
        <f t="shared" si="63"/>
        <v>0.88767598500093225</v>
      </c>
      <c r="Q95" s="5">
        <f t="shared" si="64"/>
        <v>33.108474719705569</v>
      </c>
      <c r="R95" s="5">
        <f t="shared" si="65"/>
        <v>0.73708335489796462</v>
      </c>
    </row>
    <row r="96" spans="1:18" x14ac:dyDescent="0.3">
      <c r="A96" t="s">
        <v>24</v>
      </c>
      <c r="B96" s="5">
        <f t="shared" si="66"/>
        <v>24.4</v>
      </c>
      <c r="C96">
        <v>8.6499999999999986</v>
      </c>
      <c r="D96">
        <v>7.6499999999999986</v>
      </c>
      <c r="E96">
        <v>29.200000000000003</v>
      </c>
      <c r="F96">
        <v>28.099999999999998</v>
      </c>
      <c r="G96" s="5">
        <f t="shared" si="55"/>
        <v>9.0459999999999994</v>
      </c>
      <c r="H96" s="5">
        <f t="shared" si="56"/>
        <v>8.077</v>
      </c>
      <c r="I96" s="5">
        <f t="shared" si="57"/>
        <v>0.89300000000000002</v>
      </c>
      <c r="J96" s="5">
        <f t="shared" si="58"/>
        <v>34.799999999999997</v>
      </c>
      <c r="K96" s="5">
        <f t="shared" si="59"/>
        <v>0.70099999999999996</v>
      </c>
      <c r="M96">
        <f t="shared" si="60"/>
        <v>24.40370562195503</v>
      </c>
      <c r="N96" s="5">
        <f t="shared" si="61"/>
        <v>9.0455526875821679</v>
      </c>
      <c r="O96" s="5">
        <f t="shared" si="62"/>
        <v>8.0771273711579887</v>
      </c>
      <c r="P96" s="5">
        <f t="shared" si="63"/>
        <v>0.89293906631557807</v>
      </c>
      <c r="Q96" s="5">
        <f t="shared" si="64"/>
        <v>34.802248119436847</v>
      </c>
      <c r="R96" s="5">
        <f t="shared" si="65"/>
        <v>0.70121060967684179</v>
      </c>
    </row>
    <row r="97" spans="1:18" x14ac:dyDescent="0.3">
      <c r="A97" t="s">
        <v>24</v>
      </c>
      <c r="B97" s="5">
        <f t="shared" si="66"/>
        <v>24.4</v>
      </c>
      <c r="C97">
        <v>9.3499999999999979</v>
      </c>
      <c r="D97">
        <v>8.5499999999999989</v>
      </c>
      <c r="E97">
        <v>29.900000000000002</v>
      </c>
      <c r="F97">
        <v>29</v>
      </c>
      <c r="G97" s="5">
        <f t="shared" si="55"/>
        <v>9.7270000000000003</v>
      </c>
      <c r="H97" s="5">
        <f t="shared" si="56"/>
        <v>8.9510000000000005</v>
      </c>
      <c r="I97" s="5">
        <f t="shared" si="57"/>
        <v>0.92</v>
      </c>
      <c r="J97" s="5">
        <f t="shared" si="58"/>
        <v>37.44</v>
      </c>
      <c r="K97" s="5">
        <f t="shared" si="59"/>
        <v>0.65200000000000002</v>
      </c>
      <c r="M97">
        <f t="shared" si="60"/>
        <v>24.40370562195503</v>
      </c>
      <c r="N97" s="5">
        <f t="shared" si="61"/>
        <v>9.7272486253398274</v>
      </c>
      <c r="O97" s="5">
        <f t="shared" si="62"/>
        <v>8.9510274001665397</v>
      </c>
      <c r="P97" s="5">
        <f t="shared" si="63"/>
        <v>0.92020135856801233</v>
      </c>
      <c r="Q97" s="5">
        <f t="shared" si="64"/>
        <v>37.441297603278073</v>
      </c>
      <c r="R97" s="5">
        <f t="shared" si="65"/>
        <v>0.65178578692791966</v>
      </c>
    </row>
    <row r="98" spans="1:18" x14ac:dyDescent="0.3">
      <c r="A98" t="s">
        <v>24</v>
      </c>
      <c r="B98" s="5">
        <f t="shared" si="66"/>
        <v>24.4</v>
      </c>
      <c r="C98">
        <v>10.049999999999999</v>
      </c>
      <c r="D98">
        <v>9.1999999999999993</v>
      </c>
      <c r="E98">
        <v>30.6</v>
      </c>
      <c r="F98">
        <v>29.65</v>
      </c>
      <c r="G98" s="5">
        <f t="shared" si="55"/>
        <v>10.41</v>
      </c>
      <c r="H98" s="5">
        <f t="shared" si="56"/>
        <v>9.5839999999999996</v>
      </c>
      <c r="I98" s="5">
        <f t="shared" si="57"/>
        <v>0.92100000000000004</v>
      </c>
      <c r="J98" s="5">
        <f t="shared" si="58"/>
        <v>40.090000000000003</v>
      </c>
      <c r="K98" s="5">
        <f t="shared" si="59"/>
        <v>0.60899999999999999</v>
      </c>
      <c r="M98">
        <f t="shared" si="60"/>
        <v>24.40370562195503</v>
      </c>
      <c r="N98" s="5">
        <f t="shared" si="61"/>
        <v>10.410186299649771</v>
      </c>
      <c r="O98" s="5">
        <f t="shared" si="62"/>
        <v>9.5836371421958368</v>
      </c>
      <c r="P98" s="5">
        <f t="shared" si="63"/>
        <v>0.92060188610824945</v>
      </c>
      <c r="Q98" s="5">
        <f t="shared" si="64"/>
        <v>40.085154221834159</v>
      </c>
      <c r="R98" s="5">
        <f t="shared" si="65"/>
        <v>0.60879660052954143</v>
      </c>
    </row>
    <row r="99" spans="1:18" x14ac:dyDescent="0.3">
      <c r="A99" t="s">
        <v>24</v>
      </c>
      <c r="B99" s="5">
        <f t="shared" si="66"/>
        <v>24.4</v>
      </c>
      <c r="C99">
        <v>10.379999999999999</v>
      </c>
      <c r="D99">
        <v>9.75</v>
      </c>
      <c r="E99">
        <v>30.930000000000003</v>
      </c>
      <c r="F99">
        <v>30.2</v>
      </c>
      <c r="G99" s="5">
        <f t="shared" si="55"/>
        <v>10.733000000000001</v>
      </c>
      <c r="H99" s="5">
        <f t="shared" si="56"/>
        <v>10.119999999999999</v>
      </c>
      <c r="I99" s="5">
        <f t="shared" si="57"/>
        <v>0.94299999999999995</v>
      </c>
      <c r="J99" s="5">
        <f t="shared" si="58"/>
        <v>41.33</v>
      </c>
      <c r="K99" s="5">
        <f t="shared" si="59"/>
        <v>0.59</v>
      </c>
      <c r="M99">
        <f t="shared" si="60"/>
        <v>24.40370562195503</v>
      </c>
      <c r="N99" s="5">
        <f t="shared" si="61"/>
        <v>10.732541463097538</v>
      </c>
      <c r="O99" s="5">
        <f t="shared" si="62"/>
        <v>10.119790846388383</v>
      </c>
      <c r="P99" s="5">
        <f t="shared" si="63"/>
        <v>0.94290722110731939</v>
      </c>
      <c r="Q99" s="5">
        <f t="shared" si="64"/>
        <v>41.333087766089498</v>
      </c>
      <c r="R99" s="5">
        <f t="shared" si="65"/>
        <v>0.59041574053357615</v>
      </c>
    </row>
    <row r="100" spans="1:18" x14ac:dyDescent="0.3">
      <c r="A100" t="s">
        <v>24</v>
      </c>
      <c r="B100" s="5">
        <f t="shared" si="66"/>
        <v>24.4</v>
      </c>
      <c r="C100">
        <v>11.049999999999999</v>
      </c>
      <c r="D100">
        <v>10.45</v>
      </c>
      <c r="E100">
        <v>31.6</v>
      </c>
      <c r="F100">
        <v>30.9</v>
      </c>
      <c r="G100" s="5">
        <f t="shared" si="55"/>
        <v>11.388</v>
      </c>
      <c r="H100" s="5">
        <f t="shared" si="56"/>
        <v>10.803000000000001</v>
      </c>
      <c r="I100" s="5">
        <f t="shared" si="57"/>
        <v>0.94899999999999995</v>
      </c>
      <c r="J100" s="5">
        <f t="shared" si="58"/>
        <v>43.87</v>
      </c>
      <c r="K100" s="5">
        <f t="shared" si="59"/>
        <v>0.55600000000000005</v>
      </c>
      <c r="M100">
        <f t="shared" si="60"/>
        <v>24.40370562195503</v>
      </c>
      <c r="N100" s="5">
        <f t="shared" si="61"/>
        <v>11.387750404121995</v>
      </c>
      <c r="O100" s="5">
        <f t="shared" si="62"/>
        <v>10.803226341931966</v>
      </c>
      <c r="P100" s="5">
        <f t="shared" si="63"/>
        <v>0.94867080490467626</v>
      </c>
      <c r="Q100" s="5">
        <f t="shared" si="64"/>
        <v>43.869598139477482</v>
      </c>
      <c r="R100" s="5">
        <f t="shared" si="65"/>
        <v>0.55627830335638662</v>
      </c>
    </row>
    <row r="101" spans="1:18" x14ac:dyDescent="0.3">
      <c r="A101" t="s">
        <v>24</v>
      </c>
      <c r="B101" s="5">
        <f t="shared" si="66"/>
        <v>24.4</v>
      </c>
      <c r="C101">
        <v>11.7</v>
      </c>
      <c r="D101">
        <v>11.2</v>
      </c>
      <c r="E101">
        <v>32.25</v>
      </c>
      <c r="F101">
        <v>31.65</v>
      </c>
      <c r="G101" s="5">
        <f t="shared" si="55"/>
        <v>12.023999999999999</v>
      </c>
      <c r="H101" s="5">
        <f t="shared" si="56"/>
        <v>11.537000000000001</v>
      </c>
      <c r="I101" s="5">
        <f t="shared" si="57"/>
        <v>0.95899999999999996</v>
      </c>
      <c r="J101" s="5">
        <f t="shared" si="58"/>
        <v>46.33</v>
      </c>
      <c r="K101" s="5">
        <f t="shared" si="59"/>
        <v>0.52700000000000002</v>
      </c>
      <c r="M101">
        <f t="shared" si="60"/>
        <v>24.40370562195503</v>
      </c>
      <c r="N101" s="5">
        <f t="shared" si="61"/>
        <v>12.024272862005947</v>
      </c>
      <c r="O101" s="5">
        <f t="shared" si="62"/>
        <v>11.536684105168908</v>
      </c>
      <c r="P101" s="5">
        <f t="shared" si="63"/>
        <v>0.95944962639880593</v>
      </c>
      <c r="Q101" s="5">
        <f t="shared" si="64"/>
        <v>46.333767530683623</v>
      </c>
      <c r="R101" s="5">
        <f t="shared" si="65"/>
        <v>0.52669374675379377</v>
      </c>
    </row>
    <row r="102" spans="1:18" x14ac:dyDescent="0.3">
      <c r="A102" t="s">
        <v>24</v>
      </c>
      <c r="B102" s="5">
        <f t="shared" si="66"/>
        <v>24.4</v>
      </c>
      <c r="C102">
        <v>12.649999999999999</v>
      </c>
      <c r="D102">
        <v>12.25</v>
      </c>
      <c r="E102">
        <v>33.200000000000003</v>
      </c>
      <c r="F102">
        <v>32.700000000000003</v>
      </c>
      <c r="G102" s="5">
        <f t="shared" si="55"/>
        <v>12.956</v>
      </c>
      <c r="H102" s="5">
        <f t="shared" si="56"/>
        <v>12.565</v>
      </c>
      <c r="I102" s="5">
        <f t="shared" si="57"/>
        <v>0.97</v>
      </c>
      <c r="J102" s="5">
        <f t="shared" si="58"/>
        <v>49.94</v>
      </c>
      <c r="K102" s="5">
        <f t="shared" si="59"/>
        <v>0.48899999999999999</v>
      </c>
      <c r="M102">
        <f t="shared" si="60"/>
        <v>24.40370562195503</v>
      </c>
      <c r="N102" s="5">
        <f t="shared" si="61"/>
        <v>12.955980588202261</v>
      </c>
      <c r="O102" s="5">
        <f t="shared" si="62"/>
        <v>12.56540933099539</v>
      </c>
      <c r="P102" s="5">
        <f t="shared" si="63"/>
        <v>0.96985397943845908</v>
      </c>
      <c r="Q102" s="5">
        <f t="shared" si="64"/>
        <v>49.94068765110741</v>
      </c>
      <c r="R102" s="5">
        <f t="shared" si="65"/>
        <v>0.48865377650469516</v>
      </c>
    </row>
    <row r="103" spans="1:18" x14ac:dyDescent="0.3">
      <c r="A103" t="s">
        <v>24</v>
      </c>
      <c r="B103" s="5">
        <f>ROUND(M103,2)</f>
        <v>27.34</v>
      </c>
      <c r="C103">
        <v>6.5999999999999979</v>
      </c>
      <c r="D103">
        <v>0</v>
      </c>
      <c r="E103">
        <v>27.150000000000002</v>
      </c>
      <c r="F103" s="6" t="s">
        <v>30</v>
      </c>
      <c r="G103" s="5">
        <f t="shared" si="55"/>
        <v>7.1740000000000004</v>
      </c>
      <c r="H103" s="5">
        <f t="shared" si="56"/>
        <v>0</v>
      </c>
      <c r="I103" s="5">
        <f t="shared" si="57"/>
        <v>0</v>
      </c>
      <c r="J103" s="5">
        <f>ROUND(Q103,2)</f>
        <v>27.34</v>
      </c>
      <c r="K103" s="5">
        <f>ROUND(R103,3)</f>
        <v>1</v>
      </c>
      <c r="M103">
        <v>27.342947605278571</v>
      </c>
      <c r="N103" s="5">
        <f>(C103+((((1000*M103)/(30*E103))^2)/1962))</f>
        <v>7.1743934517710901</v>
      </c>
      <c r="O103" s="5">
        <f>IF(D103=0,0,(D103+((((1000*M103)/(30*F103))^2)/1962)))</f>
        <v>0</v>
      </c>
      <c r="P103" s="5">
        <f t="shared" si="63"/>
        <v>0</v>
      </c>
      <c r="Q103" s="5">
        <f>M103</f>
        <v>27.342947605278571</v>
      </c>
      <c r="R103" s="5">
        <f>M103/Q103</f>
        <v>1</v>
      </c>
    </row>
    <row r="104" spans="1:18" x14ac:dyDescent="0.3">
      <c r="A104" t="s">
        <v>24</v>
      </c>
      <c r="B104" s="5">
        <f t="shared" ref="B104:B105" si="67">ROUND(M104,2)</f>
        <v>27.34</v>
      </c>
      <c r="C104">
        <v>6.1499999999999986</v>
      </c>
      <c r="D104">
        <v>0</v>
      </c>
      <c r="E104">
        <v>26.700000000000003</v>
      </c>
      <c r="F104">
        <v>20.099999999999998</v>
      </c>
      <c r="G104" s="5">
        <f t="shared" si="55"/>
        <v>6.7439999999999998</v>
      </c>
      <c r="H104" s="5">
        <f t="shared" si="56"/>
        <v>0</v>
      </c>
      <c r="I104" s="5">
        <f t="shared" si="57"/>
        <v>0</v>
      </c>
      <c r="J104" s="5">
        <f>ROUND(Q104,2)</f>
        <v>25.89</v>
      </c>
      <c r="K104" s="5">
        <f>ROUND(R104,3)</f>
        <v>1.056</v>
      </c>
      <c r="M104">
        <f>M103</f>
        <v>27.342947605278571</v>
      </c>
      <c r="N104" s="5">
        <f>(C104+((((1000*M104)/(30*E104))^2)/1962))</f>
        <v>6.7439181881540433</v>
      </c>
      <c r="O104" s="5">
        <f>IF(D104=0,0,(D104+((((1000*M104)/(30*F104))^2)/1962)))</f>
        <v>0</v>
      </c>
      <c r="P104" s="5">
        <f>O104/N104</f>
        <v>0</v>
      </c>
      <c r="Q104" s="5">
        <f>3.8713*N104-0.2158</f>
        <v>25.891930481800749</v>
      </c>
      <c r="R104" s="5">
        <f>M104/Q104</f>
        <v>1.0560412876319798</v>
      </c>
    </row>
    <row r="105" spans="1:18" x14ac:dyDescent="0.3">
      <c r="A105" t="s">
        <v>24</v>
      </c>
      <c r="B105" s="5">
        <f t="shared" si="67"/>
        <v>27.34</v>
      </c>
      <c r="C105">
        <v>6.1499999999999986</v>
      </c>
      <c r="D105">
        <v>0.55000000000000071</v>
      </c>
      <c r="E105">
        <v>26.700000000000003</v>
      </c>
      <c r="F105">
        <v>21</v>
      </c>
      <c r="G105" s="5">
        <f t="shared" ref="G105:G132" si="68">ROUND(N105,3)</f>
        <v>6.7439999999999998</v>
      </c>
      <c r="H105" s="5">
        <f t="shared" ref="H105:H132" si="69">ROUND(O105,3)</f>
        <v>1.51</v>
      </c>
      <c r="I105" s="5">
        <f t="shared" ref="I105:I132" si="70">ROUND(P105,3)</f>
        <v>0.224</v>
      </c>
      <c r="J105" s="5">
        <f t="shared" ref="J105:J131" si="71">ROUND(Q105,2)</f>
        <v>25.89</v>
      </c>
      <c r="K105" s="5">
        <f t="shared" ref="K105:K131" si="72">ROUND(R105,3)</f>
        <v>1.056</v>
      </c>
      <c r="M105">
        <f t="shared" ref="M105:M131" si="73">M104</f>
        <v>27.342947605278571</v>
      </c>
      <c r="N105" s="5">
        <f t="shared" ref="N105:N131" si="74">(C105+((((1000*M105)/(30*E105))^2)/1962))</f>
        <v>6.7439181881540433</v>
      </c>
      <c r="O105" s="5">
        <f t="shared" ref="O105:O131" si="75">IF(D105=0,0,(D105+((((1000*M105)/(30*F105))^2)/1962)))</f>
        <v>1.5100869323200392</v>
      </c>
      <c r="P105" s="5">
        <f t="shared" ref="P105:P132" si="76">O105/N105</f>
        <v>0.22391833503742173</v>
      </c>
      <c r="Q105" s="5">
        <f t="shared" ref="Q105:Q131" si="77">3.8713*N105-0.2158</f>
        <v>25.891930481800749</v>
      </c>
      <c r="R105" s="5">
        <f t="shared" ref="R105:R131" si="78">M105/Q105</f>
        <v>1.0560412876319798</v>
      </c>
    </row>
    <row r="106" spans="1:18" x14ac:dyDescent="0.3">
      <c r="A106" t="s">
        <v>24</v>
      </c>
      <c r="B106" s="5">
        <f t="shared" ref="B106:B131" si="79">ROUND(M106,2)</f>
        <v>27.34</v>
      </c>
      <c r="C106">
        <v>6.1999999999999993</v>
      </c>
      <c r="D106">
        <v>1.1999999999999993</v>
      </c>
      <c r="E106">
        <v>26.750000000000004</v>
      </c>
      <c r="F106">
        <v>21.65</v>
      </c>
      <c r="G106" s="5">
        <f t="shared" si="68"/>
        <v>6.7919999999999998</v>
      </c>
      <c r="H106" s="5">
        <f t="shared" si="69"/>
        <v>2.1030000000000002</v>
      </c>
      <c r="I106" s="5">
        <f t="shared" si="70"/>
        <v>0.31</v>
      </c>
      <c r="J106" s="5">
        <f t="shared" si="71"/>
        <v>26.08</v>
      </c>
      <c r="K106" s="5">
        <f t="shared" si="72"/>
        <v>1.0489999999999999</v>
      </c>
      <c r="M106">
        <f t="shared" si="73"/>
        <v>27.342947605278571</v>
      </c>
      <c r="N106" s="5">
        <f t="shared" si="74"/>
        <v>6.791700008249645</v>
      </c>
      <c r="O106" s="5">
        <f t="shared" si="75"/>
        <v>2.1033027796897663</v>
      </c>
      <c r="P106" s="5">
        <f t="shared" si="76"/>
        <v>0.30968723252425118</v>
      </c>
      <c r="Q106" s="5">
        <f t="shared" si="77"/>
        <v>26.076908241936852</v>
      </c>
      <c r="R106" s="5">
        <f t="shared" si="78"/>
        <v>1.0485502096949391</v>
      </c>
    </row>
    <row r="107" spans="1:18" x14ac:dyDescent="0.3">
      <c r="A107" t="s">
        <v>24</v>
      </c>
      <c r="B107" s="5">
        <f t="shared" si="79"/>
        <v>27.34</v>
      </c>
      <c r="C107">
        <v>6.25</v>
      </c>
      <c r="D107">
        <v>1.6499999999999986</v>
      </c>
      <c r="E107">
        <v>26.800000000000004</v>
      </c>
      <c r="F107">
        <v>22.099999999999998</v>
      </c>
      <c r="G107" s="5">
        <f t="shared" si="68"/>
        <v>6.8390000000000004</v>
      </c>
      <c r="H107" s="5">
        <f t="shared" si="69"/>
        <v>2.5169999999999999</v>
      </c>
      <c r="I107" s="5">
        <f t="shared" si="70"/>
        <v>0.36799999999999999</v>
      </c>
      <c r="J107" s="5">
        <f t="shared" si="71"/>
        <v>26.26</v>
      </c>
      <c r="K107" s="5">
        <f t="shared" si="72"/>
        <v>1.0409999999999999</v>
      </c>
      <c r="M107">
        <f t="shared" si="73"/>
        <v>27.342947605278571</v>
      </c>
      <c r="N107" s="5">
        <f t="shared" si="74"/>
        <v>6.839494231946337</v>
      </c>
      <c r="O107" s="5">
        <f t="shared" si="75"/>
        <v>2.5168912126146807</v>
      </c>
      <c r="P107" s="5">
        <f t="shared" si="76"/>
        <v>0.36799376200342826</v>
      </c>
      <c r="Q107" s="5">
        <f t="shared" si="77"/>
        <v>26.261934020133854</v>
      </c>
      <c r="R107" s="5">
        <f t="shared" si="78"/>
        <v>1.0411627561136949</v>
      </c>
    </row>
    <row r="108" spans="1:18" x14ac:dyDescent="0.3">
      <c r="A108" t="s">
        <v>24</v>
      </c>
      <c r="B108" s="5">
        <f t="shared" si="79"/>
        <v>27.34</v>
      </c>
      <c r="C108">
        <v>6.3499999999999979</v>
      </c>
      <c r="D108">
        <v>2.3999999999999986</v>
      </c>
      <c r="E108">
        <v>26.900000000000002</v>
      </c>
      <c r="F108">
        <v>22.849999999999998</v>
      </c>
      <c r="G108" s="5">
        <f t="shared" si="68"/>
        <v>6.9349999999999996</v>
      </c>
      <c r="H108" s="5">
        <f t="shared" si="69"/>
        <v>3.2109999999999999</v>
      </c>
      <c r="I108" s="5">
        <f t="shared" si="70"/>
        <v>0.46300000000000002</v>
      </c>
      <c r="J108" s="5">
        <f t="shared" si="71"/>
        <v>26.63</v>
      </c>
      <c r="K108" s="5">
        <f t="shared" si="72"/>
        <v>1.0269999999999999</v>
      </c>
      <c r="M108">
        <f t="shared" si="73"/>
        <v>27.342947605278571</v>
      </c>
      <c r="N108" s="5">
        <f t="shared" si="74"/>
        <v>6.9351195217771107</v>
      </c>
      <c r="O108" s="5">
        <f t="shared" si="75"/>
        <v>3.21091762403102</v>
      </c>
      <c r="P108" s="5">
        <f t="shared" si="76"/>
        <v>0.46299384083408396</v>
      </c>
      <c r="Q108" s="5">
        <f t="shared" si="77"/>
        <v>26.632128204655729</v>
      </c>
      <c r="R108" s="5">
        <f t="shared" si="78"/>
        <v>1.0266902965906637</v>
      </c>
    </row>
    <row r="109" spans="1:18" x14ac:dyDescent="0.3">
      <c r="A109" t="s">
        <v>24</v>
      </c>
      <c r="B109" s="5">
        <f t="shared" si="79"/>
        <v>27.34</v>
      </c>
      <c r="C109">
        <v>6.4499999999999993</v>
      </c>
      <c r="D109">
        <v>3</v>
      </c>
      <c r="E109">
        <v>27.000000000000004</v>
      </c>
      <c r="F109">
        <v>23.45</v>
      </c>
      <c r="G109" s="5">
        <f t="shared" si="68"/>
        <v>7.0309999999999997</v>
      </c>
      <c r="H109" s="5">
        <f t="shared" si="69"/>
        <v>3.77</v>
      </c>
      <c r="I109" s="5">
        <f t="shared" si="70"/>
        <v>0.53600000000000003</v>
      </c>
      <c r="J109" s="5">
        <f t="shared" si="71"/>
        <v>27</v>
      </c>
      <c r="K109" s="5">
        <f t="shared" si="72"/>
        <v>1.0129999999999999</v>
      </c>
      <c r="M109">
        <f t="shared" si="73"/>
        <v>27.342947605278571</v>
      </c>
      <c r="N109" s="5">
        <f t="shared" si="74"/>
        <v>7.030793329428171</v>
      </c>
      <c r="O109" s="5">
        <f t="shared" si="75"/>
        <v>3.7699516498890926</v>
      </c>
      <c r="P109" s="5">
        <f t="shared" si="76"/>
        <v>0.53620572718437598</v>
      </c>
      <c r="Q109" s="5">
        <f t="shared" si="77"/>
        <v>27.002510216215278</v>
      </c>
      <c r="R109" s="5">
        <f t="shared" si="78"/>
        <v>1.0126076200448526</v>
      </c>
    </row>
    <row r="110" spans="1:18" x14ac:dyDescent="0.3">
      <c r="A110" t="s">
        <v>24</v>
      </c>
      <c r="B110" s="5">
        <f t="shared" si="79"/>
        <v>27.34</v>
      </c>
      <c r="C110">
        <v>6.6499999999999986</v>
      </c>
      <c r="D110">
        <v>3.6499999999999986</v>
      </c>
      <c r="E110">
        <v>27.200000000000003</v>
      </c>
      <c r="F110">
        <v>24.099999999999998</v>
      </c>
      <c r="G110" s="5">
        <f t="shared" si="68"/>
        <v>7.2220000000000004</v>
      </c>
      <c r="H110" s="5">
        <f t="shared" si="69"/>
        <v>4.3789999999999996</v>
      </c>
      <c r="I110" s="5">
        <f t="shared" si="70"/>
        <v>0.60599999999999998</v>
      </c>
      <c r="J110" s="5">
        <f t="shared" si="71"/>
        <v>27.74</v>
      </c>
      <c r="K110" s="5">
        <f t="shared" si="72"/>
        <v>0.98599999999999999</v>
      </c>
      <c r="M110">
        <f t="shared" si="73"/>
        <v>27.342947605278571</v>
      </c>
      <c r="N110" s="5">
        <f t="shared" si="74"/>
        <v>7.2222836520776594</v>
      </c>
      <c r="O110" s="5">
        <f t="shared" si="75"/>
        <v>4.3789790760371483</v>
      </c>
      <c r="P110" s="5">
        <f t="shared" si="76"/>
        <v>0.60631502264210191</v>
      </c>
      <c r="Q110" s="5">
        <f t="shared" si="77"/>
        <v>27.743826702288242</v>
      </c>
      <c r="R110" s="5">
        <f t="shared" si="78"/>
        <v>0.98555069200397627</v>
      </c>
    </row>
    <row r="111" spans="1:18" x14ac:dyDescent="0.3">
      <c r="A111" t="s">
        <v>24</v>
      </c>
      <c r="B111" s="5">
        <f t="shared" si="79"/>
        <v>27.34</v>
      </c>
      <c r="C111">
        <v>6.6999999999999993</v>
      </c>
      <c r="D111">
        <v>4.0500000000000007</v>
      </c>
      <c r="E111">
        <v>27.250000000000004</v>
      </c>
      <c r="F111">
        <v>24.5</v>
      </c>
      <c r="G111" s="5">
        <f t="shared" si="68"/>
        <v>7.27</v>
      </c>
      <c r="H111" s="5">
        <f t="shared" si="69"/>
        <v>4.7549999999999999</v>
      </c>
      <c r="I111" s="5">
        <f t="shared" si="70"/>
        <v>0.65400000000000003</v>
      </c>
      <c r="J111" s="5">
        <f t="shared" si="71"/>
        <v>27.93</v>
      </c>
      <c r="K111" s="5">
        <f t="shared" si="72"/>
        <v>0.97899999999999998</v>
      </c>
      <c r="M111">
        <f t="shared" si="73"/>
        <v>27.342947605278571</v>
      </c>
      <c r="N111" s="5">
        <f t="shared" si="74"/>
        <v>7.2701854553025989</v>
      </c>
      <c r="O111" s="5">
        <f t="shared" si="75"/>
        <v>4.755369991092274</v>
      </c>
      <c r="P111" s="5">
        <f t="shared" si="76"/>
        <v>0.65409197885370129</v>
      </c>
      <c r="Q111" s="5">
        <f t="shared" si="77"/>
        <v>27.929268953112949</v>
      </c>
      <c r="R111" s="5">
        <f t="shared" si="78"/>
        <v>0.97900692106124643</v>
      </c>
    </row>
    <row r="112" spans="1:18" x14ac:dyDescent="0.3">
      <c r="A112" t="s">
        <v>24</v>
      </c>
      <c r="B112" s="5">
        <f t="shared" si="79"/>
        <v>27.34</v>
      </c>
      <c r="C112">
        <v>6.7999999999999972</v>
      </c>
      <c r="D112">
        <v>3.9499999999999993</v>
      </c>
      <c r="E112">
        <v>27.35</v>
      </c>
      <c r="F112">
        <v>24.4</v>
      </c>
      <c r="G112" s="5">
        <f t="shared" si="68"/>
        <v>7.3659999999999997</v>
      </c>
      <c r="H112" s="5">
        <f t="shared" si="69"/>
        <v>4.6609999999999996</v>
      </c>
      <c r="I112" s="5">
        <f t="shared" si="70"/>
        <v>0.63300000000000001</v>
      </c>
      <c r="J112" s="5">
        <f t="shared" si="71"/>
        <v>28.3</v>
      </c>
      <c r="K112" s="5">
        <f t="shared" si="72"/>
        <v>0.96599999999999997</v>
      </c>
      <c r="M112">
        <f t="shared" si="73"/>
        <v>27.342947605278571</v>
      </c>
      <c r="N112" s="5">
        <f t="shared" si="74"/>
        <v>7.366023531582452</v>
      </c>
      <c r="O112" s="5">
        <f t="shared" si="75"/>
        <v>4.6611635601201566</v>
      </c>
      <c r="P112" s="5">
        <f t="shared" si="76"/>
        <v>0.63279237978741465</v>
      </c>
      <c r="Q112" s="5">
        <f t="shared" si="77"/>
        <v>28.300286897815145</v>
      </c>
      <c r="R112" s="5">
        <f t="shared" si="78"/>
        <v>0.96617209938566084</v>
      </c>
    </row>
    <row r="113" spans="1:18" x14ac:dyDescent="0.3">
      <c r="A113" t="s">
        <v>24</v>
      </c>
      <c r="B113" s="5">
        <f t="shared" si="79"/>
        <v>27.34</v>
      </c>
      <c r="C113">
        <v>6.8999999999999986</v>
      </c>
      <c r="D113">
        <v>4.5999999999999979</v>
      </c>
      <c r="E113">
        <v>27.450000000000003</v>
      </c>
      <c r="F113">
        <v>25.049999999999997</v>
      </c>
      <c r="G113" s="5">
        <f t="shared" si="68"/>
        <v>7.4619999999999997</v>
      </c>
      <c r="H113" s="5">
        <f t="shared" si="69"/>
        <v>5.2750000000000004</v>
      </c>
      <c r="I113" s="5">
        <f t="shared" si="70"/>
        <v>0.70699999999999996</v>
      </c>
      <c r="J113" s="5">
        <f t="shared" si="71"/>
        <v>28.67</v>
      </c>
      <c r="K113" s="5">
        <f t="shared" si="72"/>
        <v>0.95399999999999996</v>
      </c>
      <c r="M113">
        <f t="shared" si="73"/>
        <v>27.342947605278571</v>
      </c>
      <c r="N113" s="5">
        <f t="shared" si="74"/>
        <v>7.4619070104653078</v>
      </c>
      <c r="O113" s="5">
        <f t="shared" si="75"/>
        <v>5.2747356977113808</v>
      </c>
      <c r="P113" s="5">
        <f t="shared" si="76"/>
        <v>0.70688842548072173</v>
      </c>
      <c r="Q113" s="5">
        <f t="shared" si="77"/>
        <v>28.671480609614346</v>
      </c>
      <c r="R113" s="5">
        <f t="shared" si="78"/>
        <v>0.95366360661924521</v>
      </c>
    </row>
    <row r="114" spans="1:18" x14ac:dyDescent="0.3">
      <c r="A114" t="s">
        <v>24</v>
      </c>
      <c r="B114" s="5">
        <f t="shared" si="79"/>
        <v>27.34</v>
      </c>
      <c r="C114">
        <v>7.1999999999999993</v>
      </c>
      <c r="D114">
        <v>5.0999999999999996</v>
      </c>
      <c r="E114">
        <v>27.750000000000004</v>
      </c>
      <c r="F114">
        <v>25.549999999999997</v>
      </c>
      <c r="G114" s="5">
        <f t="shared" si="68"/>
        <v>7.75</v>
      </c>
      <c r="H114" s="5">
        <f t="shared" si="69"/>
        <v>5.7489999999999997</v>
      </c>
      <c r="I114" s="5">
        <f t="shared" si="70"/>
        <v>0.74199999999999999</v>
      </c>
      <c r="J114" s="5">
        <f t="shared" si="71"/>
        <v>29.79</v>
      </c>
      <c r="K114" s="5">
        <f t="shared" si="72"/>
        <v>0.91800000000000004</v>
      </c>
      <c r="M114">
        <f t="shared" si="73"/>
        <v>27.342947605278571</v>
      </c>
      <c r="N114" s="5">
        <f t="shared" si="74"/>
        <v>7.7498233418107443</v>
      </c>
      <c r="O114" s="5">
        <f t="shared" si="75"/>
        <v>5.7485856551608441</v>
      </c>
      <c r="P114" s="5">
        <f t="shared" si="76"/>
        <v>0.74176989611452082</v>
      </c>
      <c r="Q114" s="5">
        <f t="shared" si="77"/>
        <v>29.786091103151936</v>
      </c>
      <c r="R114" s="5">
        <f t="shared" si="78"/>
        <v>0.91797703534134312</v>
      </c>
    </row>
    <row r="115" spans="1:18" x14ac:dyDescent="0.3">
      <c r="A115" t="s">
        <v>24</v>
      </c>
      <c r="B115" s="5">
        <f t="shared" si="79"/>
        <v>27.34</v>
      </c>
      <c r="C115">
        <v>7.25</v>
      </c>
      <c r="D115">
        <v>5.5</v>
      </c>
      <c r="E115">
        <v>27.800000000000004</v>
      </c>
      <c r="F115">
        <v>25.95</v>
      </c>
      <c r="G115" s="5">
        <f t="shared" si="68"/>
        <v>7.798</v>
      </c>
      <c r="H115" s="5">
        <f t="shared" si="69"/>
        <v>6.1289999999999996</v>
      </c>
      <c r="I115" s="5">
        <f t="shared" si="70"/>
        <v>0.78600000000000003</v>
      </c>
      <c r="J115" s="5">
        <f t="shared" si="71"/>
        <v>29.97</v>
      </c>
      <c r="K115" s="5">
        <f t="shared" si="72"/>
        <v>0.91200000000000003</v>
      </c>
      <c r="M115">
        <f t="shared" si="73"/>
        <v>27.342947605278571</v>
      </c>
      <c r="N115" s="5">
        <f t="shared" si="74"/>
        <v>7.79784733858643</v>
      </c>
      <c r="O115" s="5">
        <f t="shared" si="75"/>
        <v>6.1287448252020704</v>
      </c>
      <c r="P115" s="5">
        <f t="shared" si="76"/>
        <v>0.78595342523249123</v>
      </c>
      <c r="Q115" s="5">
        <f t="shared" si="77"/>
        <v>29.972006401869645</v>
      </c>
      <c r="R115" s="5">
        <f t="shared" si="78"/>
        <v>0.91228285616450844</v>
      </c>
    </row>
    <row r="116" spans="1:18" x14ac:dyDescent="0.3">
      <c r="A116" t="s">
        <v>24</v>
      </c>
      <c r="B116" s="5">
        <f t="shared" si="79"/>
        <v>27.34</v>
      </c>
      <c r="C116">
        <v>7.6999999999999993</v>
      </c>
      <c r="D116">
        <v>5.9499999999999993</v>
      </c>
      <c r="E116">
        <v>28.250000000000004</v>
      </c>
      <c r="F116">
        <v>26.4</v>
      </c>
      <c r="G116" s="5">
        <f t="shared" si="68"/>
        <v>8.2309999999999999</v>
      </c>
      <c r="H116" s="5">
        <f t="shared" si="69"/>
        <v>6.5570000000000004</v>
      </c>
      <c r="I116" s="5">
        <f t="shared" si="70"/>
        <v>0.79700000000000004</v>
      </c>
      <c r="J116" s="5">
        <f t="shared" si="71"/>
        <v>31.65</v>
      </c>
      <c r="K116" s="5">
        <f t="shared" si="72"/>
        <v>0.86399999999999999</v>
      </c>
      <c r="M116">
        <f t="shared" si="73"/>
        <v>27.342947605278571</v>
      </c>
      <c r="N116" s="5">
        <f t="shared" si="74"/>
        <v>8.2305328055799336</v>
      </c>
      <c r="O116" s="5">
        <f t="shared" si="75"/>
        <v>6.5574930227748167</v>
      </c>
      <c r="P116" s="5">
        <f t="shared" si="76"/>
        <v>0.79672764542401553</v>
      </c>
      <c r="Q116" s="5">
        <f t="shared" si="77"/>
        <v>31.647061650241596</v>
      </c>
      <c r="R116" s="5">
        <f t="shared" si="78"/>
        <v>0.86399640849657944</v>
      </c>
    </row>
    <row r="117" spans="1:18" x14ac:dyDescent="0.3">
      <c r="A117" t="s">
        <v>24</v>
      </c>
      <c r="B117" s="5">
        <f t="shared" si="79"/>
        <v>27.34</v>
      </c>
      <c r="C117">
        <v>8.0999999999999979</v>
      </c>
      <c r="D117">
        <v>6.6</v>
      </c>
      <c r="E117">
        <v>28.650000000000002</v>
      </c>
      <c r="F117">
        <v>27.049999999999997</v>
      </c>
      <c r="G117" s="5">
        <f t="shared" si="68"/>
        <v>8.6159999999999997</v>
      </c>
      <c r="H117" s="5">
        <f t="shared" si="69"/>
        <v>7.1790000000000003</v>
      </c>
      <c r="I117" s="5">
        <f t="shared" si="70"/>
        <v>0.83299999999999996</v>
      </c>
      <c r="J117" s="5">
        <f t="shared" si="71"/>
        <v>33.14</v>
      </c>
      <c r="K117" s="5">
        <f t="shared" si="72"/>
        <v>0.82499999999999996</v>
      </c>
      <c r="M117">
        <f t="shared" si="73"/>
        <v>27.342947605278571</v>
      </c>
      <c r="N117" s="5">
        <f t="shared" si="74"/>
        <v>8.6158220408835469</v>
      </c>
      <c r="O117" s="5">
        <f t="shared" si="75"/>
        <v>7.1786482035432932</v>
      </c>
      <c r="P117" s="5">
        <f t="shared" si="76"/>
        <v>0.83319364878700852</v>
      </c>
      <c r="Q117" s="5">
        <f t="shared" si="77"/>
        <v>33.138631866872473</v>
      </c>
      <c r="R117" s="5">
        <f t="shared" si="78"/>
        <v>0.82510791981766618</v>
      </c>
    </row>
    <row r="118" spans="1:18" x14ac:dyDescent="0.3">
      <c r="A118" t="s">
        <v>24</v>
      </c>
      <c r="B118" s="5">
        <f t="shared" si="79"/>
        <v>27.34</v>
      </c>
      <c r="C118">
        <v>8.4799999999999986</v>
      </c>
      <c r="D118">
        <v>7.1999999999999993</v>
      </c>
      <c r="E118">
        <v>29.03</v>
      </c>
      <c r="F118">
        <v>27.65</v>
      </c>
      <c r="G118" s="5">
        <f t="shared" si="68"/>
        <v>8.9819999999999993</v>
      </c>
      <c r="H118" s="5">
        <f t="shared" si="69"/>
        <v>7.7539999999999996</v>
      </c>
      <c r="I118" s="5">
        <f t="shared" si="70"/>
        <v>0.86299999999999999</v>
      </c>
      <c r="J118" s="5">
        <f t="shared" si="71"/>
        <v>34.56</v>
      </c>
      <c r="K118" s="5">
        <f t="shared" si="72"/>
        <v>0.79100000000000004</v>
      </c>
      <c r="M118">
        <f t="shared" si="73"/>
        <v>27.342947605278571</v>
      </c>
      <c r="N118" s="5">
        <f t="shared" si="74"/>
        <v>8.9824062996742366</v>
      </c>
      <c r="O118" s="5">
        <f t="shared" si="75"/>
        <v>7.7538075558968327</v>
      </c>
      <c r="P118" s="5">
        <f t="shared" si="76"/>
        <v>0.86322164654008571</v>
      </c>
      <c r="Q118" s="5">
        <f t="shared" si="77"/>
        <v>34.557789507928874</v>
      </c>
      <c r="R118" s="5">
        <f t="shared" si="78"/>
        <v>0.7912238599348218</v>
      </c>
    </row>
    <row r="119" spans="1:18" x14ac:dyDescent="0.3">
      <c r="A119" t="s">
        <v>24</v>
      </c>
      <c r="B119" s="5">
        <f t="shared" si="79"/>
        <v>27.34</v>
      </c>
      <c r="C119">
        <v>8.7999999999999989</v>
      </c>
      <c r="D119">
        <v>7.5499999999999989</v>
      </c>
      <c r="E119">
        <v>29.35</v>
      </c>
      <c r="F119">
        <v>28</v>
      </c>
      <c r="G119" s="5">
        <f t="shared" si="68"/>
        <v>9.2919999999999998</v>
      </c>
      <c r="H119" s="5">
        <f t="shared" si="69"/>
        <v>8.09</v>
      </c>
      <c r="I119" s="5">
        <f t="shared" si="70"/>
        <v>0.871</v>
      </c>
      <c r="J119" s="5">
        <f t="shared" si="71"/>
        <v>35.75</v>
      </c>
      <c r="K119" s="5">
        <f t="shared" si="72"/>
        <v>0.76500000000000001</v>
      </c>
      <c r="M119">
        <f t="shared" si="73"/>
        <v>27.342947605278571</v>
      </c>
      <c r="N119" s="5">
        <f t="shared" si="74"/>
        <v>9.2915106549377757</v>
      </c>
      <c r="O119" s="5">
        <f t="shared" si="75"/>
        <v>8.0900488994300197</v>
      </c>
      <c r="P119" s="5">
        <f t="shared" si="76"/>
        <v>0.8706925278216987</v>
      </c>
      <c r="Q119" s="5">
        <f t="shared" si="77"/>
        <v>35.754425198460609</v>
      </c>
      <c r="R119" s="5">
        <f t="shared" si="78"/>
        <v>0.76474303400228649</v>
      </c>
    </row>
    <row r="120" spans="1:18" x14ac:dyDescent="0.3">
      <c r="A120" t="s">
        <v>24</v>
      </c>
      <c r="B120" s="5">
        <f t="shared" si="79"/>
        <v>27.34</v>
      </c>
      <c r="C120">
        <v>9.1499999999999986</v>
      </c>
      <c r="D120">
        <v>8.1499999999999986</v>
      </c>
      <c r="E120">
        <v>29.700000000000003</v>
      </c>
      <c r="F120">
        <v>28.599999999999998</v>
      </c>
      <c r="G120" s="5">
        <f t="shared" si="68"/>
        <v>9.6300000000000008</v>
      </c>
      <c r="H120" s="5">
        <f t="shared" si="69"/>
        <v>8.6679999999999993</v>
      </c>
      <c r="I120" s="5">
        <f t="shared" si="70"/>
        <v>0.9</v>
      </c>
      <c r="J120" s="5">
        <f t="shared" si="71"/>
        <v>37.06</v>
      </c>
      <c r="K120" s="5">
        <f t="shared" si="72"/>
        <v>0.73799999999999999</v>
      </c>
      <c r="M120">
        <f t="shared" si="73"/>
        <v>27.342947605278571</v>
      </c>
      <c r="N120" s="5">
        <f t="shared" si="74"/>
        <v>9.6299944871307179</v>
      </c>
      <c r="O120" s="5">
        <f t="shared" si="75"/>
        <v>8.667627191003394</v>
      </c>
      <c r="P120" s="5">
        <f t="shared" si="76"/>
        <v>0.90006564412748036</v>
      </c>
      <c r="Q120" s="5">
        <f t="shared" si="77"/>
        <v>37.06479765802915</v>
      </c>
      <c r="R120" s="5">
        <f t="shared" si="78"/>
        <v>0.73770664708742617</v>
      </c>
    </row>
    <row r="121" spans="1:18" x14ac:dyDescent="0.3">
      <c r="A121" t="s">
        <v>24</v>
      </c>
      <c r="B121" s="5">
        <f t="shared" si="79"/>
        <v>27.34</v>
      </c>
      <c r="C121">
        <v>9.3999999999999986</v>
      </c>
      <c r="D121">
        <v>8.4499999999999993</v>
      </c>
      <c r="E121">
        <v>29.950000000000003</v>
      </c>
      <c r="F121">
        <v>28.9</v>
      </c>
      <c r="G121" s="5">
        <f t="shared" si="68"/>
        <v>9.8719999999999999</v>
      </c>
      <c r="H121" s="5">
        <f t="shared" si="69"/>
        <v>8.9570000000000007</v>
      </c>
      <c r="I121" s="5">
        <f t="shared" si="70"/>
        <v>0.90700000000000003</v>
      </c>
      <c r="J121" s="5">
        <f t="shared" si="71"/>
        <v>38</v>
      </c>
      <c r="K121" s="5">
        <f t="shared" si="72"/>
        <v>0.72</v>
      </c>
      <c r="M121">
        <f t="shared" si="73"/>
        <v>27.342947605278571</v>
      </c>
      <c r="N121" s="5">
        <f t="shared" si="74"/>
        <v>9.8720146679113334</v>
      </c>
      <c r="O121" s="5">
        <f t="shared" si="75"/>
        <v>8.9569363838473386</v>
      </c>
      <c r="P121" s="5">
        <f t="shared" si="76"/>
        <v>0.90730582207921273</v>
      </c>
      <c r="Q121" s="5">
        <f t="shared" si="77"/>
        <v>38.001730383885146</v>
      </c>
      <c r="R121" s="5">
        <f t="shared" si="78"/>
        <v>0.71951848847581701</v>
      </c>
    </row>
    <row r="122" spans="1:18" x14ac:dyDescent="0.3">
      <c r="A122" t="s">
        <v>24</v>
      </c>
      <c r="B122" s="5">
        <f t="shared" si="79"/>
        <v>27.34</v>
      </c>
      <c r="C122">
        <v>9.7499999999999982</v>
      </c>
      <c r="D122">
        <v>8.75</v>
      </c>
      <c r="E122">
        <v>30.300000000000004</v>
      </c>
      <c r="F122">
        <v>29.2</v>
      </c>
      <c r="G122" s="5">
        <f t="shared" si="68"/>
        <v>10.211</v>
      </c>
      <c r="H122" s="5">
        <f t="shared" si="69"/>
        <v>9.2469999999999999</v>
      </c>
      <c r="I122" s="5">
        <f t="shared" si="70"/>
        <v>0.90600000000000003</v>
      </c>
      <c r="J122" s="5">
        <f t="shared" si="71"/>
        <v>39.31</v>
      </c>
      <c r="K122" s="5">
        <f t="shared" si="72"/>
        <v>0.69499999999999995</v>
      </c>
      <c r="M122">
        <f t="shared" si="73"/>
        <v>27.342947605278571</v>
      </c>
      <c r="N122" s="5">
        <f t="shared" si="74"/>
        <v>10.211173019151865</v>
      </c>
      <c r="O122" s="5">
        <f t="shared" si="75"/>
        <v>9.2465733922325217</v>
      </c>
      <c r="P122" s="5">
        <f t="shared" si="76"/>
        <v>0.90553488564828355</v>
      </c>
      <c r="Q122" s="5">
        <f t="shared" si="77"/>
        <v>39.314714109042612</v>
      </c>
      <c r="R122" s="5">
        <f t="shared" si="78"/>
        <v>0.69548890854046763</v>
      </c>
    </row>
    <row r="123" spans="1:18" x14ac:dyDescent="0.3">
      <c r="A123" t="s">
        <v>24</v>
      </c>
      <c r="B123" s="5">
        <f t="shared" si="79"/>
        <v>27.34</v>
      </c>
      <c r="C123">
        <v>10.099999999999998</v>
      </c>
      <c r="D123">
        <v>9.1999999999999993</v>
      </c>
      <c r="E123">
        <v>30.650000000000002</v>
      </c>
      <c r="F123">
        <v>29.65</v>
      </c>
      <c r="G123" s="5">
        <f t="shared" si="68"/>
        <v>10.551</v>
      </c>
      <c r="H123" s="5">
        <f t="shared" si="69"/>
        <v>9.6820000000000004</v>
      </c>
      <c r="I123" s="5">
        <f t="shared" si="70"/>
        <v>0.91800000000000004</v>
      </c>
      <c r="J123" s="5">
        <f t="shared" si="71"/>
        <v>40.630000000000003</v>
      </c>
      <c r="K123" s="5">
        <f t="shared" si="72"/>
        <v>0.67300000000000004</v>
      </c>
      <c r="M123">
        <f t="shared" si="73"/>
        <v>27.342947605278571</v>
      </c>
      <c r="N123" s="5">
        <f t="shared" si="74"/>
        <v>10.550700656151131</v>
      </c>
      <c r="O123" s="5">
        <f t="shared" si="75"/>
        <v>9.6816147205345509</v>
      </c>
      <c r="P123" s="5">
        <f t="shared" si="76"/>
        <v>0.91762765678411162</v>
      </c>
      <c r="Q123" s="5">
        <f t="shared" si="77"/>
        <v>40.629127450157874</v>
      </c>
      <c r="R123" s="5">
        <f t="shared" si="78"/>
        <v>0.67298879698614655</v>
      </c>
    </row>
    <row r="124" spans="1:18" x14ac:dyDescent="0.3">
      <c r="A124" t="s">
        <v>24</v>
      </c>
      <c r="B124" s="5">
        <f t="shared" si="79"/>
        <v>27.34</v>
      </c>
      <c r="C124">
        <v>10.199999999999999</v>
      </c>
      <c r="D124">
        <v>9.3999999999999986</v>
      </c>
      <c r="E124">
        <v>30.750000000000004</v>
      </c>
      <c r="F124">
        <v>29.849999999999998</v>
      </c>
      <c r="G124" s="5">
        <f t="shared" si="68"/>
        <v>10.648</v>
      </c>
      <c r="H124" s="5">
        <f t="shared" si="69"/>
        <v>9.875</v>
      </c>
      <c r="I124" s="5">
        <f t="shared" si="70"/>
        <v>0.92700000000000005</v>
      </c>
      <c r="J124" s="5">
        <f t="shared" si="71"/>
        <v>41</v>
      </c>
      <c r="K124" s="5">
        <f t="shared" si="72"/>
        <v>0.66700000000000004</v>
      </c>
      <c r="M124">
        <f t="shared" si="73"/>
        <v>27.342947605278571</v>
      </c>
      <c r="N124" s="5">
        <f t="shared" si="74"/>
        <v>10.647774036251581</v>
      </c>
      <c r="O124" s="5">
        <f t="shared" si="75"/>
        <v>9.8751825427002533</v>
      </c>
      <c r="P124" s="5">
        <f t="shared" si="76"/>
        <v>0.9274410321893618</v>
      </c>
      <c r="Q124" s="5">
        <f t="shared" si="77"/>
        <v>41.004927626540749</v>
      </c>
      <c r="R124" s="5">
        <f t="shared" si="78"/>
        <v>0.66682101854462594</v>
      </c>
    </row>
    <row r="125" spans="1:18" x14ac:dyDescent="0.3">
      <c r="A125" t="s">
        <v>24</v>
      </c>
      <c r="B125" s="5">
        <f t="shared" si="79"/>
        <v>27.34</v>
      </c>
      <c r="C125">
        <v>10.399999999999999</v>
      </c>
      <c r="D125">
        <v>9.6499999999999986</v>
      </c>
      <c r="E125">
        <v>30.950000000000003</v>
      </c>
      <c r="F125">
        <v>30.099999999999998</v>
      </c>
      <c r="G125" s="5">
        <f t="shared" si="68"/>
        <v>10.842000000000001</v>
      </c>
      <c r="H125" s="5">
        <f t="shared" si="69"/>
        <v>10.117000000000001</v>
      </c>
      <c r="I125" s="5">
        <f t="shared" si="70"/>
        <v>0.93300000000000005</v>
      </c>
      <c r="J125" s="5">
        <f t="shared" si="71"/>
        <v>41.76</v>
      </c>
      <c r="K125" s="5">
        <f t="shared" si="72"/>
        <v>0.65500000000000003</v>
      </c>
      <c r="M125">
        <f t="shared" si="73"/>
        <v>27.342947605278571</v>
      </c>
      <c r="N125" s="5">
        <f t="shared" si="74"/>
        <v>10.842005670883138</v>
      </c>
      <c r="O125" s="5">
        <f t="shared" si="75"/>
        <v>10.11732192487184</v>
      </c>
      <c r="P125" s="5">
        <f t="shared" si="76"/>
        <v>0.93315962304304267</v>
      </c>
      <c r="Q125" s="5">
        <f t="shared" si="77"/>
        <v>41.756856553689893</v>
      </c>
      <c r="R125" s="5">
        <f t="shared" si="78"/>
        <v>0.65481336149242253</v>
      </c>
    </row>
    <row r="126" spans="1:18" x14ac:dyDescent="0.3">
      <c r="A126" t="s">
        <v>24</v>
      </c>
      <c r="B126" s="5">
        <f t="shared" si="79"/>
        <v>27.34</v>
      </c>
      <c r="C126">
        <v>10.499999999999998</v>
      </c>
      <c r="D126">
        <v>9.75</v>
      </c>
      <c r="E126">
        <v>31.050000000000004</v>
      </c>
      <c r="F126">
        <v>30.2</v>
      </c>
      <c r="G126" s="5">
        <f t="shared" si="68"/>
        <v>10.939</v>
      </c>
      <c r="H126" s="5">
        <f t="shared" si="69"/>
        <v>10.214</v>
      </c>
      <c r="I126" s="5">
        <f t="shared" si="70"/>
        <v>0.93400000000000005</v>
      </c>
      <c r="J126" s="5">
        <f t="shared" si="71"/>
        <v>42.13</v>
      </c>
      <c r="K126" s="5">
        <f t="shared" si="72"/>
        <v>0.64900000000000002</v>
      </c>
      <c r="M126">
        <f t="shared" si="73"/>
        <v>27.342947605278571</v>
      </c>
      <c r="N126" s="5">
        <f t="shared" si="74"/>
        <v>10.939163198055326</v>
      </c>
      <c r="O126" s="5">
        <f t="shared" si="75"/>
        <v>10.214232201606439</v>
      </c>
      <c r="P126" s="5">
        <f t="shared" si="76"/>
        <v>0.93373067177773172</v>
      </c>
      <c r="Q126" s="5">
        <f t="shared" si="77"/>
        <v>42.132982488631583</v>
      </c>
      <c r="R126" s="5">
        <f t="shared" si="78"/>
        <v>0.64896776801063882</v>
      </c>
    </row>
    <row r="127" spans="1:18" x14ac:dyDescent="0.3">
      <c r="A127" t="s">
        <v>24</v>
      </c>
      <c r="B127" s="5">
        <f t="shared" si="79"/>
        <v>27.34</v>
      </c>
      <c r="C127">
        <v>11.499999999999998</v>
      </c>
      <c r="D127">
        <v>10.85</v>
      </c>
      <c r="E127">
        <v>32.050000000000004</v>
      </c>
      <c r="F127">
        <v>31.299999999999997</v>
      </c>
      <c r="G127" s="5">
        <f t="shared" si="68"/>
        <v>11.912000000000001</v>
      </c>
      <c r="H127" s="5">
        <f t="shared" si="69"/>
        <v>11.282</v>
      </c>
      <c r="I127" s="5">
        <f t="shared" si="70"/>
        <v>0.94699999999999995</v>
      </c>
      <c r="J127" s="5">
        <f t="shared" si="71"/>
        <v>45.9</v>
      </c>
      <c r="K127" s="5">
        <f t="shared" si="72"/>
        <v>0.59599999999999997</v>
      </c>
      <c r="M127">
        <f t="shared" si="73"/>
        <v>27.342947605278571</v>
      </c>
      <c r="N127" s="5">
        <f t="shared" si="74"/>
        <v>11.912185851526973</v>
      </c>
      <c r="O127" s="5">
        <f t="shared" si="75"/>
        <v>11.282175828224373</v>
      </c>
      <c r="P127" s="5">
        <f t="shared" si="76"/>
        <v>0.94711213952208095</v>
      </c>
      <c r="Q127" s="5">
        <f t="shared" si="77"/>
        <v>45.899845087016367</v>
      </c>
      <c r="R127" s="5">
        <f t="shared" si="78"/>
        <v>0.59570893002889536</v>
      </c>
    </row>
    <row r="128" spans="1:18" x14ac:dyDescent="0.3">
      <c r="A128" t="s">
        <v>24</v>
      </c>
      <c r="B128" s="5">
        <f t="shared" si="79"/>
        <v>27.34</v>
      </c>
      <c r="C128">
        <v>11.799999999999999</v>
      </c>
      <c r="D128">
        <v>11.35</v>
      </c>
      <c r="E128">
        <v>32.35</v>
      </c>
      <c r="F128">
        <v>31.799999999999997</v>
      </c>
      <c r="G128" s="5">
        <f t="shared" si="68"/>
        <v>12.205</v>
      </c>
      <c r="H128" s="5">
        <f t="shared" si="69"/>
        <v>11.769</v>
      </c>
      <c r="I128" s="5">
        <f t="shared" si="70"/>
        <v>0.96399999999999997</v>
      </c>
      <c r="J128" s="5">
        <f t="shared" si="71"/>
        <v>47.03</v>
      </c>
      <c r="K128" s="5">
        <f t="shared" si="72"/>
        <v>0.58099999999999996</v>
      </c>
      <c r="M128">
        <f t="shared" si="73"/>
        <v>27.342947605278571</v>
      </c>
      <c r="N128" s="5">
        <f t="shared" si="74"/>
        <v>12.204576430180083</v>
      </c>
      <c r="O128" s="5">
        <f t="shared" si="75"/>
        <v>11.768692236415824</v>
      </c>
      <c r="P128" s="5">
        <f t="shared" si="76"/>
        <v>0.96428518463890456</v>
      </c>
      <c r="Q128" s="5">
        <f t="shared" si="77"/>
        <v>47.031776734156153</v>
      </c>
      <c r="R128" s="5">
        <f t="shared" si="78"/>
        <v>0.58137177678471896</v>
      </c>
    </row>
    <row r="129" spans="1:18" x14ac:dyDescent="0.3">
      <c r="A129" t="s">
        <v>24</v>
      </c>
      <c r="B129" s="5">
        <f t="shared" si="79"/>
        <v>27.34</v>
      </c>
      <c r="C129">
        <v>12.45</v>
      </c>
      <c r="D129">
        <v>12.049999999999999</v>
      </c>
      <c r="E129">
        <v>33</v>
      </c>
      <c r="F129">
        <v>32.5</v>
      </c>
      <c r="G129" s="5">
        <f t="shared" si="68"/>
        <v>12.839</v>
      </c>
      <c r="H129" s="5">
        <f t="shared" si="69"/>
        <v>12.451000000000001</v>
      </c>
      <c r="I129" s="5">
        <f t="shared" si="70"/>
        <v>0.97</v>
      </c>
      <c r="J129" s="5">
        <f t="shared" si="71"/>
        <v>49.49</v>
      </c>
      <c r="K129" s="5">
        <f t="shared" si="72"/>
        <v>0.55300000000000005</v>
      </c>
      <c r="M129">
        <f t="shared" si="73"/>
        <v>27.342947605278571</v>
      </c>
      <c r="N129" s="5">
        <f t="shared" si="74"/>
        <v>12.838795534575883</v>
      </c>
      <c r="O129" s="5">
        <f t="shared" si="75"/>
        <v>12.450850496713027</v>
      </c>
      <c r="P129" s="5">
        <f t="shared" si="76"/>
        <v>0.96978337751247068</v>
      </c>
      <c r="Q129" s="5">
        <f t="shared" si="77"/>
        <v>49.487029153003618</v>
      </c>
      <c r="R129" s="5">
        <f t="shared" si="78"/>
        <v>0.55252756274254922</v>
      </c>
    </row>
    <row r="130" spans="1:18" x14ac:dyDescent="0.3">
      <c r="A130" t="s">
        <v>24</v>
      </c>
      <c r="B130" s="5">
        <f t="shared" si="79"/>
        <v>27.34</v>
      </c>
      <c r="C130">
        <v>12.799999999999999</v>
      </c>
      <c r="D130">
        <v>12.45</v>
      </c>
      <c r="E130">
        <v>33.35</v>
      </c>
      <c r="F130">
        <v>32.9</v>
      </c>
      <c r="G130" s="5">
        <f t="shared" si="68"/>
        <v>13.180999999999999</v>
      </c>
      <c r="H130" s="5">
        <f t="shared" si="69"/>
        <v>12.840999999999999</v>
      </c>
      <c r="I130" s="5">
        <f t="shared" si="70"/>
        <v>0.97399999999999998</v>
      </c>
      <c r="J130" s="5">
        <f t="shared" si="71"/>
        <v>50.81</v>
      </c>
      <c r="K130" s="5">
        <f t="shared" si="72"/>
        <v>0.53800000000000003</v>
      </c>
      <c r="M130">
        <f t="shared" si="73"/>
        <v>27.342947605278571</v>
      </c>
      <c r="N130" s="5">
        <f t="shared" si="74"/>
        <v>13.180677730537852</v>
      </c>
      <c r="O130" s="5">
        <f t="shared" si="75"/>
        <v>12.841162625209613</v>
      </c>
      <c r="P130" s="5">
        <f t="shared" si="76"/>
        <v>0.97424145311271604</v>
      </c>
      <c r="Q130" s="5">
        <f t="shared" si="77"/>
        <v>50.810557698231186</v>
      </c>
      <c r="R130" s="5">
        <f t="shared" si="78"/>
        <v>0.53813516017027363</v>
      </c>
    </row>
    <row r="131" spans="1:18" x14ac:dyDescent="0.3">
      <c r="A131" t="s">
        <v>24</v>
      </c>
      <c r="B131" s="5">
        <f t="shared" si="79"/>
        <v>27.34</v>
      </c>
      <c r="C131">
        <v>13.499999999999998</v>
      </c>
      <c r="D131">
        <v>13.549999999999999</v>
      </c>
      <c r="E131">
        <v>34.050000000000004</v>
      </c>
      <c r="F131">
        <v>34</v>
      </c>
      <c r="G131" s="5">
        <f t="shared" si="68"/>
        <v>13.865</v>
      </c>
      <c r="H131" s="5">
        <f t="shared" si="69"/>
        <v>13.916</v>
      </c>
      <c r="I131" s="5">
        <f t="shared" si="70"/>
        <v>1.004</v>
      </c>
      <c r="J131" s="5">
        <f t="shared" si="71"/>
        <v>53.46</v>
      </c>
      <c r="K131" s="5">
        <f t="shared" si="72"/>
        <v>0.51100000000000001</v>
      </c>
      <c r="M131">
        <f t="shared" si="73"/>
        <v>27.342947605278571</v>
      </c>
      <c r="N131" s="5">
        <f t="shared" si="74"/>
        <v>13.865186669127533</v>
      </c>
      <c r="O131" s="5">
        <f t="shared" si="75"/>
        <v>13.916261537329703</v>
      </c>
      <c r="P131" s="5">
        <f t="shared" si="76"/>
        <v>1.0036836769255977</v>
      </c>
      <c r="Q131" s="5">
        <f t="shared" si="77"/>
        <v>53.460497152193419</v>
      </c>
      <c r="R131" s="5">
        <f t="shared" si="78"/>
        <v>0.51146078061035616</v>
      </c>
    </row>
    <row r="132" spans="1:18" x14ac:dyDescent="0.3">
      <c r="A132" t="s">
        <v>24</v>
      </c>
      <c r="B132" s="5">
        <f>ROUND(M132,2)</f>
        <v>30.21</v>
      </c>
      <c r="C132">
        <v>7.2999999999999972</v>
      </c>
      <c r="D132">
        <v>0</v>
      </c>
      <c r="E132">
        <v>27.85</v>
      </c>
      <c r="F132" s="6" t="s">
        <v>30</v>
      </c>
      <c r="G132" s="5">
        <f t="shared" si="68"/>
        <v>7.9660000000000002</v>
      </c>
      <c r="H132" s="5">
        <f t="shared" si="69"/>
        <v>0</v>
      </c>
      <c r="I132" s="5">
        <f t="shared" si="70"/>
        <v>0</v>
      </c>
      <c r="J132" s="5">
        <f>ROUND(Q132,2)</f>
        <v>30.21</v>
      </c>
      <c r="K132" s="5">
        <f>ROUND(R132,3)</f>
        <v>1</v>
      </c>
      <c r="M132">
        <v>30.210534753338028</v>
      </c>
      <c r="N132" s="5">
        <f>(C132+((((1000*M132)/(30*E132))^2)/1962))</f>
        <v>7.9663845415566179</v>
      </c>
      <c r="O132" s="5">
        <f>IF(D132=0,0,(D132+((((1000*M132)/(30*F132))^2)/1962)))</f>
        <v>0</v>
      </c>
      <c r="P132" s="5">
        <f t="shared" si="76"/>
        <v>0</v>
      </c>
      <c r="Q132" s="5">
        <f>M132</f>
        <v>30.210534753338028</v>
      </c>
      <c r="R132" s="5">
        <f>M132/Q132</f>
        <v>1</v>
      </c>
    </row>
    <row r="133" spans="1:18" x14ac:dyDescent="0.3">
      <c r="A133" t="s">
        <v>24</v>
      </c>
      <c r="B133" s="5">
        <f t="shared" ref="B133:B134" si="80">ROUND(M133,2)</f>
        <v>30.21</v>
      </c>
      <c r="C133">
        <v>7.0499999999999972</v>
      </c>
      <c r="D133">
        <v>0</v>
      </c>
      <c r="E133">
        <v>27.6</v>
      </c>
      <c r="F133">
        <v>19.099999999999998</v>
      </c>
      <c r="G133" s="5">
        <f>ROUND(N133,3)</f>
        <v>7.7290000000000001</v>
      </c>
      <c r="H133" s="5">
        <f>ROUND(O133,3)</f>
        <v>0</v>
      </c>
      <c r="I133" s="5">
        <f>ROUND(P133,3)</f>
        <v>0</v>
      </c>
      <c r="J133" s="5">
        <f>ROUND(Q133,2)</f>
        <v>29.7</v>
      </c>
      <c r="K133" s="5">
        <f>ROUND(R133,3)</f>
        <v>1.0169999999999999</v>
      </c>
      <c r="M133">
        <f>M132</f>
        <v>30.210534753338028</v>
      </c>
      <c r="N133" s="5">
        <f>(C133+((((1000*M133)/(30*E133))^2)/1962))</f>
        <v>7.7285114000255959</v>
      </c>
      <c r="O133" s="5">
        <f>IF(D133=0,0,(D133+((((1000*M133)/(30*F133))^2)/1962)))</f>
        <v>0</v>
      </c>
      <c r="P133" s="5">
        <f>O133/N133</f>
        <v>0</v>
      </c>
      <c r="Q133" s="5">
        <f>3.8713*N133-0.2158</f>
        <v>29.703586182919089</v>
      </c>
      <c r="R133" s="5">
        <f>M133/Q133</f>
        <v>1.0170669146579498</v>
      </c>
    </row>
    <row r="134" spans="1:18" x14ac:dyDescent="0.3">
      <c r="A134" t="s">
        <v>24</v>
      </c>
      <c r="B134" s="5">
        <f t="shared" si="80"/>
        <v>30.21</v>
      </c>
      <c r="C134">
        <v>6.7999999999999972</v>
      </c>
      <c r="D134">
        <v>0</v>
      </c>
      <c r="E134">
        <v>27.35</v>
      </c>
      <c r="F134">
        <v>19.7</v>
      </c>
      <c r="G134" s="5">
        <f t="shared" ref="G134:G162" si="81">ROUND(N134,3)</f>
        <v>7.4909999999999997</v>
      </c>
      <c r="H134" s="5">
        <f t="shared" ref="H134:H162" si="82">ROUND(O134,3)</f>
        <v>0</v>
      </c>
      <c r="I134" s="5">
        <f t="shared" ref="I134:I162" si="83">ROUND(P134,3)</f>
        <v>0</v>
      </c>
      <c r="J134" s="5">
        <f t="shared" ref="J134:J161" si="84">ROUND(Q134,2)</f>
        <v>28.78</v>
      </c>
      <c r="K134" s="5">
        <f t="shared" ref="K134:K161" si="85">ROUND(R134,3)</f>
        <v>1.05</v>
      </c>
      <c r="M134">
        <f t="shared" ref="M134:M161" si="86">M133</f>
        <v>30.210534753338028</v>
      </c>
      <c r="N134" s="5">
        <f t="shared" ref="N134:N161" si="87">(C134+((((1000*M134)/(30*E134))^2)/1962))</f>
        <v>7.490972322468239</v>
      </c>
      <c r="O134" s="5">
        <f t="shared" ref="O134:O161" si="88">IF(D134=0,0,(D134+((((1000*M134)/(30*F134))^2)/1962)))</f>
        <v>0</v>
      </c>
      <c r="P134" s="5">
        <f t="shared" ref="P134:P162" si="89">O134/N134</f>
        <v>0</v>
      </c>
      <c r="Q134" s="5">
        <f t="shared" ref="Q134:Q161" si="90">3.8713*N134-0.2158</f>
        <v>28.784001151971292</v>
      </c>
      <c r="R134" s="5">
        <f t="shared" ref="R134:R161" si="91">M134/Q134</f>
        <v>1.0495599480362388</v>
      </c>
    </row>
    <row r="135" spans="1:18" x14ac:dyDescent="0.3">
      <c r="A135" t="s">
        <v>24</v>
      </c>
      <c r="B135" s="5">
        <f t="shared" ref="B135:B161" si="92">ROUND(M135,2)</f>
        <v>30.21</v>
      </c>
      <c r="C135">
        <v>6.6499999999999986</v>
      </c>
      <c r="D135">
        <v>0.75</v>
      </c>
      <c r="E135">
        <v>27.200000000000003</v>
      </c>
      <c r="F135">
        <v>21.2</v>
      </c>
      <c r="G135" s="5">
        <f t="shared" si="81"/>
        <v>7.3490000000000002</v>
      </c>
      <c r="H135" s="5">
        <f t="shared" si="82"/>
        <v>1.9</v>
      </c>
      <c r="I135" s="5">
        <f t="shared" si="83"/>
        <v>0.25900000000000001</v>
      </c>
      <c r="J135" s="5">
        <f t="shared" si="84"/>
        <v>28.23</v>
      </c>
      <c r="K135" s="5">
        <f t="shared" si="85"/>
        <v>1.07</v>
      </c>
      <c r="M135">
        <f t="shared" si="86"/>
        <v>30.210534753338028</v>
      </c>
      <c r="N135" s="5">
        <f t="shared" si="87"/>
        <v>7.3486143545678786</v>
      </c>
      <c r="O135" s="5">
        <f t="shared" si="88"/>
        <v>1.9000152280248759</v>
      </c>
      <c r="P135" s="5">
        <f t="shared" si="89"/>
        <v>0.25855421666587136</v>
      </c>
      <c r="Q135" s="5">
        <f t="shared" si="90"/>
        <v>28.232890750838628</v>
      </c>
      <c r="R135" s="5">
        <f t="shared" si="91"/>
        <v>1.0700475208136686</v>
      </c>
    </row>
    <row r="136" spans="1:18" x14ac:dyDescent="0.3">
      <c r="A136" t="s">
        <v>24</v>
      </c>
      <c r="B136" s="5">
        <f t="shared" si="92"/>
        <v>30.21</v>
      </c>
      <c r="C136">
        <v>6.6999999999999993</v>
      </c>
      <c r="D136">
        <v>0.55000000000000071</v>
      </c>
      <c r="E136">
        <v>27.250000000000004</v>
      </c>
      <c r="F136">
        <v>21</v>
      </c>
      <c r="G136" s="5">
        <f t="shared" si="81"/>
        <v>7.3959999999999999</v>
      </c>
      <c r="H136" s="5">
        <f t="shared" si="82"/>
        <v>1.722</v>
      </c>
      <c r="I136" s="5">
        <f t="shared" si="83"/>
        <v>0.23300000000000001</v>
      </c>
      <c r="J136" s="5">
        <f t="shared" si="84"/>
        <v>28.42</v>
      </c>
      <c r="K136" s="5">
        <f t="shared" si="85"/>
        <v>1.0629999999999999</v>
      </c>
      <c r="M136">
        <f t="shared" si="86"/>
        <v>30.210534753338028</v>
      </c>
      <c r="N136" s="5">
        <f t="shared" si="87"/>
        <v>7.3960529842046956</v>
      </c>
      <c r="O136" s="5">
        <f t="shared" si="88"/>
        <v>1.7220245897585047</v>
      </c>
      <c r="P136" s="5">
        <f t="shared" si="89"/>
        <v>0.23283021274132687</v>
      </c>
      <c r="Q136" s="5">
        <f t="shared" si="90"/>
        <v>28.416539917751638</v>
      </c>
      <c r="R136" s="5">
        <f t="shared" si="91"/>
        <v>1.063132064663006</v>
      </c>
    </row>
    <row r="137" spans="1:18" x14ac:dyDescent="0.3">
      <c r="A137" t="s">
        <v>24</v>
      </c>
      <c r="B137" s="5">
        <f t="shared" si="92"/>
        <v>30.21</v>
      </c>
      <c r="C137">
        <v>6.75</v>
      </c>
      <c r="D137">
        <v>1.3499999999999979</v>
      </c>
      <c r="E137">
        <v>27.300000000000004</v>
      </c>
      <c r="F137">
        <v>21.799999999999997</v>
      </c>
      <c r="G137" s="5">
        <f t="shared" si="81"/>
        <v>7.444</v>
      </c>
      <c r="H137" s="5">
        <f t="shared" si="82"/>
        <v>2.4380000000000002</v>
      </c>
      <c r="I137" s="5">
        <f t="shared" si="83"/>
        <v>0.32700000000000001</v>
      </c>
      <c r="J137" s="5">
        <f t="shared" si="84"/>
        <v>28.6</v>
      </c>
      <c r="K137" s="5">
        <f t="shared" si="85"/>
        <v>1.056</v>
      </c>
      <c r="M137">
        <f t="shared" si="86"/>
        <v>30.210534753338028</v>
      </c>
      <c r="N137" s="5">
        <f t="shared" si="87"/>
        <v>7.4435056744133163</v>
      </c>
      <c r="O137" s="5">
        <f t="shared" si="88"/>
        <v>2.4375827878198373</v>
      </c>
      <c r="P137" s="5">
        <f t="shared" si="89"/>
        <v>0.32747778996110771</v>
      </c>
      <c r="Q137" s="5">
        <f t="shared" si="90"/>
        <v>28.600243517356272</v>
      </c>
      <c r="R137" s="5">
        <f t="shared" si="91"/>
        <v>1.056303409969378</v>
      </c>
    </row>
    <row r="138" spans="1:18" x14ac:dyDescent="0.3">
      <c r="A138" t="s">
        <v>24</v>
      </c>
      <c r="B138" s="5">
        <f t="shared" si="92"/>
        <v>30.21</v>
      </c>
      <c r="C138">
        <v>6.7999999999999972</v>
      </c>
      <c r="D138">
        <v>1.9499999999999993</v>
      </c>
      <c r="E138">
        <v>27.35</v>
      </c>
      <c r="F138">
        <v>22.4</v>
      </c>
      <c r="G138" s="5">
        <f t="shared" si="81"/>
        <v>7.4909999999999997</v>
      </c>
      <c r="H138" s="5">
        <f t="shared" si="82"/>
        <v>2.98</v>
      </c>
      <c r="I138" s="5">
        <f t="shared" si="83"/>
        <v>0.39800000000000002</v>
      </c>
      <c r="J138" s="5">
        <f t="shared" si="84"/>
        <v>28.78</v>
      </c>
      <c r="K138" s="5">
        <f t="shared" si="85"/>
        <v>1.05</v>
      </c>
      <c r="M138">
        <f t="shared" si="86"/>
        <v>30.210534753338028</v>
      </c>
      <c r="N138" s="5">
        <f t="shared" si="87"/>
        <v>7.490972322468239</v>
      </c>
      <c r="O138" s="5">
        <f t="shared" si="88"/>
        <v>2.9800997370924343</v>
      </c>
      <c r="P138" s="5">
        <f t="shared" si="89"/>
        <v>0.3978254903110503</v>
      </c>
      <c r="Q138" s="5">
        <f t="shared" si="90"/>
        <v>28.784001151971292</v>
      </c>
      <c r="R138" s="5">
        <f t="shared" si="91"/>
        <v>1.0495599480362388</v>
      </c>
    </row>
    <row r="139" spans="1:18" x14ac:dyDescent="0.3">
      <c r="A139" t="s">
        <v>24</v>
      </c>
      <c r="B139" s="5">
        <f t="shared" si="92"/>
        <v>30.21</v>
      </c>
      <c r="C139">
        <v>6.879999999999999</v>
      </c>
      <c r="D139">
        <v>2.4499999999999993</v>
      </c>
      <c r="E139">
        <v>27.430000000000003</v>
      </c>
      <c r="F139">
        <v>22.9</v>
      </c>
      <c r="G139" s="5">
        <f t="shared" si="81"/>
        <v>7.5670000000000002</v>
      </c>
      <c r="H139" s="5">
        <f t="shared" si="82"/>
        <v>3.4359999999999999</v>
      </c>
      <c r="I139" s="5">
        <f t="shared" si="83"/>
        <v>0.45400000000000001</v>
      </c>
      <c r="J139" s="5">
        <f t="shared" si="84"/>
        <v>29.08</v>
      </c>
      <c r="K139" s="5">
        <f t="shared" si="85"/>
        <v>1.0389999999999999</v>
      </c>
      <c r="M139">
        <f t="shared" si="86"/>
        <v>30.210534753338028</v>
      </c>
      <c r="N139" s="5">
        <f t="shared" si="87"/>
        <v>7.566947737957979</v>
      </c>
      <c r="O139" s="5">
        <f t="shared" si="88"/>
        <v>3.435608291381743</v>
      </c>
      <c r="P139" s="5">
        <f t="shared" si="89"/>
        <v>0.4540282833126687</v>
      </c>
      <c r="Q139" s="5">
        <f t="shared" si="90"/>
        <v>29.078124777956724</v>
      </c>
      <c r="R139" s="5">
        <f t="shared" si="91"/>
        <v>1.0389437071347789</v>
      </c>
    </row>
    <row r="140" spans="1:18" x14ac:dyDescent="0.3">
      <c r="A140" t="s">
        <v>24</v>
      </c>
      <c r="B140" s="5">
        <f t="shared" si="92"/>
        <v>30.21</v>
      </c>
      <c r="C140">
        <v>7</v>
      </c>
      <c r="D140">
        <v>3.1999999999999993</v>
      </c>
      <c r="E140">
        <v>27.550000000000004</v>
      </c>
      <c r="F140">
        <v>23.65</v>
      </c>
      <c r="G140" s="5">
        <f t="shared" si="81"/>
        <v>7.681</v>
      </c>
      <c r="H140" s="5">
        <f t="shared" si="82"/>
        <v>4.1239999999999997</v>
      </c>
      <c r="I140" s="5">
        <f t="shared" si="83"/>
        <v>0.53700000000000003</v>
      </c>
      <c r="J140" s="5">
        <f t="shared" si="84"/>
        <v>29.52</v>
      </c>
      <c r="K140" s="5">
        <f t="shared" si="85"/>
        <v>1.0229999999999999</v>
      </c>
      <c r="M140">
        <f t="shared" si="86"/>
        <v>30.210534753338028</v>
      </c>
      <c r="N140" s="5">
        <f t="shared" si="87"/>
        <v>7.6809764712020057</v>
      </c>
      <c r="O140" s="5">
        <f t="shared" si="88"/>
        <v>4.124087345106803</v>
      </c>
      <c r="P140" s="5">
        <f t="shared" si="89"/>
        <v>0.53692227291270678</v>
      </c>
      <c r="Q140" s="5">
        <f t="shared" si="90"/>
        <v>29.519564212964326</v>
      </c>
      <c r="R140" s="5">
        <f t="shared" si="91"/>
        <v>1.0234072066711013</v>
      </c>
    </row>
    <row r="141" spans="1:18" x14ac:dyDescent="0.3">
      <c r="A141" t="s">
        <v>24</v>
      </c>
      <c r="B141" s="5">
        <f t="shared" si="92"/>
        <v>30.21</v>
      </c>
      <c r="C141">
        <v>7.2999999999999972</v>
      </c>
      <c r="D141">
        <v>4.0500000000000007</v>
      </c>
      <c r="E141">
        <v>27.85</v>
      </c>
      <c r="F141">
        <v>24.5</v>
      </c>
      <c r="G141" s="5">
        <f t="shared" si="81"/>
        <v>7.9660000000000002</v>
      </c>
      <c r="H141" s="5">
        <f t="shared" si="82"/>
        <v>4.9109999999999996</v>
      </c>
      <c r="I141" s="5">
        <f t="shared" si="83"/>
        <v>0.61599999999999999</v>
      </c>
      <c r="J141" s="5">
        <f t="shared" si="84"/>
        <v>30.62</v>
      </c>
      <c r="K141" s="5">
        <f t="shared" si="85"/>
        <v>0.98599999999999999</v>
      </c>
      <c r="M141">
        <f t="shared" si="86"/>
        <v>30.210534753338028</v>
      </c>
      <c r="N141" s="5">
        <f t="shared" si="87"/>
        <v>7.9663845415566179</v>
      </c>
      <c r="O141" s="5">
        <f t="shared" si="88"/>
        <v>4.9110792904348202</v>
      </c>
      <c r="P141" s="5">
        <f t="shared" si="89"/>
        <v>0.61647529877778207</v>
      </c>
      <c r="Q141" s="5">
        <f t="shared" si="90"/>
        <v>30.624464475728136</v>
      </c>
      <c r="R141" s="5">
        <f t="shared" si="91"/>
        <v>0.98648369107913136</v>
      </c>
    </row>
    <row r="142" spans="1:18" x14ac:dyDescent="0.3">
      <c r="A142" t="s">
        <v>24</v>
      </c>
      <c r="B142" s="5">
        <f t="shared" si="92"/>
        <v>30.21</v>
      </c>
      <c r="C142">
        <v>7.4999999999999982</v>
      </c>
      <c r="D142">
        <v>4.6499999999999986</v>
      </c>
      <c r="E142">
        <v>28.050000000000004</v>
      </c>
      <c r="F142">
        <v>25.099999999999998</v>
      </c>
      <c r="G142" s="5">
        <f t="shared" si="81"/>
        <v>8.157</v>
      </c>
      <c r="H142" s="5">
        <f t="shared" si="82"/>
        <v>5.47</v>
      </c>
      <c r="I142" s="5">
        <f t="shared" si="83"/>
        <v>0.67100000000000004</v>
      </c>
      <c r="J142" s="5">
        <f t="shared" si="84"/>
        <v>31.36</v>
      </c>
      <c r="K142" s="5">
        <f t="shared" si="85"/>
        <v>0.96299999999999997</v>
      </c>
      <c r="M142">
        <f t="shared" si="86"/>
        <v>30.210534753338028</v>
      </c>
      <c r="N142" s="5">
        <f t="shared" si="87"/>
        <v>8.156915609804873</v>
      </c>
      <c r="O142" s="5">
        <f t="shared" si="88"/>
        <v>5.4704041905422125</v>
      </c>
      <c r="P142" s="5">
        <f t="shared" si="89"/>
        <v>0.67064616728002091</v>
      </c>
      <c r="Q142" s="5">
        <f t="shared" si="90"/>
        <v>31.362067400237606</v>
      </c>
      <c r="R142" s="5">
        <f t="shared" si="91"/>
        <v>0.96328262954721999</v>
      </c>
    </row>
    <row r="143" spans="1:18" x14ac:dyDescent="0.3">
      <c r="A143" t="s">
        <v>24</v>
      </c>
      <c r="B143" s="5">
        <f t="shared" si="92"/>
        <v>30.21</v>
      </c>
      <c r="C143">
        <v>7.7499999999999982</v>
      </c>
      <c r="D143">
        <v>5.2999999999999989</v>
      </c>
      <c r="E143">
        <v>28.300000000000004</v>
      </c>
      <c r="F143">
        <v>25.75</v>
      </c>
      <c r="G143" s="5">
        <f t="shared" si="81"/>
        <v>8.3949999999999996</v>
      </c>
      <c r="H143" s="5">
        <f t="shared" si="82"/>
        <v>6.08</v>
      </c>
      <c r="I143" s="5">
        <f t="shared" si="83"/>
        <v>0.72399999999999998</v>
      </c>
      <c r="J143" s="5">
        <f t="shared" si="84"/>
        <v>32.29</v>
      </c>
      <c r="K143" s="5">
        <f t="shared" si="85"/>
        <v>0.93600000000000005</v>
      </c>
      <c r="M143">
        <f t="shared" si="86"/>
        <v>30.210534753338028</v>
      </c>
      <c r="N143" s="5">
        <f t="shared" si="87"/>
        <v>8.3953605914463889</v>
      </c>
      <c r="O143" s="5">
        <f t="shared" si="88"/>
        <v>6.0795084838661504</v>
      </c>
      <c r="P143" s="5">
        <f t="shared" si="89"/>
        <v>0.72415096619676544</v>
      </c>
      <c r="Q143" s="5">
        <f t="shared" si="90"/>
        <v>32.285159457666403</v>
      </c>
      <c r="R143" s="5">
        <f t="shared" si="91"/>
        <v>0.9357406084040345</v>
      </c>
    </row>
    <row r="144" spans="1:18" x14ac:dyDescent="0.3">
      <c r="A144" t="s">
        <v>24</v>
      </c>
      <c r="B144" s="5">
        <f t="shared" si="92"/>
        <v>30.21</v>
      </c>
      <c r="C144">
        <v>7.9999999999999982</v>
      </c>
      <c r="D144">
        <v>5.7999999999999989</v>
      </c>
      <c r="E144">
        <v>28.550000000000004</v>
      </c>
      <c r="F144">
        <v>26.25</v>
      </c>
      <c r="G144" s="5">
        <f t="shared" si="81"/>
        <v>8.6340000000000003</v>
      </c>
      <c r="H144" s="5">
        <f t="shared" si="82"/>
        <v>6.55</v>
      </c>
      <c r="I144" s="5">
        <f t="shared" si="83"/>
        <v>0.75900000000000001</v>
      </c>
      <c r="J144" s="5">
        <f t="shared" si="84"/>
        <v>33.21</v>
      </c>
      <c r="K144" s="5">
        <f t="shared" si="85"/>
        <v>0.91</v>
      </c>
      <c r="M144">
        <f t="shared" si="86"/>
        <v>30.210534753338028</v>
      </c>
      <c r="N144" s="5">
        <f t="shared" si="87"/>
        <v>8.6341077890001543</v>
      </c>
      <c r="O144" s="5">
        <f t="shared" si="88"/>
        <v>6.5500957374454414</v>
      </c>
      <c r="P144" s="5">
        <f t="shared" si="89"/>
        <v>0.75863029481636279</v>
      </c>
      <c r="Q144" s="5">
        <f t="shared" si="90"/>
        <v>33.209421483556298</v>
      </c>
      <c r="R144" s="5">
        <f t="shared" si="91"/>
        <v>0.90969771238854091</v>
      </c>
    </row>
    <row r="145" spans="1:18" x14ac:dyDescent="0.3">
      <c r="A145" t="s">
        <v>24</v>
      </c>
      <c r="B145" s="5">
        <f t="shared" si="92"/>
        <v>30.21</v>
      </c>
      <c r="C145">
        <v>8.1999999999999993</v>
      </c>
      <c r="D145">
        <v>6.1499999999999986</v>
      </c>
      <c r="E145">
        <v>28.750000000000004</v>
      </c>
      <c r="F145">
        <v>26.599999999999998</v>
      </c>
      <c r="G145" s="5">
        <f t="shared" si="81"/>
        <v>8.8249999999999993</v>
      </c>
      <c r="H145" s="5">
        <f t="shared" si="82"/>
        <v>6.88</v>
      </c>
      <c r="I145" s="5">
        <f t="shared" si="83"/>
        <v>0.78</v>
      </c>
      <c r="J145" s="5">
        <f t="shared" si="84"/>
        <v>33.950000000000003</v>
      </c>
      <c r="K145" s="5">
        <f t="shared" si="85"/>
        <v>0.89</v>
      </c>
      <c r="M145">
        <f t="shared" si="86"/>
        <v>30.210534753338028</v>
      </c>
      <c r="N145" s="5">
        <f t="shared" si="87"/>
        <v>8.8253161062635908</v>
      </c>
      <c r="O145" s="5">
        <f t="shared" si="88"/>
        <v>6.8804862401541911</v>
      </c>
      <c r="P145" s="5">
        <f t="shared" si="89"/>
        <v>0.77963057156342586</v>
      </c>
      <c r="Q145" s="5">
        <f t="shared" si="90"/>
        <v>33.94964624217824</v>
      </c>
      <c r="R145" s="5">
        <f t="shared" si="91"/>
        <v>0.88986302059917111</v>
      </c>
    </row>
    <row r="146" spans="1:18" x14ac:dyDescent="0.3">
      <c r="A146" t="s">
        <v>24</v>
      </c>
      <c r="B146" s="5">
        <f t="shared" si="92"/>
        <v>30.21</v>
      </c>
      <c r="C146">
        <v>8.5499999999999989</v>
      </c>
      <c r="D146">
        <v>6.6499999999999986</v>
      </c>
      <c r="E146">
        <v>29.1</v>
      </c>
      <c r="F146">
        <v>27.099999999999998</v>
      </c>
      <c r="G146" s="5">
        <f t="shared" si="81"/>
        <v>9.16</v>
      </c>
      <c r="H146" s="5">
        <f t="shared" si="82"/>
        <v>7.3540000000000001</v>
      </c>
      <c r="I146" s="5">
        <f t="shared" si="83"/>
        <v>0.80300000000000005</v>
      </c>
      <c r="J146" s="5">
        <f t="shared" si="84"/>
        <v>35.25</v>
      </c>
      <c r="K146" s="5">
        <f t="shared" si="85"/>
        <v>0.85699999999999998</v>
      </c>
      <c r="M146">
        <f t="shared" si="86"/>
        <v>30.210534753338028</v>
      </c>
      <c r="N146" s="5">
        <f t="shared" si="87"/>
        <v>9.1603645966432836</v>
      </c>
      <c r="O146" s="5">
        <f t="shared" si="88"/>
        <v>7.3537796926560084</v>
      </c>
      <c r="P146" s="5">
        <f t="shared" si="89"/>
        <v>0.80278242367675201</v>
      </c>
      <c r="Q146" s="5">
        <f t="shared" si="90"/>
        <v>35.246719462985141</v>
      </c>
      <c r="R146" s="5">
        <f t="shared" si="91"/>
        <v>0.85711621432071328</v>
      </c>
    </row>
    <row r="147" spans="1:18" x14ac:dyDescent="0.3">
      <c r="A147" t="s">
        <v>24</v>
      </c>
      <c r="B147" s="5">
        <f t="shared" si="92"/>
        <v>30.21</v>
      </c>
      <c r="C147">
        <v>8.6999999999999993</v>
      </c>
      <c r="D147">
        <v>6.9499999999999993</v>
      </c>
      <c r="E147">
        <v>29.250000000000004</v>
      </c>
      <c r="F147">
        <v>27.4</v>
      </c>
      <c r="G147" s="5">
        <f t="shared" si="81"/>
        <v>9.3040000000000003</v>
      </c>
      <c r="H147" s="5">
        <f t="shared" si="82"/>
        <v>7.6379999999999999</v>
      </c>
      <c r="I147" s="5">
        <f t="shared" si="83"/>
        <v>0.82099999999999995</v>
      </c>
      <c r="J147" s="5">
        <f t="shared" si="84"/>
        <v>35.799999999999997</v>
      </c>
      <c r="K147" s="5">
        <f t="shared" si="85"/>
        <v>0.84399999999999997</v>
      </c>
      <c r="M147">
        <f t="shared" si="86"/>
        <v>30.210534753338028</v>
      </c>
      <c r="N147" s="5">
        <f t="shared" si="87"/>
        <v>9.3041204986000423</v>
      </c>
      <c r="O147" s="5">
        <f t="shared" si="88"/>
        <v>7.6384528265803979</v>
      </c>
      <c r="P147" s="5">
        <f t="shared" si="89"/>
        <v>0.82097526872418825</v>
      </c>
      <c r="Q147" s="5">
        <f t="shared" si="90"/>
        <v>35.803241686230344</v>
      </c>
      <c r="R147" s="5">
        <f t="shared" si="91"/>
        <v>0.84379328045473523</v>
      </c>
    </row>
    <row r="148" spans="1:18" x14ac:dyDescent="0.3">
      <c r="A148" t="s">
        <v>24</v>
      </c>
      <c r="B148" s="5">
        <f t="shared" si="92"/>
        <v>30.21</v>
      </c>
      <c r="C148">
        <v>8.9999999999999982</v>
      </c>
      <c r="D148">
        <v>7.35</v>
      </c>
      <c r="E148">
        <v>29.550000000000004</v>
      </c>
      <c r="F148">
        <v>27.799999999999997</v>
      </c>
      <c r="G148" s="5">
        <f t="shared" si="81"/>
        <v>9.5920000000000005</v>
      </c>
      <c r="H148" s="5">
        <f t="shared" si="82"/>
        <v>8.0190000000000001</v>
      </c>
      <c r="I148" s="5">
        <f t="shared" si="83"/>
        <v>0.83599999999999997</v>
      </c>
      <c r="J148" s="5">
        <f t="shared" si="84"/>
        <v>36.92</v>
      </c>
      <c r="K148" s="5">
        <f t="shared" si="85"/>
        <v>0.81799999999999995</v>
      </c>
      <c r="M148">
        <f t="shared" si="86"/>
        <v>30.210534753338028</v>
      </c>
      <c r="N148" s="5">
        <f t="shared" si="87"/>
        <v>9.5919163585577216</v>
      </c>
      <c r="O148" s="5">
        <f t="shared" si="88"/>
        <v>8.0187837638883863</v>
      </c>
      <c r="P148" s="5">
        <f t="shared" si="89"/>
        <v>0.83599392072827894</v>
      </c>
      <c r="Q148" s="5">
        <f t="shared" si="90"/>
        <v>36.91738579888451</v>
      </c>
      <c r="R148" s="5">
        <f t="shared" si="91"/>
        <v>0.81832811559075413</v>
      </c>
    </row>
    <row r="149" spans="1:18" x14ac:dyDescent="0.3">
      <c r="A149" t="s">
        <v>24</v>
      </c>
      <c r="B149" s="5">
        <f t="shared" si="92"/>
        <v>30.21</v>
      </c>
      <c r="C149">
        <v>9.1999999999999993</v>
      </c>
      <c r="D149">
        <v>7.6</v>
      </c>
      <c r="E149">
        <v>29.750000000000004</v>
      </c>
      <c r="F149">
        <v>28.049999999999997</v>
      </c>
      <c r="G149" s="5">
        <f t="shared" si="81"/>
        <v>9.7840000000000007</v>
      </c>
      <c r="H149" s="5">
        <f t="shared" si="82"/>
        <v>8.2569999999999997</v>
      </c>
      <c r="I149" s="5">
        <f t="shared" si="83"/>
        <v>0.84399999999999997</v>
      </c>
      <c r="J149" s="5">
        <f t="shared" si="84"/>
        <v>37.659999999999997</v>
      </c>
      <c r="K149" s="5">
        <f t="shared" si="85"/>
        <v>0.80200000000000005</v>
      </c>
      <c r="M149">
        <f t="shared" si="86"/>
        <v>30.210534753338028</v>
      </c>
      <c r="N149" s="5">
        <f t="shared" si="87"/>
        <v>9.783984570675516</v>
      </c>
      <c r="O149" s="5">
        <f t="shared" si="88"/>
        <v>8.2569156098048744</v>
      </c>
      <c r="P149" s="5">
        <f t="shared" si="89"/>
        <v>0.84392156898452586</v>
      </c>
      <c r="Q149" s="5">
        <f t="shared" si="90"/>
        <v>37.660939468456128</v>
      </c>
      <c r="R149" s="5">
        <f t="shared" si="91"/>
        <v>0.80217156501477149</v>
      </c>
    </row>
    <row r="150" spans="1:18" x14ac:dyDescent="0.3">
      <c r="A150" t="s">
        <v>24</v>
      </c>
      <c r="B150" s="5">
        <f t="shared" si="92"/>
        <v>30.21</v>
      </c>
      <c r="C150">
        <v>9.3999999999999986</v>
      </c>
      <c r="D150">
        <v>8.0499999999999989</v>
      </c>
      <c r="E150">
        <v>29.950000000000003</v>
      </c>
      <c r="F150">
        <v>28.5</v>
      </c>
      <c r="G150" s="5">
        <f t="shared" si="81"/>
        <v>9.9760000000000009</v>
      </c>
      <c r="H150" s="5">
        <f t="shared" si="82"/>
        <v>8.6859999999999999</v>
      </c>
      <c r="I150" s="5">
        <f t="shared" si="83"/>
        <v>0.871</v>
      </c>
      <c r="J150" s="5">
        <f t="shared" si="84"/>
        <v>38.409999999999997</v>
      </c>
      <c r="K150" s="5">
        <f t="shared" si="85"/>
        <v>0.78700000000000003</v>
      </c>
      <c r="M150">
        <f t="shared" si="86"/>
        <v>30.210534753338028</v>
      </c>
      <c r="N150" s="5">
        <f t="shared" si="87"/>
        <v>9.9762111522359174</v>
      </c>
      <c r="O150" s="5">
        <f t="shared" si="88"/>
        <v>8.6863346803120951</v>
      </c>
      <c r="P150" s="5">
        <f t="shared" si="89"/>
        <v>0.87070477436368932</v>
      </c>
      <c r="Q150" s="5">
        <f t="shared" si="90"/>
        <v>38.405106233650905</v>
      </c>
      <c r="R150" s="5">
        <f t="shared" si="91"/>
        <v>0.78662807413008229</v>
      </c>
    </row>
    <row r="151" spans="1:18" x14ac:dyDescent="0.3">
      <c r="A151" t="s">
        <v>24</v>
      </c>
      <c r="B151" s="5">
        <f t="shared" si="92"/>
        <v>30.21</v>
      </c>
      <c r="C151">
        <v>9.6499999999999986</v>
      </c>
      <c r="D151">
        <v>8.35</v>
      </c>
      <c r="E151">
        <v>30.200000000000003</v>
      </c>
      <c r="F151">
        <v>28.799999999999997</v>
      </c>
      <c r="G151" s="5">
        <f t="shared" si="81"/>
        <v>10.217000000000001</v>
      </c>
      <c r="H151" s="5">
        <f t="shared" si="82"/>
        <v>8.9730000000000008</v>
      </c>
      <c r="I151" s="5">
        <f t="shared" si="83"/>
        <v>0.878</v>
      </c>
      <c r="J151" s="5">
        <f t="shared" si="84"/>
        <v>39.340000000000003</v>
      </c>
      <c r="K151" s="5">
        <f t="shared" si="85"/>
        <v>0.76800000000000002</v>
      </c>
      <c r="M151">
        <f t="shared" si="86"/>
        <v>30.210534753338028</v>
      </c>
      <c r="N151" s="5">
        <f t="shared" si="87"/>
        <v>10.216710718919673</v>
      </c>
      <c r="O151" s="5">
        <f t="shared" si="88"/>
        <v>8.9731467545373995</v>
      </c>
      <c r="P151" s="5">
        <f t="shared" si="89"/>
        <v>0.878281376600064</v>
      </c>
      <c r="Q151" s="5">
        <f t="shared" si="90"/>
        <v>39.336152206153727</v>
      </c>
      <c r="R151" s="5">
        <f t="shared" si="91"/>
        <v>0.76800940252137595</v>
      </c>
    </row>
    <row r="152" spans="1:18" x14ac:dyDescent="0.3">
      <c r="A152" t="s">
        <v>24</v>
      </c>
      <c r="B152" s="5">
        <f t="shared" si="92"/>
        <v>30.21</v>
      </c>
      <c r="C152">
        <v>9.9499999999999993</v>
      </c>
      <c r="D152">
        <v>8.6999999999999993</v>
      </c>
      <c r="E152">
        <v>30.500000000000004</v>
      </c>
      <c r="F152">
        <v>29.15</v>
      </c>
      <c r="G152" s="5">
        <f t="shared" si="81"/>
        <v>10.506</v>
      </c>
      <c r="H152" s="5">
        <f t="shared" si="82"/>
        <v>9.3079999999999998</v>
      </c>
      <c r="I152" s="5">
        <f t="shared" si="83"/>
        <v>0.88600000000000001</v>
      </c>
      <c r="J152" s="5">
        <f t="shared" si="84"/>
        <v>40.450000000000003</v>
      </c>
      <c r="K152" s="5">
        <f t="shared" si="85"/>
        <v>0.747</v>
      </c>
      <c r="M152">
        <f t="shared" si="86"/>
        <v>30.210534753338028</v>
      </c>
      <c r="N152" s="5">
        <f t="shared" si="87"/>
        <v>10.505617139568395</v>
      </c>
      <c r="O152" s="5">
        <f t="shared" si="88"/>
        <v>9.308272517302413</v>
      </c>
      <c r="P152" s="5">
        <f t="shared" si="89"/>
        <v>0.8860281498593453</v>
      </c>
      <c r="Q152" s="5">
        <f t="shared" si="90"/>
        <v>40.454595632411127</v>
      </c>
      <c r="R152" s="5">
        <f t="shared" si="91"/>
        <v>0.74677633730033288</v>
      </c>
    </row>
    <row r="153" spans="1:18" x14ac:dyDescent="0.3">
      <c r="A153" t="s">
        <v>24</v>
      </c>
      <c r="B153" s="5">
        <f t="shared" si="92"/>
        <v>30.21</v>
      </c>
      <c r="C153">
        <v>10.249999999999998</v>
      </c>
      <c r="D153">
        <v>9.0499999999999989</v>
      </c>
      <c r="E153">
        <v>30.800000000000004</v>
      </c>
      <c r="F153">
        <v>29.5</v>
      </c>
      <c r="G153" s="5">
        <f t="shared" si="81"/>
        <v>10.795</v>
      </c>
      <c r="H153" s="5">
        <f t="shared" si="82"/>
        <v>9.6440000000000001</v>
      </c>
      <c r="I153" s="5">
        <f t="shared" si="83"/>
        <v>0.89300000000000002</v>
      </c>
      <c r="J153" s="5">
        <f t="shared" si="84"/>
        <v>41.57</v>
      </c>
      <c r="K153" s="5">
        <f t="shared" si="85"/>
        <v>0.72699999999999998</v>
      </c>
      <c r="M153">
        <f t="shared" si="86"/>
        <v>30.210534753338028</v>
      </c>
      <c r="N153" s="5">
        <f t="shared" si="87"/>
        <v>10.794846141933187</v>
      </c>
      <c r="O153" s="5">
        <f t="shared" si="88"/>
        <v>9.6439245551088764</v>
      </c>
      <c r="P153" s="5">
        <f t="shared" si="89"/>
        <v>0.89338230747416669</v>
      </c>
      <c r="Q153" s="5">
        <f t="shared" si="90"/>
        <v>41.574287869265945</v>
      </c>
      <c r="R153" s="5">
        <f t="shared" si="91"/>
        <v>0.72666391420432142</v>
      </c>
    </row>
    <row r="154" spans="1:18" x14ac:dyDescent="0.3">
      <c r="A154" t="s">
        <v>24</v>
      </c>
      <c r="B154" s="5">
        <f t="shared" si="92"/>
        <v>30.21</v>
      </c>
      <c r="C154">
        <v>10.549999999999999</v>
      </c>
      <c r="D154">
        <v>9.5499999999999989</v>
      </c>
      <c r="E154">
        <v>31.1</v>
      </c>
      <c r="F154">
        <v>30</v>
      </c>
      <c r="G154" s="5">
        <f t="shared" si="81"/>
        <v>11.084</v>
      </c>
      <c r="H154" s="5">
        <f t="shared" si="82"/>
        <v>10.124000000000001</v>
      </c>
      <c r="I154" s="5">
        <f t="shared" si="83"/>
        <v>0.91300000000000003</v>
      </c>
      <c r="J154" s="5">
        <f t="shared" si="84"/>
        <v>42.7</v>
      </c>
      <c r="K154" s="5">
        <f t="shared" si="85"/>
        <v>0.70799999999999996</v>
      </c>
      <c r="M154">
        <f t="shared" si="86"/>
        <v>30.210534753338028</v>
      </c>
      <c r="N154" s="5">
        <f t="shared" si="87"/>
        <v>11.084385339361152</v>
      </c>
      <c r="O154" s="5">
        <f t="shared" si="88"/>
        <v>10.124292048981665</v>
      </c>
      <c r="P154" s="5">
        <f t="shared" si="89"/>
        <v>0.91338326294285788</v>
      </c>
      <c r="Q154" s="5">
        <f t="shared" si="90"/>
        <v>42.695180964268829</v>
      </c>
      <c r="R154" s="5">
        <f t="shared" si="91"/>
        <v>0.7075865254821363</v>
      </c>
    </row>
    <row r="155" spans="1:18" x14ac:dyDescent="0.3">
      <c r="A155" t="s">
        <v>24</v>
      </c>
      <c r="B155" s="5">
        <f t="shared" si="92"/>
        <v>30.21</v>
      </c>
      <c r="C155">
        <v>10.849999999999998</v>
      </c>
      <c r="D155">
        <v>9.85</v>
      </c>
      <c r="E155">
        <v>31.400000000000002</v>
      </c>
      <c r="F155">
        <v>30.299999999999997</v>
      </c>
      <c r="G155" s="5">
        <f t="shared" si="81"/>
        <v>11.374000000000001</v>
      </c>
      <c r="H155" s="5">
        <f t="shared" si="82"/>
        <v>10.413</v>
      </c>
      <c r="I155" s="5">
        <f t="shared" si="83"/>
        <v>0.91500000000000004</v>
      </c>
      <c r="J155" s="5">
        <f t="shared" si="84"/>
        <v>43.82</v>
      </c>
      <c r="K155" s="5">
        <f t="shared" si="85"/>
        <v>0.68899999999999995</v>
      </c>
      <c r="M155">
        <f t="shared" si="86"/>
        <v>30.210534753338028</v>
      </c>
      <c r="N155" s="5">
        <f t="shared" si="87"/>
        <v>11.374222934077952</v>
      </c>
      <c r="O155" s="5">
        <f t="shared" si="88"/>
        <v>10.412976226822533</v>
      </c>
      <c r="P155" s="5">
        <f t="shared" si="89"/>
        <v>0.91548902172688573</v>
      </c>
      <c r="Q155" s="5">
        <f t="shared" si="90"/>
        <v>43.81722924469598</v>
      </c>
      <c r="R155" s="5">
        <f t="shared" si="91"/>
        <v>0.68946702642077662</v>
      </c>
    </row>
    <row r="156" spans="1:18" x14ac:dyDescent="0.3">
      <c r="A156" t="s">
        <v>24</v>
      </c>
      <c r="B156" s="5">
        <f t="shared" si="92"/>
        <v>30.21</v>
      </c>
      <c r="C156">
        <v>11.249999999999998</v>
      </c>
      <c r="D156">
        <v>10.25</v>
      </c>
      <c r="E156">
        <v>31.800000000000004</v>
      </c>
      <c r="F156">
        <v>30.7</v>
      </c>
      <c r="G156" s="5">
        <f t="shared" si="81"/>
        <v>11.760999999999999</v>
      </c>
      <c r="H156" s="5">
        <f t="shared" si="82"/>
        <v>10.798</v>
      </c>
      <c r="I156" s="5">
        <f t="shared" si="83"/>
        <v>0.91800000000000004</v>
      </c>
      <c r="J156" s="5">
        <f t="shared" si="84"/>
        <v>45.32</v>
      </c>
      <c r="K156" s="5">
        <f t="shared" si="85"/>
        <v>0.66700000000000004</v>
      </c>
      <c r="M156">
        <f t="shared" si="86"/>
        <v>30.210534753338028</v>
      </c>
      <c r="N156" s="5">
        <f t="shared" si="87"/>
        <v>11.761117879122166</v>
      </c>
      <c r="O156" s="5">
        <f t="shared" si="88"/>
        <v>10.798401409122112</v>
      </c>
      <c r="P156" s="5">
        <f t="shared" si="89"/>
        <v>0.91814413562599972</v>
      </c>
      <c r="Q156" s="5">
        <f t="shared" si="90"/>
        <v>45.315015645445641</v>
      </c>
      <c r="R156" s="5">
        <f t="shared" si="91"/>
        <v>0.66667823729140252</v>
      </c>
    </row>
    <row r="157" spans="1:18" x14ac:dyDescent="0.3">
      <c r="A157" t="s">
        <v>24</v>
      </c>
      <c r="B157" s="5">
        <f t="shared" si="92"/>
        <v>30.21</v>
      </c>
      <c r="C157">
        <v>11.549999999999999</v>
      </c>
      <c r="D157">
        <v>10.7</v>
      </c>
      <c r="E157">
        <v>32.1</v>
      </c>
      <c r="F157">
        <v>31.15</v>
      </c>
      <c r="G157" s="5">
        <f t="shared" si="81"/>
        <v>12.052</v>
      </c>
      <c r="H157" s="5">
        <f t="shared" si="82"/>
        <v>11.233000000000001</v>
      </c>
      <c r="I157" s="5">
        <f t="shared" si="83"/>
        <v>0.93200000000000005</v>
      </c>
      <c r="J157" s="5">
        <f t="shared" si="84"/>
        <v>46.44</v>
      </c>
      <c r="K157" s="5">
        <f t="shared" si="85"/>
        <v>0.65100000000000002</v>
      </c>
      <c r="M157">
        <f t="shared" si="86"/>
        <v>30.210534753338028</v>
      </c>
      <c r="N157" s="5">
        <f t="shared" si="87"/>
        <v>12.051608916919964</v>
      </c>
      <c r="O157" s="5">
        <f t="shared" si="88"/>
        <v>11.232671193426413</v>
      </c>
      <c r="P157" s="5">
        <f t="shared" si="89"/>
        <v>0.93204743622705877</v>
      </c>
      <c r="Q157" s="5">
        <f t="shared" si="90"/>
        <v>46.439593600072257</v>
      </c>
      <c r="R157" s="5">
        <f t="shared" si="91"/>
        <v>0.65053400366731506</v>
      </c>
    </row>
    <row r="158" spans="1:18" x14ac:dyDescent="0.3">
      <c r="A158" t="s">
        <v>24</v>
      </c>
      <c r="B158" s="5">
        <f t="shared" si="92"/>
        <v>30.21</v>
      </c>
      <c r="C158">
        <v>11.7</v>
      </c>
      <c r="D158">
        <v>11.049999999999999</v>
      </c>
      <c r="E158">
        <v>32.25</v>
      </c>
      <c r="F158">
        <v>31.5</v>
      </c>
      <c r="G158" s="5">
        <f t="shared" si="81"/>
        <v>12.196999999999999</v>
      </c>
      <c r="H158" s="5">
        <f t="shared" si="82"/>
        <v>11.571</v>
      </c>
      <c r="I158" s="5">
        <f t="shared" si="83"/>
        <v>0.94899999999999995</v>
      </c>
      <c r="J158" s="5">
        <f t="shared" si="84"/>
        <v>47</v>
      </c>
      <c r="K158" s="5">
        <f t="shared" si="85"/>
        <v>0.64300000000000002</v>
      </c>
      <c r="M158">
        <f t="shared" si="86"/>
        <v>30.210534753338028</v>
      </c>
      <c r="N158" s="5">
        <f t="shared" si="87"/>
        <v>12.196953638924102</v>
      </c>
      <c r="O158" s="5">
        <f t="shared" si="88"/>
        <v>11.570899817670446</v>
      </c>
      <c r="P158" s="5">
        <f t="shared" si="89"/>
        <v>0.94867129614597101</v>
      </c>
      <c r="Q158" s="5">
        <f t="shared" si="90"/>
        <v>47.002266622366875</v>
      </c>
      <c r="R158" s="5">
        <f t="shared" si="91"/>
        <v>0.64274633808748705</v>
      </c>
    </row>
    <row r="159" spans="1:18" x14ac:dyDescent="0.3">
      <c r="A159" t="s">
        <v>24</v>
      </c>
      <c r="B159" s="5">
        <f t="shared" si="92"/>
        <v>30.21</v>
      </c>
      <c r="C159">
        <v>12.7</v>
      </c>
      <c r="D159">
        <v>12.149999999999999</v>
      </c>
      <c r="E159">
        <v>33.25</v>
      </c>
      <c r="F159">
        <v>32.599999999999994</v>
      </c>
      <c r="G159" s="5">
        <f t="shared" si="81"/>
        <v>13.167999999999999</v>
      </c>
      <c r="H159" s="5">
        <f t="shared" si="82"/>
        <v>12.635999999999999</v>
      </c>
      <c r="I159" s="5">
        <f t="shared" si="83"/>
        <v>0.96</v>
      </c>
      <c r="J159" s="5">
        <f t="shared" si="84"/>
        <v>50.76</v>
      </c>
      <c r="K159" s="5">
        <f t="shared" si="85"/>
        <v>0.59499999999999997</v>
      </c>
      <c r="M159">
        <f t="shared" si="86"/>
        <v>30.210534753338028</v>
      </c>
      <c r="N159" s="5">
        <f t="shared" si="87"/>
        <v>13.167511193698683</v>
      </c>
      <c r="O159" s="5">
        <f t="shared" si="88"/>
        <v>12.636340137080337</v>
      </c>
      <c r="P159" s="5">
        <f t="shared" si="89"/>
        <v>0.95966048186292496</v>
      </c>
      <c r="Q159" s="5">
        <f t="shared" si="90"/>
        <v>50.759586084165711</v>
      </c>
      <c r="R159" s="5">
        <f t="shared" si="91"/>
        <v>0.59516905246715768</v>
      </c>
    </row>
    <row r="160" spans="1:18" x14ac:dyDescent="0.3">
      <c r="A160" t="s">
        <v>24</v>
      </c>
      <c r="B160" s="5">
        <f t="shared" si="92"/>
        <v>30.21</v>
      </c>
      <c r="C160">
        <v>13.299999999999999</v>
      </c>
      <c r="D160">
        <v>12.85</v>
      </c>
      <c r="E160">
        <v>33.85</v>
      </c>
      <c r="F160">
        <v>33.299999999999997</v>
      </c>
      <c r="G160" s="5">
        <f t="shared" si="81"/>
        <v>13.750999999999999</v>
      </c>
      <c r="H160" s="5">
        <f t="shared" si="82"/>
        <v>13.316000000000001</v>
      </c>
      <c r="I160" s="5">
        <f t="shared" si="83"/>
        <v>0.96799999999999997</v>
      </c>
      <c r="J160" s="5">
        <f t="shared" si="84"/>
        <v>53.02</v>
      </c>
      <c r="K160" s="5">
        <f t="shared" si="85"/>
        <v>0.56999999999999995</v>
      </c>
      <c r="M160">
        <f t="shared" si="86"/>
        <v>30.210534753338028</v>
      </c>
      <c r="N160" s="5">
        <f t="shared" si="87"/>
        <v>13.751084565090578</v>
      </c>
      <c r="O160" s="5">
        <f t="shared" si="88"/>
        <v>13.316108310187214</v>
      </c>
      <c r="P160" s="5">
        <f t="shared" si="89"/>
        <v>0.9683678583427795</v>
      </c>
      <c r="Q160" s="5">
        <f t="shared" si="90"/>
        <v>53.018773676835153</v>
      </c>
      <c r="R160" s="5">
        <f t="shared" si="91"/>
        <v>0.56980825202559426</v>
      </c>
    </row>
    <row r="161" spans="1:18" x14ac:dyDescent="0.3">
      <c r="A161" t="s">
        <v>24</v>
      </c>
      <c r="B161" s="5">
        <f t="shared" si="92"/>
        <v>30.21</v>
      </c>
      <c r="C161">
        <v>14.249999999999998</v>
      </c>
      <c r="D161">
        <v>13.95</v>
      </c>
      <c r="E161">
        <v>34.800000000000004</v>
      </c>
      <c r="F161">
        <v>34.4</v>
      </c>
      <c r="G161" s="5">
        <f t="shared" si="81"/>
        <v>14.677</v>
      </c>
      <c r="H161" s="5">
        <f t="shared" si="82"/>
        <v>14.387</v>
      </c>
      <c r="I161" s="5">
        <f t="shared" si="83"/>
        <v>0.98</v>
      </c>
      <c r="J161" s="5">
        <f t="shared" si="84"/>
        <v>56.6</v>
      </c>
      <c r="K161" s="5">
        <f t="shared" si="85"/>
        <v>0.53400000000000003</v>
      </c>
      <c r="M161">
        <f t="shared" si="86"/>
        <v>30.210534753338028</v>
      </c>
      <c r="N161" s="5">
        <f t="shared" si="87"/>
        <v>14.67679254531931</v>
      </c>
      <c r="O161" s="5">
        <f t="shared" si="88"/>
        <v>14.386775659210636</v>
      </c>
      <c r="P161" s="5">
        <f t="shared" si="89"/>
        <v>0.9802397638848438</v>
      </c>
      <c r="Q161" s="5">
        <f t="shared" si="90"/>
        <v>56.602466980694651</v>
      </c>
      <c r="R161" s="5">
        <f t="shared" si="91"/>
        <v>0.53373176762139896</v>
      </c>
    </row>
    <row r="162" spans="1:18" x14ac:dyDescent="0.3">
      <c r="A162" t="s">
        <v>24</v>
      </c>
      <c r="B162" s="5">
        <f>ROUND(M162,2)</f>
        <v>32.979999999999997</v>
      </c>
      <c r="C162">
        <v>7.7499999999999982</v>
      </c>
      <c r="D162">
        <v>0</v>
      </c>
      <c r="E162">
        <v>28.300000000000004</v>
      </c>
      <c r="F162" s="6" t="s">
        <v>30</v>
      </c>
      <c r="G162" s="5">
        <f t="shared" si="81"/>
        <v>8.5190000000000001</v>
      </c>
      <c r="H162" s="5">
        <f t="shared" si="82"/>
        <v>0</v>
      </c>
      <c r="I162" s="5">
        <f t="shared" si="83"/>
        <v>0</v>
      </c>
      <c r="J162" s="5">
        <f>ROUND(Q162,2)</f>
        <v>32.979999999999997</v>
      </c>
      <c r="K162" s="5">
        <f>ROUND(R162,3)</f>
        <v>1</v>
      </c>
      <c r="M162">
        <v>32.983185520568121</v>
      </c>
      <c r="N162" s="5">
        <f>(C162+((((1000*M162)/(30*E162))^2)/1962))</f>
        <v>8.5192558569848629</v>
      </c>
      <c r="O162" s="5">
        <f>IF(D162=0,0,(D162+((((1000*M162)/(30*F162))^2)/1962)))</f>
        <v>0</v>
      </c>
      <c r="P162" s="5">
        <f t="shared" si="89"/>
        <v>0</v>
      </c>
      <c r="Q162" s="5">
        <f>M162</f>
        <v>32.983185520568121</v>
      </c>
      <c r="R162" s="5">
        <f>M162/Q162</f>
        <v>1</v>
      </c>
    </row>
    <row r="163" spans="1:18" x14ac:dyDescent="0.3">
      <c r="A163" t="s">
        <v>24</v>
      </c>
      <c r="B163" s="5">
        <f t="shared" ref="B163:B164" si="93">ROUND(M163,2)</f>
        <v>32.979999999999997</v>
      </c>
      <c r="C163">
        <v>7.25</v>
      </c>
      <c r="D163">
        <v>0</v>
      </c>
      <c r="E163">
        <v>27.800000000000004</v>
      </c>
      <c r="F163">
        <v>19.799999999999997</v>
      </c>
      <c r="G163" s="5">
        <f>ROUND(N163,3)</f>
        <v>8.0470000000000006</v>
      </c>
      <c r="H163" s="5">
        <f>ROUND(O163,3)</f>
        <v>0</v>
      </c>
      <c r="I163" s="5">
        <f>ROUND(P163,3)</f>
        <v>0</v>
      </c>
      <c r="J163" s="5">
        <f>ROUND(Q163,2)</f>
        <v>30.94</v>
      </c>
      <c r="K163" s="5">
        <f>ROUND(R163,3)</f>
        <v>1.0660000000000001</v>
      </c>
      <c r="M163">
        <f>M162</f>
        <v>32.983185520568121</v>
      </c>
      <c r="N163" s="5">
        <f>(C163+((((1000*M163)/(30*E163))^2)/1962))</f>
        <v>8.0471757715705809</v>
      </c>
      <c r="O163" s="5">
        <f>IF(D163=0,0,(D163+((((1000*M163)/(30*F163))^2)/1962)))</f>
        <v>0</v>
      </c>
      <c r="P163" s="5">
        <f>O163/N163</f>
        <v>0</v>
      </c>
      <c r="Q163" s="5">
        <f>3.8713*N163-0.2158</f>
        <v>30.937231564481191</v>
      </c>
      <c r="R163" s="5">
        <f>M163/Q163</f>
        <v>1.0661324188566335</v>
      </c>
    </row>
    <row r="164" spans="1:18" x14ac:dyDescent="0.3">
      <c r="A164" t="s">
        <v>24</v>
      </c>
      <c r="B164" s="5">
        <f t="shared" si="93"/>
        <v>32.979999999999997</v>
      </c>
      <c r="C164">
        <v>7.1999999999999993</v>
      </c>
      <c r="D164">
        <v>0</v>
      </c>
      <c r="E164">
        <v>27.750000000000004</v>
      </c>
      <c r="F164">
        <v>20.299999999999997</v>
      </c>
      <c r="G164" s="5">
        <f t="shared" ref="G164:G184" si="94">ROUND(N164,3)</f>
        <v>8</v>
      </c>
      <c r="H164" s="5">
        <f t="shared" ref="H164:H184" si="95">ROUND(O164,3)</f>
        <v>0</v>
      </c>
      <c r="I164" s="5">
        <f t="shared" ref="I164:I184" si="96">ROUND(P164,3)</f>
        <v>0</v>
      </c>
      <c r="J164" s="5">
        <f t="shared" ref="J164:J183" si="97">ROUND(Q164,2)</f>
        <v>30.75</v>
      </c>
      <c r="K164" s="5">
        <f t="shared" ref="K164:K183" si="98">ROUND(R164,3)</f>
        <v>1.0720000000000001</v>
      </c>
      <c r="M164">
        <f t="shared" ref="M164:M183" si="99">M163</f>
        <v>32.983185520568121</v>
      </c>
      <c r="N164" s="5">
        <f t="shared" ref="N164:N183" si="100">(C164+((((1000*M164)/(30*E164))^2)/1962))</f>
        <v>8.0000510650766756</v>
      </c>
      <c r="O164" s="5">
        <f t="shared" ref="O164:O183" si="101">IF(D164=0,0,(D164+((((1000*M164)/(30*F164))^2)/1962)))</f>
        <v>0</v>
      </c>
      <c r="P164" s="5">
        <f t="shared" ref="P164:P184" si="102">O164/N164</f>
        <v>0</v>
      </c>
      <c r="Q164" s="5">
        <f t="shared" ref="Q164:Q183" si="103">3.8713*N164-0.2158</f>
        <v>30.754797688231335</v>
      </c>
      <c r="R164" s="5">
        <f t="shared" ref="R164:R183" si="104">M164/Q164</f>
        <v>1.0724565921365012</v>
      </c>
    </row>
    <row r="165" spans="1:18" x14ac:dyDescent="0.3">
      <c r="A165" t="s">
        <v>24</v>
      </c>
      <c r="B165" s="5">
        <f t="shared" ref="B165:B183" si="105">ROUND(M165,2)</f>
        <v>32.979999999999997</v>
      </c>
      <c r="C165">
        <v>7.1499999999999986</v>
      </c>
      <c r="D165">
        <v>0.84999999999999787</v>
      </c>
      <c r="E165">
        <v>27.700000000000003</v>
      </c>
      <c r="F165">
        <v>21.299999999999997</v>
      </c>
      <c r="G165" s="5">
        <f t="shared" si="94"/>
        <v>7.9530000000000003</v>
      </c>
      <c r="H165" s="5">
        <f t="shared" si="95"/>
        <v>2.2080000000000002</v>
      </c>
      <c r="I165" s="5">
        <f t="shared" si="96"/>
        <v>0.27800000000000002</v>
      </c>
      <c r="J165" s="5">
        <f t="shared" si="97"/>
        <v>30.57</v>
      </c>
      <c r="K165" s="5">
        <f t="shared" si="98"/>
        <v>1.079</v>
      </c>
      <c r="M165">
        <f t="shared" si="99"/>
        <v>32.983185520568121</v>
      </c>
      <c r="N165" s="5">
        <f t="shared" si="100"/>
        <v>7.9529419428125054</v>
      </c>
      <c r="O165" s="5">
        <f t="shared" si="101"/>
        <v>2.2079521772589383</v>
      </c>
      <c r="P165" s="5">
        <f t="shared" si="102"/>
        <v>0.27762709612816694</v>
      </c>
      <c r="Q165" s="5">
        <f t="shared" si="103"/>
        <v>30.572424143210053</v>
      </c>
      <c r="R165" s="5">
        <f t="shared" si="104"/>
        <v>1.0788541126495357</v>
      </c>
    </row>
    <row r="166" spans="1:18" x14ac:dyDescent="0.3">
      <c r="A166" t="s">
        <v>24</v>
      </c>
      <c r="B166" s="5">
        <f t="shared" si="105"/>
        <v>32.979999999999997</v>
      </c>
      <c r="C166">
        <v>7.1999999999999993</v>
      </c>
      <c r="D166">
        <v>1.9499999999999993</v>
      </c>
      <c r="E166">
        <v>27.750000000000004</v>
      </c>
      <c r="F166">
        <v>22.4</v>
      </c>
      <c r="G166" s="5">
        <f t="shared" si="94"/>
        <v>8</v>
      </c>
      <c r="H166" s="5">
        <f t="shared" si="95"/>
        <v>3.1779999999999999</v>
      </c>
      <c r="I166" s="5">
        <f t="shared" si="96"/>
        <v>0.39700000000000002</v>
      </c>
      <c r="J166" s="5">
        <f t="shared" si="97"/>
        <v>30.75</v>
      </c>
      <c r="K166" s="5">
        <f t="shared" si="98"/>
        <v>1.0720000000000001</v>
      </c>
      <c r="M166">
        <f t="shared" si="99"/>
        <v>32.983185520568121</v>
      </c>
      <c r="N166" s="5">
        <f t="shared" si="100"/>
        <v>8.0000510650766756</v>
      </c>
      <c r="O166" s="5">
        <f t="shared" si="101"/>
        <v>3.1778565913994901</v>
      </c>
      <c r="P166" s="5">
        <f t="shared" si="102"/>
        <v>0.39722953835533203</v>
      </c>
      <c r="Q166" s="5">
        <f t="shared" si="103"/>
        <v>30.754797688231335</v>
      </c>
      <c r="R166" s="5">
        <f t="shared" si="104"/>
        <v>1.0724565921365012</v>
      </c>
    </row>
    <row r="167" spans="1:18" x14ac:dyDescent="0.3">
      <c r="A167" t="s">
        <v>24</v>
      </c>
      <c r="B167" s="5">
        <f t="shared" si="105"/>
        <v>32.979999999999997</v>
      </c>
      <c r="C167">
        <v>7.2999999999999972</v>
      </c>
      <c r="D167">
        <v>2.5999999999999979</v>
      </c>
      <c r="E167">
        <v>27.85</v>
      </c>
      <c r="F167">
        <v>23.049999999999997</v>
      </c>
      <c r="G167" s="5">
        <f t="shared" si="94"/>
        <v>8.0939999999999994</v>
      </c>
      <c r="H167" s="5">
        <f t="shared" si="95"/>
        <v>3.76</v>
      </c>
      <c r="I167" s="5">
        <f t="shared" si="96"/>
        <v>0.46400000000000002</v>
      </c>
      <c r="J167" s="5">
        <f t="shared" si="97"/>
        <v>31.12</v>
      </c>
      <c r="K167" s="5">
        <f t="shared" si="98"/>
        <v>1.06</v>
      </c>
      <c r="M167">
        <f t="shared" si="99"/>
        <v>32.983185520568121</v>
      </c>
      <c r="N167" s="5">
        <f t="shared" si="100"/>
        <v>8.0943159504792686</v>
      </c>
      <c r="O167" s="5">
        <f t="shared" si="101"/>
        <v>3.7595829556619957</v>
      </c>
      <c r="P167" s="5">
        <f t="shared" si="102"/>
        <v>0.46447197992554135</v>
      </c>
      <c r="Q167" s="5">
        <f t="shared" si="103"/>
        <v>31.119725339090394</v>
      </c>
      <c r="R167" s="5">
        <f t="shared" si="104"/>
        <v>1.0598803543788666</v>
      </c>
    </row>
    <row r="168" spans="1:18" x14ac:dyDescent="0.3">
      <c r="A168" t="s">
        <v>24</v>
      </c>
      <c r="B168" s="5">
        <f t="shared" si="105"/>
        <v>32.979999999999997</v>
      </c>
      <c r="C168">
        <v>7.3999999999999986</v>
      </c>
      <c r="D168">
        <v>3.3499999999999979</v>
      </c>
      <c r="E168">
        <v>27.950000000000003</v>
      </c>
      <c r="F168">
        <v>23.799999999999997</v>
      </c>
      <c r="G168" s="5">
        <f t="shared" si="94"/>
        <v>8.1890000000000001</v>
      </c>
      <c r="H168" s="5">
        <f t="shared" si="95"/>
        <v>4.4379999999999997</v>
      </c>
      <c r="I168" s="5">
        <f t="shared" si="96"/>
        <v>0.54200000000000004</v>
      </c>
      <c r="J168" s="5">
        <f t="shared" si="97"/>
        <v>31.48</v>
      </c>
      <c r="K168" s="5">
        <f t="shared" si="98"/>
        <v>1.048</v>
      </c>
      <c r="M168">
        <f t="shared" si="99"/>
        <v>32.983185520568121</v>
      </c>
      <c r="N168" s="5">
        <f t="shared" si="100"/>
        <v>8.1886422832756001</v>
      </c>
      <c r="O168" s="5">
        <f t="shared" si="101"/>
        <v>4.4376515134888201</v>
      </c>
      <c r="P168" s="5">
        <f t="shared" si="102"/>
        <v>0.54192763097641161</v>
      </c>
      <c r="Q168" s="5">
        <f t="shared" si="103"/>
        <v>31.484890871244829</v>
      </c>
      <c r="R168" s="5">
        <f t="shared" si="104"/>
        <v>1.0475877351917928</v>
      </c>
    </row>
    <row r="169" spans="1:18" x14ac:dyDescent="0.3">
      <c r="A169" t="s">
        <v>24</v>
      </c>
      <c r="B169" s="5">
        <f t="shared" si="105"/>
        <v>32.979999999999997</v>
      </c>
      <c r="C169">
        <v>7.7999999999999989</v>
      </c>
      <c r="D169">
        <v>4.3499999999999979</v>
      </c>
      <c r="E169">
        <v>28.35</v>
      </c>
      <c r="F169">
        <v>24.799999999999997</v>
      </c>
      <c r="G169" s="5">
        <f t="shared" si="94"/>
        <v>8.5670000000000002</v>
      </c>
      <c r="H169" s="5">
        <f t="shared" si="95"/>
        <v>5.3520000000000003</v>
      </c>
      <c r="I169" s="5">
        <f t="shared" si="96"/>
        <v>0.625</v>
      </c>
      <c r="J169" s="5">
        <f t="shared" si="97"/>
        <v>32.950000000000003</v>
      </c>
      <c r="K169" s="5">
        <f t="shared" si="98"/>
        <v>1.0009999999999999</v>
      </c>
      <c r="M169">
        <f t="shared" si="99"/>
        <v>32.983185520568121</v>
      </c>
      <c r="N169" s="5">
        <f t="shared" si="100"/>
        <v>8.5665448252358338</v>
      </c>
      <c r="O169" s="5">
        <f t="shared" si="101"/>
        <v>5.3517061057827249</v>
      </c>
      <c r="P169" s="5">
        <f t="shared" si="102"/>
        <v>0.6247216602447877</v>
      </c>
      <c r="Q169" s="5">
        <f t="shared" si="103"/>
        <v>32.947864981935481</v>
      </c>
      <c r="R169" s="5">
        <f t="shared" si="104"/>
        <v>1.0010720129711592</v>
      </c>
    </row>
    <row r="170" spans="1:18" x14ac:dyDescent="0.3">
      <c r="A170" t="s">
        <v>24</v>
      </c>
      <c r="B170" s="5">
        <f t="shared" si="105"/>
        <v>32.979999999999997</v>
      </c>
      <c r="C170">
        <v>8.1499999999999986</v>
      </c>
      <c r="D170">
        <v>5.1499999999999986</v>
      </c>
      <c r="E170">
        <v>28.700000000000003</v>
      </c>
      <c r="F170">
        <v>25.599999999999998</v>
      </c>
      <c r="G170" s="5">
        <f t="shared" si="94"/>
        <v>8.8979999999999997</v>
      </c>
      <c r="H170" s="5">
        <f t="shared" si="95"/>
        <v>6.09</v>
      </c>
      <c r="I170" s="5">
        <f t="shared" si="96"/>
        <v>0.68400000000000005</v>
      </c>
      <c r="J170" s="5">
        <f t="shared" si="97"/>
        <v>34.229999999999997</v>
      </c>
      <c r="K170" s="5">
        <f t="shared" si="98"/>
        <v>0.96399999999999997</v>
      </c>
      <c r="M170">
        <f t="shared" si="99"/>
        <v>32.983185520568121</v>
      </c>
      <c r="N170" s="5">
        <f t="shared" si="100"/>
        <v>8.8979626112986772</v>
      </c>
      <c r="O170" s="5">
        <f t="shared" si="101"/>
        <v>6.090077702790234</v>
      </c>
      <c r="P170" s="5">
        <f t="shared" si="102"/>
        <v>0.68443507450312535</v>
      </c>
      <c r="Q170" s="5">
        <f t="shared" si="103"/>
        <v>34.230882657120567</v>
      </c>
      <c r="R170" s="5">
        <f t="shared" si="104"/>
        <v>0.96355054150808161</v>
      </c>
    </row>
    <row r="171" spans="1:18" x14ac:dyDescent="0.3">
      <c r="A171" t="s">
        <v>24</v>
      </c>
      <c r="B171" s="5">
        <f t="shared" si="105"/>
        <v>32.979999999999997</v>
      </c>
      <c r="C171">
        <v>8.6499999999999986</v>
      </c>
      <c r="D171">
        <v>6.25</v>
      </c>
      <c r="E171">
        <v>29.200000000000003</v>
      </c>
      <c r="F171">
        <v>26.7</v>
      </c>
      <c r="G171" s="5">
        <f t="shared" si="94"/>
        <v>9.3729999999999993</v>
      </c>
      <c r="H171" s="5">
        <f t="shared" si="95"/>
        <v>7.1139999999999999</v>
      </c>
      <c r="I171" s="5">
        <f t="shared" si="96"/>
        <v>0.75900000000000001</v>
      </c>
      <c r="J171" s="5">
        <f t="shared" si="97"/>
        <v>36.07</v>
      </c>
      <c r="K171" s="5">
        <f t="shared" si="98"/>
        <v>0.91400000000000003</v>
      </c>
      <c r="M171">
        <f t="shared" si="99"/>
        <v>32.983185520568121</v>
      </c>
      <c r="N171" s="5">
        <f t="shared" si="100"/>
        <v>9.3725667612364028</v>
      </c>
      <c r="O171" s="5">
        <f t="shared" si="101"/>
        <v>7.1142137262419283</v>
      </c>
      <c r="P171" s="5">
        <f t="shared" si="102"/>
        <v>0.75904647120416358</v>
      </c>
      <c r="Q171" s="5">
        <f t="shared" si="103"/>
        <v>36.068217702774483</v>
      </c>
      <c r="R171" s="5">
        <f t="shared" si="104"/>
        <v>0.91446674167187769</v>
      </c>
    </row>
    <row r="172" spans="1:18" x14ac:dyDescent="0.3">
      <c r="A172" t="s">
        <v>24</v>
      </c>
      <c r="B172" s="5">
        <f t="shared" si="105"/>
        <v>32.979999999999997</v>
      </c>
      <c r="C172">
        <v>8.8499999999999979</v>
      </c>
      <c r="D172">
        <v>6.7999999999999989</v>
      </c>
      <c r="E172">
        <v>29.400000000000002</v>
      </c>
      <c r="F172">
        <v>27.25</v>
      </c>
      <c r="G172" s="5">
        <f t="shared" si="94"/>
        <v>9.5630000000000006</v>
      </c>
      <c r="H172" s="5">
        <f t="shared" si="95"/>
        <v>7.63</v>
      </c>
      <c r="I172" s="5">
        <f t="shared" si="96"/>
        <v>0.79800000000000004</v>
      </c>
      <c r="J172" s="5">
        <f t="shared" si="97"/>
        <v>36.799999999999997</v>
      </c>
      <c r="K172" s="5">
        <f t="shared" si="98"/>
        <v>0.89600000000000002</v>
      </c>
      <c r="M172">
        <f t="shared" si="99"/>
        <v>32.983185520568121</v>
      </c>
      <c r="N172" s="5">
        <f t="shared" si="100"/>
        <v>9.5627693591797467</v>
      </c>
      <c r="O172" s="5">
        <f t="shared" si="101"/>
        <v>7.6296800919796084</v>
      </c>
      <c r="P172" s="5">
        <f t="shared" si="102"/>
        <v>0.79785256816379491</v>
      </c>
      <c r="Q172" s="5">
        <f t="shared" si="103"/>
        <v>36.804549020192553</v>
      </c>
      <c r="R172" s="5">
        <f t="shared" si="104"/>
        <v>0.89617143528839682</v>
      </c>
    </row>
    <row r="173" spans="1:18" x14ac:dyDescent="0.3">
      <c r="A173" t="s">
        <v>24</v>
      </c>
      <c r="B173" s="5">
        <f t="shared" si="105"/>
        <v>32.979999999999997</v>
      </c>
      <c r="C173">
        <v>8.9499999999999993</v>
      </c>
      <c r="D173">
        <v>7.0499999999999989</v>
      </c>
      <c r="E173">
        <v>29.500000000000004</v>
      </c>
      <c r="F173">
        <v>27.5</v>
      </c>
      <c r="G173" s="5">
        <f t="shared" si="94"/>
        <v>9.6579999999999995</v>
      </c>
      <c r="H173" s="5">
        <f t="shared" si="95"/>
        <v>7.8650000000000002</v>
      </c>
      <c r="I173" s="5">
        <f t="shared" si="96"/>
        <v>0.81399999999999995</v>
      </c>
      <c r="J173" s="5">
        <f t="shared" si="97"/>
        <v>37.17</v>
      </c>
      <c r="K173" s="5">
        <f t="shared" si="98"/>
        <v>0.88700000000000001</v>
      </c>
      <c r="M173">
        <f t="shared" si="99"/>
        <v>32.983185520568121</v>
      </c>
      <c r="N173" s="5">
        <f t="shared" si="100"/>
        <v>9.657945214938934</v>
      </c>
      <c r="O173" s="5">
        <f t="shared" si="101"/>
        <v>7.8646635680008039</v>
      </c>
      <c r="P173" s="5">
        <f t="shared" si="102"/>
        <v>0.81432058196351353</v>
      </c>
      <c r="Q173" s="5">
        <f t="shared" si="103"/>
        <v>37.173003310593096</v>
      </c>
      <c r="R173" s="5">
        <f t="shared" si="104"/>
        <v>0.88728869295231216</v>
      </c>
    </row>
    <row r="174" spans="1:18" x14ac:dyDescent="0.3">
      <c r="A174" t="s">
        <v>24</v>
      </c>
      <c r="B174" s="5">
        <f t="shared" si="105"/>
        <v>32.979999999999997</v>
      </c>
      <c r="C174">
        <v>9.6999999999999993</v>
      </c>
      <c r="D174">
        <v>7.75</v>
      </c>
      <c r="E174">
        <v>30.250000000000004</v>
      </c>
      <c r="F174">
        <v>28.2</v>
      </c>
      <c r="G174" s="5">
        <f t="shared" si="94"/>
        <v>10.372999999999999</v>
      </c>
      <c r="H174" s="5">
        <f t="shared" si="95"/>
        <v>8.5250000000000004</v>
      </c>
      <c r="I174" s="5">
        <f t="shared" si="96"/>
        <v>0.82199999999999995</v>
      </c>
      <c r="J174" s="5">
        <f t="shared" si="97"/>
        <v>39.94</v>
      </c>
      <c r="K174" s="5">
        <f t="shared" si="98"/>
        <v>0.82599999999999996</v>
      </c>
      <c r="M174">
        <f t="shared" si="99"/>
        <v>32.983185520568121</v>
      </c>
      <c r="N174" s="5">
        <f t="shared" si="100"/>
        <v>10.373275676033723</v>
      </c>
      <c r="O174" s="5">
        <f t="shared" si="101"/>
        <v>8.5247212455367034</v>
      </c>
      <c r="P174" s="5">
        <f t="shared" si="102"/>
        <v>0.82179646157790887</v>
      </c>
      <c r="Q174" s="5">
        <f t="shared" si="103"/>
        <v>39.942262124629352</v>
      </c>
      <c r="R174" s="5">
        <f t="shared" si="104"/>
        <v>0.82577159545077194</v>
      </c>
    </row>
    <row r="175" spans="1:18" x14ac:dyDescent="0.3">
      <c r="A175" t="s">
        <v>24</v>
      </c>
      <c r="B175" s="5">
        <f t="shared" si="105"/>
        <v>32.979999999999997</v>
      </c>
      <c r="C175">
        <v>10.199999999999999</v>
      </c>
      <c r="D175">
        <v>8.6499999999999986</v>
      </c>
      <c r="E175">
        <v>30.750000000000004</v>
      </c>
      <c r="F175">
        <v>29.099999999999998</v>
      </c>
      <c r="G175" s="5">
        <f t="shared" si="94"/>
        <v>10.852</v>
      </c>
      <c r="H175" s="5">
        <f t="shared" si="95"/>
        <v>9.3780000000000001</v>
      </c>
      <c r="I175" s="5">
        <f t="shared" si="96"/>
        <v>0.86399999999999999</v>
      </c>
      <c r="J175" s="5">
        <f t="shared" si="97"/>
        <v>41.79</v>
      </c>
      <c r="K175" s="5">
        <f t="shared" si="98"/>
        <v>0.78900000000000003</v>
      </c>
      <c r="M175">
        <f t="shared" si="99"/>
        <v>32.983185520568121</v>
      </c>
      <c r="N175" s="5">
        <f t="shared" si="100"/>
        <v>10.85155854139796</v>
      </c>
      <c r="O175" s="5">
        <f t="shared" si="101"/>
        <v>9.3775413886239036</v>
      </c>
      <c r="P175" s="5">
        <f t="shared" si="102"/>
        <v>0.86416539641280277</v>
      </c>
      <c r="Q175" s="5">
        <f t="shared" si="103"/>
        <v>41.793838581313921</v>
      </c>
      <c r="R175" s="5">
        <f t="shared" si="104"/>
        <v>0.78918775207489422</v>
      </c>
    </row>
    <row r="176" spans="1:18" x14ac:dyDescent="0.3">
      <c r="A176" t="s">
        <v>24</v>
      </c>
      <c r="B176" s="5">
        <f t="shared" si="105"/>
        <v>32.979999999999997</v>
      </c>
      <c r="C176">
        <v>10.45</v>
      </c>
      <c r="D176">
        <v>9.0499999999999989</v>
      </c>
      <c r="E176">
        <v>31.000000000000004</v>
      </c>
      <c r="F176">
        <v>29.5</v>
      </c>
      <c r="G176" s="5">
        <f t="shared" si="94"/>
        <v>11.090999999999999</v>
      </c>
      <c r="H176" s="5">
        <f t="shared" si="95"/>
        <v>9.7579999999999991</v>
      </c>
      <c r="I176" s="5">
        <f t="shared" si="96"/>
        <v>0.88</v>
      </c>
      <c r="J176" s="5">
        <f t="shared" si="97"/>
        <v>42.72</v>
      </c>
      <c r="K176" s="5">
        <f t="shared" si="98"/>
        <v>0.77200000000000002</v>
      </c>
      <c r="M176">
        <f t="shared" si="99"/>
        <v>32.983185520568121</v>
      </c>
      <c r="N176" s="5">
        <f t="shared" si="100"/>
        <v>11.091091907700944</v>
      </c>
      <c r="O176" s="5">
        <f t="shared" si="101"/>
        <v>9.7579452149389336</v>
      </c>
      <c r="P176" s="5">
        <f t="shared" si="102"/>
        <v>0.87980023032390897</v>
      </c>
      <c r="Q176" s="5">
        <f t="shared" si="103"/>
        <v>42.721144102282665</v>
      </c>
      <c r="R176" s="5">
        <f t="shared" si="104"/>
        <v>0.77205763594720234</v>
      </c>
    </row>
    <row r="177" spans="1:18" x14ac:dyDescent="0.3">
      <c r="A177" t="s">
        <v>24</v>
      </c>
      <c r="B177" s="5">
        <f t="shared" si="105"/>
        <v>32.979999999999997</v>
      </c>
      <c r="C177">
        <v>10.549999999999999</v>
      </c>
      <c r="D177">
        <v>9.25</v>
      </c>
      <c r="E177">
        <v>31.1</v>
      </c>
      <c r="F177">
        <v>29.7</v>
      </c>
      <c r="G177" s="5">
        <f t="shared" si="94"/>
        <v>11.186999999999999</v>
      </c>
      <c r="H177" s="5">
        <f t="shared" si="95"/>
        <v>9.9480000000000004</v>
      </c>
      <c r="I177" s="5">
        <f t="shared" si="96"/>
        <v>0.88900000000000001</v>
      </c>
      <c r="J177" s="5">
        <f t="shared" si="97"/>
        <v>43.09</v>
      </c>
      <c r="K177" s="5">
        <f t="shared" si="98"/>
        <v>0.76500000000000001</v>
      </c>
      <c r="M177">
        <f t="shared" si="99"/>
        <v>32.983185520568121</v>
      </c>
      <c r="N177" s="5">
        <f t="shared" si="100"/>
        <v>11.186975758419171</v>
      </c>
      <c r="O177" s="5">
        <f t="shared" si="101"/>
        <v>9.9484427023326507</v>
      </c>
      <c r="P177" s="5">
        <f t="shared" si="102"/>
        <v>0.8892879467308743</v>
      </c>
      <c r="Q177" s="5">
        <f t="shared" si="103"/>
        <v>43.092339253568142</v>
      </c>
      <c r="R177" s="5">
        <f t="shared" si="104"/>
        <v>0.76540717194500041</v>
      </c>
    </row>
    <row r="178" spans="1:18" x14ac:dyDescent="0.3">
      <c r="A178" t="s">
        <v>24</v>
      </c>
      <c r="B178" s="5">
        <f t="shared" si="105"/>
        <v>32.979999999999997</v>
      </c>
      <c r="C178">
        <v>11.499999999999998</v>
      </c>
      <c r="D178">
        <v>10.25</v>
      </c>
      <c r="E178">
        <v>32.050000000000004</v>
      </c>
      <c r="F178">
        <v>30.7</v>
      </c>
      <c r="G178" s="5">
        <f t="shared" si="94"/>
        <v>12.1</v>
      </c>
      <c r="H178" s="5">
        <f t="shared" si="95"/>
        <v>10.904</v>
      </c>
      <c r="I178" s="5">
        <f t="shared" si="96"/>
        <v>0.90100000000000002</v>
      </c>
      <c r="J178" s="5">
        <f t="shared" si="97"/>
        <v>46.63</v>
      </c>
      <c r="K178" s="5">
        <f t="shared" si="98"/>
        <v>0.70699999999999996</v>
      </c>
      <c r="M178">
        <f t="shared" si="99"/>
        <v>32.983185520568121</v>
      </c>
      <c r="N178" s="5">
        <f t="shared" si="100"/>
        <v>12.099773971831851</v>
      </c>
      <c r="O178" s="5">
        <f t="shared" si="101"/>
        <v>10.903682610214016</v>
      </c>
      <c r="P178" s="5">
        <f t="shared" si="102"/>
        <v>0.90114762768277135</v>
      </c>
      <c r="Q178" s="5">
        <f t="shared" si="103"/>
        <v>46.626054977152648</v>
      </c>
      <c r="R178" s="5">
        <f t="shared" si="104"/>
        <v>0.70739816046479365</v>
      </c>
    </row>
    <row r="179" spans="1:18" x14ac:dyDescent="0.3">
      <c r="A179" t="s">
        <v>24</v>
      </c>
      <c r="B179" s="5">
        <f t="shared" si="105"/>
        <v>32.979999999999997</v>
      </c>
      <c r="C179">
        <v>12.099999999999998</v>
      </c>
      <c r="D179">
        <v>11.35</v>
      </c>
      <c r="E179">
        <v>32.650000000000006</v>
      </c>
      <c r="F179">
        <v>31.799999999999997</v>
      </c>
      <c r="G179" s="5">
        <f t="shared" si="94"/>
        <v>12.678000000000001</v>
      </c>
      <c r="H179" s="5">
        <f t="shared" si="95"/>
        <v>11.959</v>
      </c>
      <c r="I179" s="5">
        <f t="shared" si="96"/>
        <v>0.94299999999999995</v>
      </c>
      <c r="J179" s="5">
        <f t="shared" si="97"/>
        <v>48.86</v>
      </c>
      <c r="K179" s="5">
        <f t="shared" si="98"/>
        <v>0.67500000000000004</v>
      </c>
      <c r="M179">
        <f t="shared" si="99"/>
        <v>32.983185520568121</v>
      </c>
      <c r="N179" s="5">
        <f t="shared" si="100"/>
        <v>12.677932757798832</v>
      </c>
      <c r="O179" s="5">
        <f t="shared" si="101"/>
        <v>11.959241449409248</v>
      </c>
      <c r="P179" s="5">
        <f t="shared" si="102"/>
        <v>0.9433116327307004</v>
      </c>
      <c r="Q179" s="5">
        <f t="shared" si="103"/>
        <v>48.864281085266619</v>
      </c>
      <c r="R179" s="5">
        <f t="shared" si="104"/>
        <v>0.67499582083308485</v>
      </c>
    </row>
    <row r="180" spans="1:18" x14ac:dyDescent="0.3">
      <c r="A180" t="s">
        <v>24</v>
      </c>
      <c r="B180" s="5">
        <f t="shared" si="105"/>
        <v>32.979999999999997</v>
      </c>
      <c r="C180">
        <v>12.749999999999998</v>
      </c>
      <c r="D180">
        <v>11.95</v>
      </c>
      <c r="E180">
        <v>33.300000000000004</v>
      </c>
      <c r="F180">
        <v>32.4</v>
      </c>
      <c r="G180" s="5">
        <f t="shared" si="94"/>
        <v>13.305999999999999</v>
      </c>
      <c r="H180" s="5">
        <f t="shared" si="95"/>
        <v>12.537000000000001</v>
      </c>
      <c r="I180" s="5">
        <f t="shared" si="96"/>
        <v>0.94199999999999995</v>
      </c>
      <c r="J180" s="5">
        <f t="shared" si="97"/>
        <v>51.29</v>
      </c>
      <c r="K180" s="5">
        <f t="shared" si="98"/>
        <v>0.64300000000000002</v>
      </c>
      <c r="M180">
        <f t="shared" si="99"/>
        <v>32.983185520568121</v>
      </c>
      <c r="N180" s="5">
        <f t="shared" si="100"/>
        <v>13.305591017414358</v>
      </c>
      <c r="O180" s="5">
        <f t="shared" si="101"/>
        <v>12.536885881821185</v>
      </c>
      <c r="P180" s="5">
        <f t="shared" si="102"/>
        <v>0.94222690787751617</v>
      </c>
      <c r="Q180" s="5">
        <f t="shared" si="103"/>
        <v>51.294134505716201</v>
      </c>
      <c r="R180" s="5">
        <f t="shared" si="104"/>
        <v>0.64302060729560584</v>
      </c>
    </row>
    <row r="181" spans="1:18" x14ac:dyDescent="0.3">
      <c r="A181" t="s">
        <v>24</v>
      </c>
      <c r="B181" s="5">
        <f t="shared" si="105"/>
        <v>32.979999999999997</v>
      </c>
      <c r="C181">
        <v>13.149999999999999</v>
      </c>
      <c r="D181">
        <v>12.35</v>
      </c>
      <c r="E181">
        <v>33.700000000000003</v>
      </c>
      <c r="F181">
        <v>32.799999999999997</v>
      </c>
      <c r="G181" s="5">
        <f t="shared" si="94"/>
        <v>13.692</v>
      </c>
      <c r="H181" s="5">
        <f t="shared" si="95"/>
        <v>12.923</v>
      </c>
      <c r="I181" s="5">
        <f t="shared" si="96"/>
        <v>0.94399999999999995</v>
      </c>
      <c r="J181" s="5">
        <f t="shared" si="97"/>
        <v>52.79</v>
      </c>
      <c r="K181" s="5">
        <f t="shared" si="98"/>
        <v>0.625</v>
      </c>
      <c r="M181">
        <f t="shared" si="99"/>
        <v>32.983185520568121</v>
      </c>
      <c r="N181" s="5">
        <f t="shared" si="100"/>
        <v>13.692480186759244</v>
      </c>
      <c r="O181" s="5">
        <f t="shared" si="101"/>
        <v>12.92265887427555</v>
      </c>
      <c r="P181" s="5">
        <f t="shared" si="102"/>
        <v>0.9437778034378228</v>
      </c>
      <c r="Q181" s="5">
        <f t="shared" si="103"/>
        <v>52.791898547001061</v>
      </c>
      <c r="R181" s="5">
        <f t="shared" si="104"/>
        <v>0.62477740767748524</v>
      </c>
    </row>
    <row r="182" spans="1:18" x14ac:dyDescent="0.3">
      <c r="A182" t="s">
        <v>24</v>
      </c>
      <c r="B182" s="5">
        <f t="shared" si="105"/>
        <v>32.979999999999997</v>
      </c>
      <c r="C182">
        <v>14.299999999999999</v>
      </c>
      <c r="D182">
        <v>13.85</v>
      </c>
      <c r="E182">
        <v>34.85</v>
      </c>
      <c r="F182">
        <v>34.299999999999997</v>
      </c>
      <c r="G182" s="5">
        <f t="shared" si="94"/>
        <v>14.807</v>
      </c>
      <c r="H182" s="5">
        <f t="shared" si="95"/>
        <v>14.374000000000001</v>
      </c>
      <c r="I182" s="5">
        <f t="shared" si="96"/>
        <v>0.97099999999999997</v>
      </c>
      <c r="J182" s="5">
        <f t="shared" si="97"/>
        <v>57.11</v>
      </c>
      <c r="K182" s="5">
        <f t="shared" si="98"/>
        <v>0.57799999999999996</v>
      </c>
      <c r="M182">
        <f t="shared" si="99"/>
        <v>32.983185520568121</v>
      </c>
      <c r="N182" s="5">
        <f t="shared" si="100"/>
        <v>14.807268760603947</v>
      </c>
      <c r="O182" s="5">
        <f t="shared" si="101"/>
        <v>14.373667284295326</v>
      </c>
      <c r="P182" s="5">
        <f t="shared" si="102"/>
        <v>0.97071698479180335</v>
      </c>
      <c r="Q182" s="5">
        <f t="shared" si="103"/>
        <v>57.107579552926062</v>
      </c>
      <c r="R182" s="5">
        <f t="shared" si="104"/>
        <v>0.57756230922026774</v>
      </c>
    </row>
    <row r="183" spans="1:18" x14ac:dyDescent="0.3">
      <c r="A183" t="s">
        <v>24</v>
      </c>
      <c r="B183" s="5">
        <f t="shared" si="105"/>
        <v>32.979999999999997</v>
      </c>
      <c r="C183">
        <v>14.849999999999998</v>
      </c>
      <c r="D183">
        <v>14.35</v>
      </c>
      <c r="E183">
        <v>35.400000000000006</v>
      </c>
      <c r="F183">
        <v>34.799999999999997</v>
      </c>
      <c r="G183" s="5">
        <f t="shared" si="94"/>
        <v>15.342000000000001</v>
      </c>
      <c r="H183" s="5">
        <f t="shared" si="95"/>
        <v>14.859</v>
      </c>
      <c r="I183" s="5">
        <f t="shared" si="96"/>
        <v>0.96899999999999997</v>
      </c>
      <c r="J183" s="5">
        <f t="shared" si="97"/>
        <v>59.18</v>
      </c>
      <c r="K183" s="5">
        <f t="shared" si="98"/>
        <v>0.55700000000000005</v>
      </c>
      <c r="M183">
        <f t="shared" si="99"/>
        <v>32.983185520568121</v>
      </c>
      <c r="N183" s="5">
        <f t="shared" si="100"/>
        <v>15.34162862148537</v>
      </c>
      <c r="O183" s="5">
        <f t="shared" si="101"/>
        <v>14.858727476632158</v>
      </c>
      <c r="P183" s="5">
        <f t="shared" si="102"/>
        <v>0.96852347578164377</v>
      </c>
      <c r="Q183" s="5">
        <f t="shared" si="103"/>
        <v>59.176246882356317</v>
      </c>
      <c r="R183" s="5">
        <f t="shared" si="104"/>
        <v>0.5573720412877724</v>
      </c>
    </row>
    <row r="184" spans="1:18" x14ac:dyDescent="0.3">
      <c r="A184" t="s">
        <v>24</v>
      </c>
      <c r="B184" s="5">
        <f>ROUND(M184,2)</f>
        <v>36.06</v>
      </c>
      <c r="C184">
        <v>8.4499999999999993</v>
      </c>
      <c r="D184">
        <v>0</v>
      </c>
      <c r="E184">
        <v>29.000000000000004</v>
      </c>
      <c r="F184" s="6" t="s">
        <v>30</v>
      </c>
      <c r="G184" s="5">
        <f t="shared" si="94"/>
        <v>9.3249999999999993</v>
      </c>
      <c r="H184" s="5">
        <f t="shared" si="95"/>
        <v>0</v>
      </c>
      <c r="I184" s="5">
        <f t="shared" si="96"/>
        <v>0</v>
      </c>
      <c r="J184" s="5">
        <f>ROUND(Q184,2)</f>
        <v>36.06</v>
      </c>
      <c r="K184" s="5">
        <f>ROUND(R184,3)</f>
        <v>1</v>
      </c>
      <c r="M184">
        <v>36.055513431069983</v>
      </c>
      <c r="N184" s="5">
        <f>(C184+((((1000*M184)/(30*E184))^2)/1962))</f>
        <v>9.3253986253939569</v>
      </c>
      <c r="O184" s="5">
        <f>IF(D184=0,0,(D184+((((1000*M184)/(30*F184))^2)/1962)))</f>
        <v>0</v>
      </c>
      <c r="P184" s="5">
        <f t="shared" si="102"/>
        <v>0</v>
      </c>
      <c r="Q184" s="5">
        <f>M184</f>
        <v>36.055513431069983</v>
      </c>
      <c r="R184" s="5">
        <f>M184/Q184</f>
        <v>1</v>
      </c>
    </row>
    <row r="185" spans="1:18" x14ac:dyDescent="0.3">
      <c r="A185" t="s">
        <v>24</v>
      </c>
      <c r="B185" s="5">
        <f t="shared" ref="B185:B186" si="106">ROUND(M185,2)</f>
        <v>36.06</v>
      </c>
      <c r="C185">
        <v>7.8499999999999979</v>
      </c>
      <c r="D185">
        <v>0</v>
      </c>
      <c r="E185">
        <v>28.400000000000002</v>
      </c>
      <c r="F185">
        <v>20.2</v>
      </c>
      <c r="G185" s="5">
        <f>ROUND(N185,3)</f>
        <v>8.7629999999999999</v>
      </c>
      <c r="H185" s="5">
        <f>ROUND(O185,3)</f>
        <v>0</v>
      </c>
      <c r="I185" s="5">
        <f>ROUND(P185,3)</f>
        <v>0</v>
      </c>
      <c r="J185" s="5">
        <f>ROUND(Q185,2)</f>
        <v>33.71</v>
      </c>
      <c r="K185" s="5">
        <f>ROUND(R185,3)</f>
        <v>1.07</v>
      </c>
      <c r="M185">
        <f>M184</f>
        <v>36.055513431069983</v>
      </c>
      <c r="N185" s="5">
        <f>(C185+((((1000*M185)/(30*E185))^2)/1962))</f>
        <v>8.7627780251392551</v>
      </c>
      <c r="O185" s="5">
        <f>IF(D185=0,0,(D185+((((1000*M185)/(30*F185))^2)/1962)))</f>
        <v>0</v>
      </c>
      <c r="P185" s="5">
        <f>O185/N185</f>
        <v>0</v>
      </c>
      <c r="Q185" s="5">
        <f>3.8713*N185-0.2158</f>
        <v>33.7075425687216</v>
      </c>
      <c r="R185" s="5">
        <f>M185/Q185</f>
        <v>1.0696571355672528</v>
      </c>
    </row>
    <row r="186" spans="1:18" x14ac:dyDescent="0.3">
      <c r="A186" t="s">
        <v>24</v>
      </c>
      <c r="B186" s="5">
        <f t="shared" si="106"/>
        <v>36.06</v>
      </c>
      <c r="C186">
        <v>7.7999999999999989</v>
      </c>
      <c r="D186">
        <v>0.44999999999999929</v>
      </c>
      <c r="E186">
        <v>28.35</v>
      </c>
      <c r="F186">
        <v>20.9</v>
      </c>
      <c r="G186" s="5">
        <f t="shared" ref="G186:G209" si="107">ROUND(N186,3)</f>
        <v>8.7159999999999993</v>
      </c>
      <c r="H186" s="5">
        <f t="shared" ref="H186:H209" si="108">ROUND(O186,3)</f>
        <v>2.1349999999999998</v>
      </c>
      <c r="I186" s="5">
        <f t="shared" ref="I186:I209" si="109">ROUND(P186,3)</f>
        <v>0.245</v>
      </c>
      <c r="J186" s="5">
        <f t="shared" ref="J186:J209" si="110">ROUND(Q186,2)</f>
        <v>33.53</v>
      </c>
      <c r="K186" s="5">
        <f t="shared" ref="K186:K209" si="111">ROUND(R186,3)</f>
        <v>1.075</v>
      </c>
      <c r="M186">
        <f t="shared" ref="M186:M209" si="112">M185</f>
        <v>36.055513431069983</v>
      </c>
      <c r="N186" s="5">
        <f t="shared" ref="N186:N209" si="113">(C186+((((1000*M186)/(30*E186))^2)/1962))</f>
        <v>8.716000539933022</v>
      </c>
      <c r="O186" s="5">
        <f t="shared" ref="O186:O209" si="114">IF(D186=0,0,(D186+((((1000*M186)/(30*F186))^2)/1962)))</f>
        <v>2.135424426996448</v>
      </c>
      <c r="P186" s="5">
        <f t="shared" ref="P186:P209" si="115">O186/N186</f>
        <v>0.2450004927389389</v>
      </c>
      <c r="Q186" s="5">
        <f t="shared" ref="Q186:Q209" si="116">3.8713*N186-0.2158</f>
        <v>33.526452890242709</v>
      </c>
      <c r="R186" s="5">
        <f t="shared" ref="R186:R209" si="117">M186/Q186</f>
        <v>1.0754347782960156</v>
      </c>
    </row>
    <row r="187" spans="1:18" x14ac:dyDescent="0.3">
      <c r="A187" t="s">
        <v>24</v>
      </c>
      <c r="B187" s="5">
        <f t="shared" ref="B187:B209" si="118">ROUND(M187,2)</f>
        <v>36.06</v>
      </c>
      <c r="C187">
        <v>7.7999999999999989</v>
      </c>
      <c r="D187">
        <v>1.1999999999999993</v>
      </c>
      <c r="E187">
        <v>28.35</v>
      </c>
      <c r="F187">
        <v>21.65</v>
      </c>
      <c r="G187" s="5">
        <f t="shared" si="107"/>
        <v>8.7159999999999993</v>
      </c>
      <c r="H187" s="5">
        <f t="shared" si="108"/>
        <v>2.7709999999999999</v>
      </c>
      <c r="I187" s="5">
        <f t="shared" si="109"/>
        <v>0.318</v>
      </c>
      <c r="J187" s="5">
        <f t="shared" si="110"/>
        <v>33.53</v>
      </c>
      <c r="K187" s="5">
        <f t="shared" si="111"/>
        <v>1.075</v>
      </c>
      <c r="M187">
        <f t="shared" si="112"/>
        <v>36.055513431069983</v>
      </c>
      <c r="N187" s="5">
        <f t="shared" si="113"/>
        <v>8.716000539933022</v>
      </c>
      <c r="O187" s="5">
        <f t="shared" si="114"/>
        <v>2.7706739999814785</v>
      </c>
      <c r="P187" s="5">
        <f t="shared" si="115"/>
        <v>0.3178836425362096</v>
      </c>
      <c r="Q187" s="5">
        <f t="shared" si="116"/>
        <v>33.526452890242709</v>
      </c>
      <c r="R187" s="5">
        <f t="shared" si="117"/>
        <v>1.0754347782960156</v>
      </c>
    </row>
    <row r="188" spans="1:18" x14ac:dyDescent="0.3">
      <c r="A188" t="s">
        <v>24</v>
      </c>
      <c r="B188" s="5">
        <f t="shared" si="118"/>
        <v>36.06</v>
      </c>
      <c r="C188">
        <v>7.8999999999999986</v>
      </c>
      <c r="D188">
        <v>2.0500000000000007</v>
      </c>
      <c r="E188">
        <v>28.450000000000003</v>
      </c>
      <c r="F188">
        <v>22.5</v>
      </c>
      <c r="G188" s="5">
        <f t="shared" si="107"/>
        <v>8.81</v>
      </c>
      <c r="H188" s="5">
        <f t="shared" si="108"/>
        <v>3.504</v>
      </c>
      <c r="I188" s="5">
        <f t="shared" si="109"/>
        <v>0.39800000000000002</v>
      </c>
      <c r="J188" s="5">
        <f t="shared" si="110"/>
        <v>33.89</v>
      </c>
      <c r="K188" s="5">
        <f t="shared" si="111"/>
        <v>1.0640000000000001</v>
      </c>
      <c r="M188">
        <f t="shared" si="112"/>
        <v>36.055513431069983</v>
      </c>
      <c r="N188" s="5">
        <f t="shared" si="113"/>
        <v>8.809572485822958</v>
      </c>
      <c r="O188" s="5">
        <f t="shared" si="114"/>
        <v>3.5042424571976678</v>
      </c>
      <c r="P188" s="5">
        <f t="shared" si="115"/>
        <v>0.39777667563743468</v>
      </c>
      <c r="Q188" s="5">
        <f t="shared" si="116"/>
        <v>33.888697964366415</v>
      </c>
      <c r="R188" s="5">
        <f t="shared" si="117"/>
        <v>1.0639391772732594</v>
      </c>
    </row>
    <row r="189" spans="1:18" x14ac:dyDescent="0.3">
      <c r="A189" t="s">
        <v>24</v>
      </c>
      <c r="B189" s="5">
        <f t="shared" si="118"/>
        <v>36.06</v>
      </c>
      <c r="C189">
        <v>7.9499999999999993</v>
      </c>
      <c r="D189">
        <v>2.5999999999999979</v>
      </c>
      <c r="E189">
        <v>28.500000000000004</v>
      </c>
      <c r="F189">
        <v>23.049999999999997</v>
      </c>
      <c r="G189" s="5">
        <f t="shared" si="107"/>
        <v>8.8559999999999999</v>
      </c>
      <c r="H189" s="5">
        <f t="shared" si="108"/>
        <v>3.9860000000000002</v>
      </c>
      <c r="I189" s="5">
        <f t="shared" si="109"/>
        <v>0.45</v>
      </c>
      <c r="J189" s="5">
        <f t="shared" si="110"/>
        <v>34.07</v>
      </c>
      <c r="K189" s="5">
        <f t="shared" si="111"/>
        <v>1.0580000000000001</v>
      </c>
      <c r="M189">
        <f t="shared" si="112"/>
        <v>36.055513431069983</v>
      </c>
      <c r="N189" s="5">
        <f t="shared" si="113"/>
        <v>8.856383802962533</v>
      </c>
      <c r="O189" s="5">
        <f t="shared" si="114"/>
        <v>3.9856705811779878</v>
      </c>
      <c r="P189" s="5">
        <f t="shared" si="115"/>
        <v>0.45003363334872054</v>
      </c>
      <c r="Q189" s="5">
        <f t="shared" si="116"/>
        <v>34.069918616408856</v>
      </c>
      <c r="R189" s="5">
        <f t="shared" si="117"/>
        <v>1.0582799987583422</v>
      </c>
    </row>
    <row r="190" spans="1:18" x14ac:dyDescent="0.3">
      <c r="A190" t="s">
        <v>24</v>
      </c>
      <c r="B190" s="5">
        <f t="shared" si="118"/>
        <v>36.06</v>
      </c>
      <c r="C190">
        <v>8.0499999999999989</v>
      </c>
      <c r="D190">
        <v>3.25</v>
      </c>
      <c r="E190">
        <v>28.6</v>
      </c>
      <c r="F190">
        <v>23.7</v>
      </c>
      <c r="G190" s="5">
        <f t="shared" si="107"/>
        <v>8.9499999999999993</v>
      </c>
      <c r="H190" s="5">
        <f t="shared" si="108"/>
        <v>4.5609999999999999</v>
      </c>
      <c r="I190" s="5">
        <f t="shared" si="109"/>
        <v>0.51</v>
      </c>
      <c r="J190" s="5">
        <f t="shared" si="110"/>
        <v>34.43</v>
      </c>
      <c r="K190" s="5">
        <f t="shared" si="111"/>
        <v>1.0469999999999999</v>
      </c>
      <c r="M190">
        <f t="shared" si="112"/>
        <v>36.055513431069983</v>
      </c>
      <c r="N190" s="5">
        <f t="shared" si="113"/>
        <v>8.9500565357185167</v>
      </c>
      <c r="O190" s="5">
        <f t="shared" si="114"/>
        <v>4.5607056275816173</v>
      </c>
      <c r="P190" s="5">
        <f t="shared" si="115"/>
        <v>0.50957282888442457</v>
      </c>
      <c r="Q190" s="5">
        <f t="shared" si="116"/>
        <v>34.432553866727091</v>
      </c>
      <c r="R190" s="5">
        <f t="shared" si="117"/>
        <v>1.0471344521996433</v>
      </c>
    </row>
    <row r="191" spans="1:18" x14ac:dyDescent="0.3">
      <c r="A191" t="s">
        <v>24</v>
      </c>
      <c r="B191" s="5">
        <f t="shared" si="118"/>
        <v>36.06</v>
      </c>
      <c r="C191">
        <v>8.0999999999999979</v>
      </c>
      <c r="D191">
        <v>3.8499999999999979</v>
      </c>
      <c r="E191">
        <v>28.650000000000002</v>
      </c>
      <c r="F191">
        <v>24.299999999999997</v>
      </c>
      <c r="G191" s="5">
        <f t="shared" si="107"/>
        <v>8.9969999999999999</v>
      </c>
      <c r="H191" s="5">
        <f t="shared" si="108"/>
        <v>5.0970000000000004</v>
      </c>
      <c r="I191" s="5">
        <f t="shared" si="109"/>
        <v>0.56699999999999995</v>
      </c>
      <c r="J191" s="5">
        <f t="shared" si="110"/>
        <v>34.61</v>
      </c>
      <c r="K191" s="5">
        <f t="shared" si="111"/>
        <v>1.042</v>
      </c>
      <c r="M191">
        <f t="shared" si="112"/>
        <v>36.055513431069983</v>
      </c>
      <c r="N191" s="5">
        <f t="shared" si="113"/>
        <v>8.9969177184547409</v>
      </c>
      <c r="O191" s="5">
        <f t="shared" si="114"/>
        <v>5.0967785126866119</v>
      </c>
      <c r="P191" s="5">
        <f t="shared" si="115"/>
        <v>0.56650273706871301</v>
      </c>
      <c r="Q191" s="5">
        <f t="shared" si="116"/>
        <v>34.613967563453841</v>
      </c>
      <c r="R191" s="5">
        <f t="shared" si="117"/>
        <v>1.0416463632772961</v>
      </c>
    </row>
    <row r="192" spans="1:18" x14ac:dyDescent="0.3">
      <c r="A192" t="s">
        <v>24</v>
      </c>
      <c r="B192" s="5">
        <f t="shared" si="118"/>
        <v>36.06</v>
      </c>
      <c r="C192">
        <v>8.2999999999999989</v>
      </c>
      <c r="D192">
        <v>4.4499999999999993</v>
      </c>
      <c r="E192">
        <v>28.85</v>
      </c>
      <c r="F192">
        <v>24.9</v>
      </c>
      <c r="G192" s="5">
        <f t="shared" si="107"/>
        <v>9.1850000000000005</v>
      </c>
      <c r="H192" s="5">
        <f t="shared" si="108"/>
        <v>5.6369999999999996</v>
      </c>
      <c r="I192" s="5">
        <f t="shared" si="109"/>
        <v>0.61399999999999999</v>
      </c>
      <c r="J192" s="5">
        <f t="shared" si="110"/>
        <v>35.340000000000003</v>
      </c>
      <c r="K192" s="5">
        <f t="shared" si="111"/>
        <v>1.02</v>
      </c>
      <c r="M192">
        <f t="shared" si="112"/>
        <v>36.055513431069983</v>
      </c>
      <c r="N192" s="5">
        <f t="shared" si="113"/>
        <v>9.1845252218416746</v>
      </c>
      <c r="O192" s="5">
        <f t="shared" si="114"/>
        <v>5.637416725466232</v>
      </c>
      <c r="P192" s="5">
        <f t="shared" si="115"/>
        <v>0.61379511616560412</v>
      </c>
      <c r="Q192" s="5">
        <f t="shared" si="116"/>
        <v>35.340252491315674</v>
      </c>
      <c r="R192" s="5">
        <f t="shared" si="117"/>
        <v>1.0202392707842163</v>
      </c>
    </row>
    <row r="193" spans="1:18" x14ac:dyDescent="0.3">
      <c r="A193" t="s">
        <v>24</v>
      </c>
      <c r="B193" s="5">
        <f t="shared" si="118"/>
        <v>36.06</v>
      </c>
      <c r="C193">
        <v>8.6499999999999986</v>
      </c>
      <c r="D193">
        <v>5</v>
      </c>
      <c r="E193">
        <v>29.200000000000003</v>
      </c>
      <c r="F193">
        <v>25.45</v>
      </c>
      <c r="G193" s="5">
        <f t="shared" si="107"/>
        <v>9.5129999999999999</v>
      </c>
      <c r="H193" s="5">
        <f t="shared" si="108"/>
        <v>6.1369999999999996</v>
      </c>
      <c r="I193" s="5">
        <f t="shared" si="109"/>
        <v>0.64500000000000002</v>
      </c>
      <c r="J193" s="5">
        <f t="shared" si="110"/>
        <v>36.61</v>
      </c>
      <c r="K193" s="5">
        <f t="shared" si="111"/>
        <v>0.98499999999999999</v>
      </c>
      <c r="M193">
        <f t="shared" si="112"/>
        <v>36.055513431069983</v>
      </c>
      <c r="N193" s="5">
        <f t="shared" si="113"/>
        <v>9.5134479310803126</v>
      </c>
      <c r="O193" s="5">
        <f t="shared" si="114"/>
        <v>6.1366487607448157</v>
      </c>
      <c r="P193" s="5">
        <f t="shared" si="115"/>
        <v>0.64504991304955406</v>
      </c>
      <c r="Q193" s="5">
        <f t="shared" si="116"/>
        <v>36.613610975591214</v>
      </c>
      <c r="R193" s="5">
        <f t="shared" si="117"/>
        <v>0.98475710180857901</v>
      </c>
    </row>
    <row r="194" spans="1:18" x14ac:dyDescent="0.3">
      <c r="A194" t="s">
        <v>24</v>
      </c>
      <c r="B194" s="5">
        <f t="shared" si="118"/>
        <v>36.06</v>
      </c>
      <c r="C194">
        <v>8.9499999999999993</v>
      </c>
      <c r="D194">
        <v>5.75</v>
      </c>
      <c r="E194">
        <v>29.500000000000004</v>
      </c>
      <c r="F194">
        <v>26.2</v>
      </c>
      <c r="G194" s="5">
        <f t="shared" si="107"/>
        <v>9.7959999999999994</v>
      </c>
      <c r="H194" s="5">
        <f t="shared" si="108"/>
        <v>6.8230000000000004</v>
      </c>
      <c r="I194" s="5">
        <f t="shared" si="109"/>
        <v>0.69599999999999995</v>
      </c>
      <c r="J194" s="5">
        <f t="shared" si="110"/>
        <v>37.71</v>
      </c>
      <c r="K194" s="5">
        <f t="shared" si="111"/>
        <v>0.95599999999999996</v>
      </c>
      <c r="M194">
        <f t="shared" si="112"/>
        <v>36.055513431069983</v>
      </c>
      <c r="N194" s="5">
        <f t="shared" si="113"/>
        <v>9.795975574784622</v>
      </c>
      <c r="O194" s="5">
        <f t="shared" si="114"/>
        <v>6.8225048714473502</v>
      </c>
      <c r="P194" s="5">
        <f t="shared" si="115"/>
        <v>0.69645997168560236</v>
      </c>
      <c r="Q194" s="5">
        <f t="shared" si="116"/>
        <v>37.707360242663711</v>
      </c>
      <c r="R194" s="5">
        <f t="shared" si="117"/>
        <v>0.95619298723211188</v>
      </c>
    </row>
    <row r="195" spans="1:18" x14ac:dyDescent="0.3">
      <c r="A195" t="s">
        <v>24</v>
      </c>
      <c r="B195" s="5">
        <f t="shared" si="118"/>
        <v>36.06</v>
      </c>
      <c r="C195">
        <v>8.9999999999999982</v>
      </c>
      <c r="D195">
        <v>5.85</v>
      </c>
      <c r="E195">
        <v>29.550000000000004</v>
      </c>
      <c r="F195">
        <v>26.299999999999997</v>
      </c>
      <c r="G195" s="5">
        <f t="shared" si="107"/>
        <v>9.843</v>
      </c>
      <c r="H195" s="5">
        <f t="shared" si="108"/>
        <v>6.9139999999999997</v>
      </c>
      <c r="I195" s="5">
        <f t="shared" si="109"/>
        <v>0.70199999999999996</v>
      </c>
      <c r="J195" s="5">
        <f t="shared" si="110"/>
        <v>37.89</v>
      </c>
      <c r="K195" s="5">
        <f t="shared" si="111"/>
        <v>0.95199999999999996</v>
      </c>
      <c r="M195">
        <f t="shared" si="112"/>
        <v>36.055513431069983</v>
      </c>
      <c r="N195" s="5">
        <f t="shared" si="113"/>
        <v>9.8431151353280786</v>
      </c>
      <c r="O195" s="5">
        <f t="shared" si="114"/>
        <v>6.9143644464374487</v>
      </c>
      <c r="P195" s="5">
        <f t="shared" si="115"/>
        <v>0.70245693069473458</v>
      </c>
      <c r="Q195" s="5">
        <f t="shared" si="116"/>
        <v>37.889851623395593</v>
      </c>
      <c r="R195" s="5">
        <f t="shared" si="117"/>
        <v>0.95158761215119214</v>
      </c>
    </row>
    <row r="196" spans="1:18" x14ac:dyDescent="0.3">
      <c r="A196" t="s">
        <v>24</v>
      </c>
      <c r="B196" s="5">
        <f t="shared" si="118"/>
        <v>36.06</v>
      </c>
      <c r="C196">
        <v>9.3499999999999979</v>
      </c>
      <c r="D196">
        <v>6.6499999999999986</v>
      </c>
      <c r="E196">
        <v>29.900000000000002</v>
      </c>
      <c r="F196">
        <v>27.099999999999998</v>
      </c>
      <c r="G196" s="5">
        <f t="shared" si="107"/>
        <v>10.173</v>
      </c>
      <c r="H196" s="5">
        <f t="shared" si="108"/>
        <v>7.6520000000000001</v>
      </c>
      <c r="I196" s="5">
        <f t="shared" si="109"/>
        <v>0.752</v>
      </c>
      <c r="J196" s="5">
        <f t="shared" si="110"/>
        <v>39.17</v>
      </c>
      <c r="K196" s="5">
        <f t="shared" si="111"/>
        <v>0.92100000000000004</v>
      </c>
      <c r="M196">
        <f t="shared" si="112"/>
        <v>36.055513431069983</v>
      </c>
      <c r="N196" s="5">
        <f t="shared" si="113"/>
        <v>10.173492180128093</v>
      </c>
      <c r="O196" s="5">
        <f t="shared" si="114"/>
        <v>7.6524512791987007</v>
      </c>
      <c r="P196" s="5">
        <f t="shared" si="115"/>
        <v>0.75219513061073096</v>
      </c>
      <c r="Q196" s="5">
        <f t="shared" si="116"/>
        <v>39.168840276929885</v>
      </c>
      <c r="R196" s="5">
        <f t="shared" si="117"/>
        <v>0.92051521505747447</v>
      </c>
    </row>
    <row r="197" spans="1:18" x14ac:dyDescent="0.3">
      <c r="A197" t="s">
        <v>24</v>
      </c>
      <c r="B197" s="5">
        <f t="shared" si="118"/>
        <v>36.06</v>
      </c>
      <c r="C197">
        <v>9.7499999999999982</v>
      </c>
      <c r="D197">
        <v>7.4499999999999993</v>
      </c>
      <c r="E197">
        <v>30.300000000000004</v>
      </c>
      <c r="F197">
        <v>27.9</v>
      </c>
      <c r="G197" s="5">
        <f t="shared" si="107"/>
        <v>10.552</v>
      </c>
      <c r="H197" s="5">
        <f t="shared" si="108"/>
        <v>8.3960000000000008</v>
      </c>
      <c r="I197" s="5">
        <f t="shared" si="109"/>
        <v>0.79600000000000004</v>
      </c>
      <c r="J197" s="5">
        <f t="shared" si="110"/>
        <v>40.630000000000003</v>
      </c>
      <c r="K197" s="5">
        <f t="shared" si="111"/>
        <v>0.88700000000000001</v>
      </c>
      <c r="M197">
        <f t="shared" si="112"/>
        <v>36.055513431069983</v>
      </c>
      <c r="N197" s="5">
        <f t="shared" si="113"/>
        <v>10.551893326314758</v>
      </c>
      <c r="O197" s="5">
        <f t="shared" si="114"/>
        <v>8.3957872380317813</v>
      </c>
      <c r="P197" s="5">
        <f t="shared" si="115"/>
        <v>0.79566642482008532</v>
      </c>
      <c r="Q197" s="5">
        <f t="shared" si="116"/>
        <v>40.633744634162326</v>
      </c>
      <c r="R197" s="5">
        <f t="shared" si="117"/>
        <v>0.88732933072470876</v>
      </c>
    </row>
    <row r="198" spans="1:18" x14ac:dyDescent="0.3">
      <c r="A198" t="s">
        <v>24</v>
      </c>
      <c r="B198" s="5">
        <f t="shared" si="118"/>
        <v>36.06</v>
      </c>
      <c r="C198">
        <v>10.149999999999999</v>
      </c>
      <c r="D198">
        <v>7.9499999999999993</v>
      </c>
      <c r="E198">
        <v>30.700000000000003</v>
      </c>
      <c r="F198">
        <v>28.4</v>
      </c>
      <c r="G198" s="5">
        <f t="shared" si="107"/>
        <v>10.930999999999999</v>
      </c>
      <c r="H198" s="5">
        <f t="shared" si="108"/>
        <v>8.8629999999999995</v>
      </c>
      <c r="I198" s="5">
        <f t="shared" si="109"/>
        <v>0.81100000000000005</v>
      </c>
      <c r="J198" s="5">
        <f t="shared" si="110"/>
        <v>42.1</v>
      </c>
      <c r="K198" s="5">
        <f t="shared" si="111"/>
        <v>0.85599999999999998</v>
      </c>
      <c r="M198">
        <f t="shared" si="112"/>
        <v>36.055513431069983</v>
      </c>
      <c r="N198" s="5">
        <f t="shared" si="113"/>
        <v>10.931133215160179</v>
      </c>
      <c r="O198" s="5">
        <f t="shared" si="114"/>
        <v>8.8627780251392565</v>
      </c>
      <c r="P198" s="5">
        <f t="shared" si="115"/>
        <v>0.81078309546604377</v>
      </c>
      <c r="Q198" s="5">
        <f t="shared" si="116"/>
        <v>42.101896015849597</v>
      </c>
      <c r="R198" s="5">
        <f t="shared" si="117"/>
        <v>0.85638692892825052</v>
      </c>
    </row>
    <row r="199" spans="1:18" x14ac:dyDescent="0.3">
      <c r="A199" t="s">
        <v>24</v>
      </c>
      <c r="B199" s="5">
        <f t="shared" si="118"/>
        <v>36.06</v>
      </c>
      <c r="C199">
        <v>10.549999999999999</v>
      </c>
      <c r="D199">
        <v>8.5499999999999989</v>
      </c>
      <c r="E199">
        <v>31.1</v>
      </c>
      <c r="F199">
        <v>29</v>
      </c>
      <c r="G199" s="5">
        <f t="shared" si="107"/>
        <v>11.311</v>
      </c>
      <c r="H199" s="5">
        <f t="shared" si="108"/>
        <v>9.4250000000000007</v>
      </c>
      <c r="I199" s="5">
        <f t="shared" si="109"/>
        <v>0.83299999999999996</v>
      </c>
      <c r="J199" s="5">
        <f t="shared" si="110"/>
        <v>43.57</v>
      </c>
      <c r="K199" s="5">
        <f t="shared" si="111"/>
        <v>0.82699999999999996</v>
      </c>
      <c r="M199">
        <f t="shared" si="112"/>
        <v>36.055513431069983</v>
      </c>
      <c r="N199" s="5">
        <f t="shared" si="113"/>
        <v>11.311168974634587</v>
      </c>
      <c r="O199" s="5">
        <f t="shared" si="114"/>
        <v>9.4253986253939566</v>
      </c>
      <c r="P199" s="5">
        <f t="shared" si="115"/>
        <v>0.83328245263867162</v>
      </c>
      <c r="Q199" s="5">
        <f t="shared" si="116"/>
        <v>43.573128451502875</v>
      </c>
      <c r="R199" s="5">
        <f t="shared" si="117"/>
        <v>0.82747130427414595</v>
      </c>
    </row>
    <row r="200" spans="1:18" x14ac:dyDescent="0.3">
      <c r="A200" t="s">
        <v>24</v>
      </c>
      <c r="B200" s="5">
        <f t="shared" si="118"/>
        <v>36.06</v>
      </c>
      <c r="C200">
        <v>11.099999999999998</v>
      </c>
      <c r="D200">
        <v>9.35</v>
      </c>
      <c r="E200">
        <v>31.650000000000002</v>
      </c>
      <c r="F200">
        <v>29.799999999999997</v>
      </c>
      <c r="G200" s="5">
        <f t="shared" si="107"/>
        <v>11.835000000000001</v>
      </c>
      <c r="H200" s="5">
        <f t="shared" si="108"/>
        <v>10.179</v>
      </c>
      <c r="I200" s="5">
        <f t="shared" si="109"/>
        <v>0.86</v>
      </c>
      <c r="J200" s="5">
        <f t="shared" si="110"/>
        <v>45.6</v>
      </c>
      <c r="K200" s="5">
        <f t="shared" si="111"/>
        <v>0.79100000000000004</v>
      </c>
      <c r="M200">
        <f t="shared" si="112"/>
        <v>36.055513431069983</v>
      </c>
      <c r="N200" s="5">
        <f t="shared" si="113"/>
        <v>11.83494430239544</v>
      </c>
      <c r="O200" s="5">
        <f t="shared" si="114"/>
        <v>10.179028246426196</v>
      </c>
      <c r="P200" s="5">
        <f t="shared" si="115"/>
        <v>0.86008248001352394</v>
      </c>
      <c r="Q200" s="5">
        <f t="shared" si="116"/>
        <v>45.600819877863472</v>
      </c>
      <c r="R200" s="5">
        <f t="shared" si="117"/>
        <v>0.79067686782037061</v>
      </c>
    </row>
    <row r="201" spans="1:18" x14ac:dyDescent="0.3">
      <c r="A201" t="s">
        <v>24</v>
      </c>
      <c r="B201" s="5">
        <f t="shared" si="118"/>
        <v>36.06</v>
      </c>
      <c r="C201">
        <v>11.549999999999999</v>
      </c>
      <c r="D201">
        <v>10.049999999999999</v>
      </c>
      <c r="E201">
        <v>32.1</v>
      </c>
      <c r="F201">
        <v>30.5</v>
      </c>
      <c r="G201" s="5">
        <f t="shared" si="107"/>
        <v>12.263999999999999</v>
      </c>
      <c r="H201" s="5">
        <f t="shared" si="108"/>
        <v>10.840999999999999</v>
      </c>
      <c r="I201" s="5">
        <f t="shared" si="109"/>
        <v>0.88400000000000001</v>
      </c>
      <c r="J201" s="5">
        <f t="shared" si="110"/>
        <v>47.26</v>
      </c>
      <c r="K201" s="5">
        <f t="shared" si="111"/>
        <v>0.76300000000000001</v>
      </c>
      <c r="M201">
        <f t="shared" si="112"/>
        <v>36.055513431069983</v>
      </c>
      <c r="N201" s="5">
        <f t="shared" si="113"/>
        <v>12.264482821358797</v>
      </c>
      <c r="O201" s="5">
        <f t="shared" si="114"/>
        <v>10.841411173293542</v>
      </c>
      <c r="P201" s="5">
        <f t="shared" si="115"/>
        <v>0.88396806707683162</v>
      </c>
      <c r="Q201" s="5">
        <f t="shared" si="116"/>
        <v>47.263692346326309</v>
      </c>
      <c r="R201" s="5">
        <f t="shared" si="117"/>
        <v>0.76285858427801168</v>
      </c>
    </row>
    <row r="202" spans="1:18" x14ac:dyDescent="0.3">
      <c r="A202" t="s">
        <v>24</v>
      </c>
      <c r="B202" s="5">
        <f t="shared" si="118"/>
        <v>36.06</v>
      </c>
      <c r="C202">
        <v>12.149999999999999</v>
      </c>
      <c r="D202">
        <v>10.799999999999999</v>
      </c>
      <c r="E202">
        <v>32.700000000000003</v>
      </c>
      <c r="F202">
        <v>31.25</v>
      </c>
      <c r="G202" s="5">
        <f t="shared" si="107"/>
        <v>12.839</v>
      </c>
      <c r="H202" s="5">
        <f t="shared" si="108"/>
        <v>11.554</v>
      </c>
      <c r="I202" s="5">
        <f t="shared" si="109"/>
        <v>0.9</v>
      </c>
      <c r="J202" s="5">
        <f t="shared" si="110"/>
        <v>49.49</v>
      </c>
      <c r="K202" s="5">
        <f t="shared" si="111"/>
        <v>0.72899999999999998</v>
      </c>
      <c r="M202">
        <f t="shared" si="112"/>
        <v>36.055513431069983</v>
      </c>
      <c r="N202" s="5">
        <f t="shared" si="113"/>
        <v>12.838503814639918</v>
      </c>
      <c r="O202" s="5">
        <f t="shared" si="114"/>
        <v>11.553879289811269</v>
      </c>
      <c r="P202" s="5">
        <f t="shared" si="115"/>
        <v>0.89993970143438562</v>
      </c>
      <c r="Q202" s="5">
        <f t="shared" si="116"/>
        <v>49.485899817615511</v>
      </c>
      <c r="R202" s="5">
        <f t="shared" si="117"/>
        <v>0.72860175451907794</v>
      </c>
    </row>
    <row r="203" spans="1:18" x14ac:dyDescent="0.3">
      <c r="A203" t="s">
        <v>24</v>
      </c>
      <c r="B203" s="5">
        <f t="shared" si="118"/>
        <v>36.06</v>
      </c>
      <c r="C203">
        <v>12.7</v>
      </c>
      <c r="D203">
        <v>11.549999999999999</v>
      </c>
      <c r="E203">
        <v>33.25</v>
      </c>
      <c r="F203">
        <v>32</v>
      </c>
      <c r="G203" s="5">
        <f t="shared" si="107"/>
        <v>13.366</v>
      </c>
      <c r="H203" s="5">
        <f t="shared" si="108"/>
        <v>12.269</v>
      </c>
      <c r="I203" s="5">
        <f t="shared" si="109"/>
        <v>0.91800000000000004</v>
      </c>
      <c r="J203" s="5">
        <f t="shared" si="110"/>
        <v>51.53</v>
      </c>
      <c r="K203" s="5">
        <f t="shared" si="111"/>
        <v>0.7</v>
      </c>
      <c r="M203">
        <f t="shared" si="112"/>
        <v>36.055513431069983</v>
      </c>
      <c r="N203" s="5">
        <f t="shared" si="113"/>
        <v>13.365914630747984</v>
      </c>
      <c r="O203" s="5">
        <f t="shared" si="114"/>
        <v>12.268955316363591</v>
      </c>
      <c r="P203" s="5">
        <f t="shared" si="115"/>
        <v>0.91792860087098993</v>
      </c>
      <c r="Q203" s="5">
        <f t="shared" si="116"/>
        <v>51.527665310014669</v>
      </c>
      <c r="R203" s="5">
        <f t="shared" si="117"/>
        <v>0.69973116798797419</v>
      </c>
    </row>
    <row r="204" spans="1:18" x14ac:dyDescent="0.3">
      <c r="A204" t="s">
        <v>24</v>
      </c>
      <c r="B204" s="5">
        <f t="shared" si="118"/>
        <v>36.06</v>
      </c>
      <c r="C204">
        <v>12.999999999999998</v>
      </c>
      <c r="D204">
        <v>11.75</v>
      </c>
      <c r="E204">
        <v>33.550000000000004</v>
      </c>
      <c r="F204">
        <v>32.200000000000003</v>
      </c>
      <c r="G204" s="5">
        <f t="shared" si="107"/>
        <v>13.654</v>
      </c>
      <c r="H204" s="5">
        <f t="shared" si="108"/>
        <v>12.46</v>
      </c>
      <c r="I204" s="5">
        <f t="shared" si="109"/>
        <v>0.91300000000000003</v>
      </c>
      <c r="J204" s="5">
        <f t="shared" si="110"/>
        <v>52.64</v>
      </c>
      <c r="K204" s="5">
        <f t="shared" si="111"/>
        <v>0.68500000000000005</v>
      </c>
      <c r="M204">
        <f t="shared" si="112"/>
        <v>36.055513431069983</v>
      </c>
      <c r="N204" s="5">
        <f t="shared" si="113"/>
        <v>13.654058820903753</v>
      </c>
      <c r="O204" s="5">
        <f t="shared" si="114"/>
        <v>12.460051930824735</v>
      </c>
      <c r="P204" s="5">
        <f t="shared" si="115"/>
        <v>0.91255297009186398</v>
      </c>
      <c r="Q204" s="5">
        <f t="shared" si="116"/>
        <v>52.643157913364703</v>
      </c>
      <c r="R204" s="5">
        <f t="shared" si="117"/>
        <v>0.68490407605119075</v>
      </c>
    </row>
    <row r="205" spans="1:18" x14ac:dyDescent="0.3">
      <c r="A205" t="s">
        <v>24</v>
      </c>
      <c r="B205" s="5">
        <f t="shared" si="118"/>
        <v>36.06</v>
      </c>
      <c r="C205">
        <v>13.299999999999999</v>
      </c>
      <c r="D205">
        <v>12.35</v>
      </c>
      <c r="E205">
        <v>33.85</v>
      </c>
      <c r="F205">
        <v>32.799999999999997</v>
      </c>
      <c r="G205" s="5">
        <f t="shared" si="107"/>
        <v>13.943</v>
      </c>
      <c r="H205" s="5">
        <f t="shared" si="108"/>
        <v>13.034000000000001</v>
      </c>
      <c r="I205" s="5">
        <f t="shared" si="109"/>
        <v>0.93500000000000005</v>
      </c>
      <c r="J205" s="5">
        <f t="shared" si="110"/>
        <v>53.76</v>
      </c>
      <c r="K205" s="5">
        <f t="shared" si="111"/>
        <v>0.67100000000000004</v>
      </c>
      <c r="M205">
        <f t="shared" si="112"/>
        <v>36.055513431069983</v>
      </c>
      <c r="N205" s="5">
        <f t="shared" si="113"/>
        <v>13.942516833066481</v>
      </c>
      <c r="O205" s="5">
        <f t="shared" si="114"/>
        <v>13.034312020334175</v>
      </c>
      <c r="P205" s="5">
        <f t="shared" si="115"/>
        <v>0.93486076985911315</v>
      </c>
      <c r="Q205" s="5">
        <f t="shared" si="116"/>
        <v>53.759865415850271</v>
      </c>
      <c r="R205" s="5">
        <f t="shared" si="117"/>
        <v>0.67067715203839717</v>
      </c>
    </row>
    <row r="206" spans="1:18" x14ac:dyDescent="0.3">
      <c r="A206" t="s">
        <v>24</v>
      </c>
      <c r="B206" s="5">
        <f t="shared" si="118"/>
        <v>36.06</v>
      </c>
      <c r="C206">
        <v>13.45</v>
      </c>
      <c r="D206">
        <v>12.7</v>
      </c>
      <c r="E206">
        <v>34</v>
      </c>
      <c r="F206">
        <v>33.15</v>
      </c>
      <c r="G206" s="5">
        <f t="shared" si="107"/>
        <v>14.087</v>
      </c>
      <c r="H206" s="5">
        <f t="shared" si="108"/>
        <v>13.37</v>
      </c>
      <c r="I206" s="5">
        <f t="shared" si="109"/>
        <v>0.94899999999999995</v>
      </c>
      <c r="J206" s="5">
        <f t="shared" si="110"/>
        <v>54.32</v>
      </c>
      <c r="K206" s="5">
        <f t="shared" si="111"/>
        <v>0.66400000000000003</v>
      </c>
      <c r="M206">
        <f t="shared" si="112"/>
        <v>36.055513431069983</v>
      </c>
      <c r="N206" s="5">
        <f t="shared" si="113"/>
        <v>14.086860072626573</v>
      </c>
      <c r="O206" s="5">
        <f t="shared" si="114"/>
        <v>13.369938274952345</v>
      </c>
      <c r="P206" s="5">
        <f t="shared" si="115"/>
        <v>0.94910705480298319</v>
      </c>
      <c r="Q206" s="5">
        <f t="shared" si="116"/>
        <v>54.318661399159254</v>
      </c>
      <c r="R206" s="5">
        <f t="shared" si="117"/>
        <v>0.66377765030174418</v>
      </c>
    </row>
    <row r="207" spans="1:18" x14ac:dyDescent="0.3">
      <c r="A207" t="s">
        <v>24</v>
      </c>
      <c r="B207" s="5">
        <f t="shared" si="118"/>
        <v>36.06</v>
      </c>
      <c r="C207">
        <v>14.599999999999998</v>
      </c>
      <c r="D207">
        <v>13.85</v>
      </c>
      <c r="E207">
        <v>35.150000000000006</v>
      </c>
      <c r="F207">
        <v>34.299999999999997</v>
      </c>
      <c r="G207" s="5">
        <f t="shared" si="107"/>
        <v>15.196</v>
      </c>
      <c r="H207" s="5">
        <f t="shared" si="108"/>
        <v>14.476000000000001</v>
      </c>
      <c r="I207" s="5">
        <f t="shared" si="109"/>
        <v>0.95299999999999996</v>
      </c>
      <c r="J207" s="5">
        <f t="shared" si="110"/>
        <v>58.61</v>
      </c>
      <c r="K207" s="5">
        <f t="shared" si="111"/>
        <v>0.61499999999999999</v>
      </c>
      <c r="M207">
        <f t="shared" si="112"/>
        <v>36.055513431069983</v>
      </c>
      <c r="N207" s="5">
        <f t="shared" si="113"/>
        <v>15.195869556366894</v>
      </c>
      <c r="O207" s="5">
        <f t="shared" si="114"/>
        <v>14.475768382184565</v>
      </c>
      <c r="P207" s="5">
        <f t="shared" si="115"/>
        <v>0.95261204556203793</v>
      </c>
      <c r="Q207" s="5">
        <f t="shared" si="116"/>
        <v>58.611969813563157</v>
      </c>
      <c r="R207" s="5">
        <f t="shared" si="117"/>
        <v>0.61515614550675835</v>
      </c>
    </row>
    <row r="208" spans="1:18" x14ac:dyDescent="0.3">
      <c r="A208" t="s">
        <v>24</v>
      </c>
      <c r="B208" s="5">
        <f t="shared" si="118"/>
        <v>36.06</v>
      </c>
      <c r="C208">
        <v>15.649999999999999</v>
      </c>
      <c r="D208">
        <v>14.85</v>
      </c>
      <c r="E208">
        <v>36.200000000000003</v>
      </c>
      <c r="F208">
        <v>35.299999999999997</v>
      </c>
      <c r="G208" s="5">
        <f t="shared" si="107"/>
        <v>16.212</v>
      </c>
      <c r="H208" s="5">
        <f t="shared" si="108"/>
        <v>15.441000000000001</v>
      </c>
      <c r="I208" s="5">
        <f t="shared" si="109"/>
        <v>0.95199999999999996</v>
      </c>
      <c r="J208" s="5">
        <f t="shared" si="110"/>
        <v>62.54</v>
      </c>
      <c r="K208" s="5">
        <f t="shared" si="111"/>
        <v>0.57599999999999996</v>
      </c>
      <c r="M208">
        <f t="shared" si="112"/>
        <v>36.055513431069983</v>
      </c>
      <c r="N208" s="5">
        <f t="shared" si="113"/>
        <v>16.211803855160341</v>
      </c>
      <c r="O208" s="5">
        <f t="shared" si="114"/>
        <v>15.440816268452775</v>
      </c>
      <c r="P208" s="5">
        <f t="shared" si="115"/>
        <v>0.95244282538848046</v>
      </c>
      <c r="Q208" s="5">
        <f t="shared" si="116"/>
        <v>62.544956264482231</v>
      </c>
      <c r="R208" s="5">
        <f t="shared" si="117"/>
        <v>0.57647355733375161</v>
      </c>
    </row>
    <row r="209" spans="1:18" x14ac:dyDescent="0.3">
      <c r="A209" t="s">
        <v>24</v>
      </c>
      <c r="B209" s="5">
        <f t="shared" si="118"/>
        <v>36.06</v>
      </c>
      <c r="C209">
        <v>16.649999999999999</v>
      </c>
      <c r="D209">
        <v>16.350000000000001</v>
      </c>
      <c r="E209">
        <v>37.200000000000003</v>
      </c>
      <c r="F209">
        <v>36.799999999999997</v>
      </c>
      <c r="G209" s="5">
        <f t="shared" si="107"/>
        <v>17.181999999999999</v>
      </c>
      <c r="H209" s="5">
        <f t="shared" si="108"/>
        <v>16.893999999999998</v>
      </c>
      <c r="I209" s="5">
        <f t="shared" si="109"/>
        <v>0.98299999999999998</v>
      </c>
      <c r="J209" s="5">
        <f t="shared" si="110"/>
        <v>66.3</v>
      </c>
      <c r="K209" s="5">
        <f t="shared" si="111"/>
        <v>0.54400000000000004</v>
      </c>
      <c r="M209">
        <f t="shared" si="112"/>
        <v>36.055513431069983</v>
      </c>
      <c r="N209" s="5">
        <f t="shared" si="113"/>
        <v>17.182005321392875</v>
      </c>
      <c r="O209" s="5">
        <f t="shared" si="114"/>
        <v>16.89363350953769</v>
      </c>
      <c r="P209" s="5">
        <f t="shared" si="115"/>
        <v>0.98321663819437066</v>
      </c>
      <c r="Q209" s="5">
        <f t="shared" si="116"/>
        <v>66.300897200708235</v>
      </c>
      <c r="R209" s="5">
        <f t="shared" si="117"/>
        <v>0.54381637283009243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205"/>
  <sheetViews>
    <sheetView zoomScale="80" zoomScaleNormal="80" workbookViewId="0">
      <selection activeCell="X14" sqref="X14"/>
    </sheetView>
  </sheetViews>
  <sheetFormatPr defaultRowHeight="14.4" x14ac:dyDescent="0.3"/>
  <cols>
    <col min="6" max="6" width="9.109375" customWidth="1"/>
  </cols>
  <sheetData>
    <row r="1" spans="1:18" ht="18" x14ac:dyDescent="0.35">
      <c r="A1" s="7" t="s">
        <v>0</v>
      </c>
      <c r="B1" s="14" t="s">
        <v>37</v>
      </c>
      <c r="C1" s="7" t="s">
        <v>38</v>
      </c>
      <c r="D1" s="7" t="s">
        <v>39</v>
      </c>
      <c r="E1" s="7" t="s">
        <v>40</v>
      </c>
      <c r="F1" s="7" t="s">
        <v>45</v>
      </c>
      <c r="G1" s="8" t="s">
        <v>41</v>
      </c>
      <c r="H1" s="8" t="s">
        <v>42</v>
      </c>
      <c r="I1" s="8" t="s">
        <v>43</v>
      </c>
      <c r="J1" s="8" t="s">
        <v>8</v>
      </c>
      <c r="K1" s="8" t="s">
        <v>44</v>
      </c>
      <c r="L1" s="9"/>
      <c r="M1" s="10" t="s">
        <v>37</v>
      </c>
      <c r="N1" s="10" t="s">
        <v>41</v>
      </c>
      <c r="O1" s="10" t="s">
        <v>42</v>
      </c>
      <c r="P1" s="11" t="s">
        <v>43</v>
      </c>
      <c r="Q1" s="12" t="s">
        <v>8</v>
      </c>
      <c r="R1" s="13" t="s">
        <v>44</v>
      </c>
    </row>
    <row r="2" spans="1:18" x14ac:dyDescent="0.3">
      <c r="A2" t="s">
        <v>25</v>
      </c>
      <c r="B2" s="5">
        <f>ROUND(M2,2)</f>
        <v>9.91</v>
      </c>
      <c r="C2">
        <v>3.0500000000000007</v>
      </c>
      <c r="D2">
        <v>0</v>
      </c>
      <c r="E2">
        <v>23.45</v>
      </c>
      <c r="F2" s="6" t="s">
        <v>30</v>
      </c>
      <c r="G2" s="5">
        <f t="shared" ref="G2:I3" si="0">ROUND(N2,3)</f>
        <v>3.1509999999999998</v>
      </c>
      <c r="H2" s="5">
        <f t="shared" si="0"/>
        <v>0</v>
      </c>
      <c r="I2" s="5">
        <f t="shared" si="0"/>
        <v>0</v>
      </c>
      <c r="J2" s="5">
        <f>ROUND(Q2,2)</f>
        <v>9.91</v>
      </c>
      <c r="K2" s="5">
        <f>ROUND(R2,3)</f>
        <v>1</v>
      </c>
      <c r="M2">
        <v>9.9143939921700976</v>
      </c>
      <c r="N2" s="5">
        <f>(C2+((((1000*M2)/(30*E2))^2)/1962))</f>
        <v>3.151229045172578</v>
      </c>
      <c r="O2" s="5">
        <f>IF(D2=0,0,(D2+((((1000*M2)/(30*F2))^2)/1962)))</f>
        <v>0</v>
      </c>
      <c r="P2" s="5">
        <f t="shared" ref="P2" si="1">O2/N2</f>
        <v>0</v>
      </c>
      <c r="Q2" s="5">
        <f>M2</f>
        <v>9.9143939921700976</v>
      </c>
      <c r="R2" s="5">
        <f>M2/Q2</f>
        <v>1</v>
      </c>
    </row>
    <row r="3" spans="1:18" x14ac:dyDescent="0.3">
      <c r="A3" t="s">
        <v>25</v>
      </c>
      <c r="B3" s="5">
        <f t="shared" ref="B3:B4" si="2">ROUND(M3,2)</f>
        <v>9.91</v>
      </c>
      <c r="C3">
        <v>3</v>
      </c>
      <c r="D3">
        <v>0.10000000000000142</v>
      </c>
      <c r="E3">
        <v>23.4</v>
      </c>
      <c r="F3">
        <v>20.5</v>
      </c>
      <c r="G3" s="5">
        <f t="shared" si="0"/>
        <v>3.1019999999999999</v>
      </c>
      <c r="H3" s="5">
        <f t="shared" si="0"/>
        <v>0.23200000000000001</v>
      </c>
      <c r="I3" s="5">
        <f t="shared" si="0"/>
        <v>7.4999999999999997E-2</v>
      </c>
      <c r="J3" s="5">
        <f>ROUND(Q3,2)</f>
        <v>9.51</v>
      </c>
      <c r="K3" s="5">
        <f>ROUND(R3,3)</f>
        <v>1.0429999999999999</v>
      </c>
      <c r="M3">
        <f>M2</f>
        <v>9.9143939921700976</v>
      </c>
      <c r="N3" s="5">
        <f>(C3+((((1000*M3)/(30*E3))^2)/1962))</f>
        <v>3.1016621101121578</v>
      </c>
      <c r="O3" s="5">
        <f>IF(D3=0,0,(D3+((((1000*M3)/(30*F3))^2)/1962)))</f>
        <v>0.23245950032840856</v>
      </c>
      <c r="P3" s="5">
        <f>O3/N3</f>
        <v>7.494675179818433E-2</v>
      </c>
      <c r="Q3" s="5">
        <f>3.6613*N3-1.8486</f>
        <v>9.5075154837536449</v>
      </c>
      <c r="R3" s="5">
        <f>M3/Q3</f>
        <v>1.042795461034139</v>
      </c>
    </row>
    <row r="4" spans="1:18" x14ac:dyDescent="0.3">
      <c r="A4" t="s">
        <v>25</v>
      </c>
      <c r="B4" s="5">
        <f t="shared" si="2"/>
        <v>9.91</v>
      </c>
      <c r="C4">
        <v>3</v>
      </c>
      <c r="D4">
        <v>0.75</v>
      </c>
      <c r="E4">
        <v>23.4</v>
      </c>
      <c r="F4">
        <v>21.15</v>
      </c>
      <c r="G4" s="5">
        <f t="shared" ref="G4:G19" si="3">ROUND(N4,3)</f>
        <v>3.1019999999999999</v>
      </c>
      <c r="H4" s="5">
        <f t="shared" ref="H4:H19" si="4">ROUND(O4,3)</f>
        <v>0.874</v>
      </c>
      <c r="I4" s="5">
        <f t="shared" ref="I4:I19" si="5">ROUND(P4,3)</f>
        <v>0.28199999999999997</v>
      </c>
      <c r="J4" s="5">
        <f t="shared" ref="J4:J17" si="6">ROUND(Q4,2)</f>
        <v>9.51</v>
      </c>
      <c r="K4" s="5">
        <f t="shared" ref="K4:K17" si="7">ROUND(R4,3)</f>
        <v>1.0429999999999999</v>
      </c>
      <c r="M4">
        <f t="shared" ref="M4:M17" si="8">M3</f>
        <v>9.9143939921700976</v>
      </c>
      <c r="N4" s="5">
        <f t="shared" ref="N4:N17" si="9">(C4+((((1000*M4)/(30*E4))^2)/1962))</f>
        <v>3.1016621101121578</v>
      </c>
      <c r="O4" s="5">
        <f t="shared" ref="O4:O17" si="10">IF(D4=0,0,(D4+((((1000*M4)/(30*F4))^2)/1962)))</f>
        <v>0.87444289078464221</v>
      </c>
      <c r="P4" s="5">
        <f t="shared" ref="P4:P18" si="11">O4/N4</f>
        <v>0.28192719249906362</v>
      </c>
      <c r="Q4" s="5">
        <f t="shared" ref="Q4:Q17" si="12">3.6613*N4-1.8486</f>
        <v>9.5075154837536449</v>
      </c>
      <c r="R4" s="5">
        <f t="shared" ref="R4:R17" si="13">M4/Q4</f>
        <v>1.042795461034139</v>
      </c>
    </row>
    <row r="5" spans="1:18" x14ac:dyDescent="0.3">
      <c r="A5" t="s">
        <v>25</v>
      </c>
      <c r="B5" s="5">
        <f t="shared" ref="B5:B17" si="14">ROUND(M5,2)</f>
        <v>9.91</v>
      </c>
      <c r="C5">
        <v>3</v>
      </c>
      <c r="D5">
        <v>1.1000000000000014</v>
      </c>
      <c r="E5">
        <v>23.4</v>
      </c>
      <c r="F5">
        <v>21.5</v>
      </c>
      <c r="G5" s="5">
        <f t="shared" si="3"/>
        <v>3.1019999999999999</v>
      </c>
      <c r="H5" s="5">
        <f t="shared" si="4"/>
        <v>1.22</v>
      </c>
      <c r="I5" s="5">
        <f t="shared" si="5"/>
        <v>0.39300000000000002</v>
      </c>
      <c r="J5" s="5">
        <f t="shared" si="6"/>
        <v>9.51</v>
      </c>
      <c r="K5" s="5">
        <f t="shared" si="7"/>
        <v>1.0429999999999999</v>
      </c>
      <c r="M5">
        <f t="shared" si="8"/>
        <v>9.9143939921700976</v>
      </c>
      <c r="N5" s="5">
        <f t="shared" si="9"/>
        <v>3.1016621101121578</v>
      </c>
      <c r="O5" s="5">
        <f t="shared" si="10"/>
        <v>1.220424240157953</v>
      </c>
      <c r="P5" s="5">
        <f t="shared" si="11"/>
        <v>0.3934742718038432</v>
      </c>
      <c r="Q5" s="5">
        <f t="shared" si="12"/>
        <v>9.5075154837536449</v>
      </c>
      <c r="R5" s="5">
        <f t="shared" si="13"/>
        <v>1.042795461034139</v>
      </c>
    </row>
    <row r="6" spans="1:18" x14ac:dyDescent="0.3">
      <c r="A6" t="s">
        <v>25</v>
      </c>
      <c r="B6" s="5">
        <f t="shared" si="14"/>
        <v>9.91</v>
      </c>
      <c r="C6">
        <v>3</v>
      </c>
      <c r="D6">
        <v>1.3500000000000014</v>
      </c>
      <c r="E6">
        <v>23.4</v>
      </c>
      <c r="F6">
        <v>21.75</v>
      </c>
      <c r="G6" s="5">
        <f t="shared" si="3"/>
        <v>3.1019999999999999</v>
      </c>
      <c r="H6" s="5">
        <f t="shared" si="4"/>
        <v>1.468</v>
      </c>
      <c r="I6" s="5">
        <f t="shared" si="5"/>
        <v>0.47299999999999998</v>
      </c>
      <c r="J6" s="5">
        <f t="shared" si="6"/>
        <v>9.51</v>
      </c>
      <c r="K6" s="5">
        <f t="shared" si="7"/>
        <v>1.0429999999999999</v>
      </c>
      <c r="M6">
        <f t="shared" si="8"/>
        <v>9.9143939921700976</v>
      </c>
      <c r="N6" s="5">
        <f t="shared" si="9"/>
        <v>3.1016621101121578</v>
      </c>
      <c r="O6" s="5">
        <f t="shared" si="10"/>
        <v>1.4676717770125802</v>
      </c>
      <c r="P6" s="5">
        <f t="shared" si="11"/>
        <v>0.47318880165174032</v>
      </c>
      <c r="Q6" s="5">
        <f t="shared" si="12"/>
        <v>9.5075154837536449</v>
      </c>
      <c r="R6" s="5">
        <f t="shared" si="13"/>
        <v>1.042795461034139</v>
      </c>
    </row>
    <row r="7" spans="1:18" x14ac:dyDescent="0.3">
      <c r="A7" t="s">
        <v>25</v>
      </c>
      <c r="B7" s="5">
        <f t="shared" si="14"/>
        <v>9.91</v>
      </c>
      <c r="C7">
        <v>3.1000000000000014</v>
      </c>
      <c r="D7">
        <v>1.8000000000000007</v>
      </c>
      <c r="E7">
        <v>23.5</v>
      </c>
      <c r="F7">
        <v>22.2</v>
      </c>
      <c r="G7" s="5">
        <f t="shared" si="3"/>
        <v>3.2010000000000001</v>
      </c>
      <c r="H7" s="5">
        <f t="shared" si="4"/>
        <v>1.913</v>
      </c>
      <c r="I7" s="5">
        <f t="shared" si="5"/>
        <v>0.59799999999999998</v>
      </c>
      <c r="J7" s="5">
        <f t="shared" si="6"/>
        <v>9.8699999999999992</v>
      </c>
      <c r="K7" s="5">
        <f t="shared" si="7"/>
        <v>1.004</v>
      </c>
      <c r="M7">
        <f t="shared" si="8"/>
        <v>9.9143939921700976</v>
      </c>
      <c r="N7" s="5">
        <f t="shared" si="9"/>
        <v>3.2007987415355617</v>
      </c>
      <c r="O7" s="5">
        <f t="shared" si="10"/>
        <v>1.9129496489997027</v>
      </c>
      <c r="P7" s="5">
        <f t="shared" si="11"/>
        <v>0.59764758845224297</v>
      </c>
      <c r="Q7" s="5">
        <f t="shared" si="12"/>
        <v>9.8704844323841527</v>
      </c>
      <c r="R7" s="5">
        <f t="shared" si="13"/>
        <v>1.0044485719101974</v>
      </c>
    </row>
    <row r="8" spans="1:18" x14ac:dyDescent="0.3">
      <c r="A8" t="s">
        <v>25</v>
      </c>
      <c r="B8" s="5">
        <f t="shared" si="14"/>
        <v>9.91</v>
      </c>
      <c r="C8">
        <v>3.1499999999999986</v>
      </c>
      <c r="D8">
        <v>2.1999999999999993</v>
      </c>
      <c r="E8">
        <v>23.549999999999997</v>
      </c>
      <c r="F8">
        <v>22.599999999999998</v>
      </c>
      <c r="G8" s="5">
        <f t="shared" si="3"/>
        <v>3.25</v>
      </c>
      <c r="H8" s="5">
        <f t="shared" si="4"/>
        <v>2.3090000000000002</v>
      </c>
      <c r="I8" s="5">
        <f t="shared" si="5"/>
        <v>0.71</v>
      </c>
      <c r="J8" s="5">
        <f t="shared" si="6"/>
        <v>10.050000000000001</v>
      </c>
      <c r="K8" s="5">
        <f t="shared" si="7"/>
        <v>0.98599999999999999</v>
      </c>
      <c r="M8">
        <f t="shared" si="8"/>
        <v>9.9143939921700976</v>
      </c>
      <c r="N8" s="5">
        <f t="shared" si="9"/>
        <v>3.2503711757754652</v>
      </c>
      <c r="O8" s="5">
        <f t="shared" si="10"/>
        <v>2.3089868137931959</v>
      </c>
      <c r="P8" s="5">
        <f t="shared" si="11"/>
        <v>0.71037635055397141</v>
      </c>
      <c r="Q8" s="5">
        <f t="shared" si="12"/>
        <v>10.051983985866713</v>
      </c>
      <c r="R8" s="5">
        <f t="shared" si="13"/>
        <v>0.98631215550183238</v>
      </c>
    </row>
    <row r="9" spans="1:18" x14ac:dyDescent="0.3">
      <c r="A9" t="s">
        <v>25</v>
      </c>
      <c r="B9" s="5">
        <f t="shared" si="14"/>
        <v>9.91</v>
      </c>
      <c r="C9">
        <v>3.1999999999999993</v>
      </c>
      <c r="D9">
        <v>2.3500000000000014</v>
      </c>
      <c r="E9">
        <v>23.599999999999998</v>
      </c>
      <c r="F9">
        <v>22.75</v>
      </c>
      <c r="G9" s="5">
        <f t="shared" si="3"/>
        <v>3.3</v>
      </c>
      <c r="H9" s="5">
        <f t="shared" si="4"/>
        <v>2.4580000000000002</v>
      </c>
      <c r="I9" s="5">
        <f t="shared" si="5"/>
        <v>0.745</v>
      </c>
      <c r="J9" s="5">
        <f t="shared" si="6"/>
        <v>10.23</v>
      </c>
      <c r="K9" s="5">
        <f t="shared" si="7"/>
        <v>0.96899999999999997</v>
      </c>
      <c r="M9">
        <f t="shared" si="8"/>
        <v>9.9143939921700976</v>
      </c>
      <c r="N9" s="5">
        <f t="shared" si="9"/>
        <v>3.2999463247145444</v>
      </c>
      <c r="O9" s="5">
        <f t="shared" si="10"/>
        <v>2.4575543630247823</v>
      </c>
      <c r="P9" s="5">
        <f t="shared" si="11"/>
        <v>0.74472555647927652</v>
      </c>
      <c r="Q9" s="5">
        <f t="shared" si="12"/>
        <v>10.233493478677364</v>
      </c>
      <c r="R9" s="5">
        <f t="shared" si="13"/>
        <v>0.96881812773202569</v>
      </c>
    </row>
    <row r="10" spans="1:18" x14ac:dyDescent="0.3">
      <c r="A10" t="s">
        <v>25</v>
      </c>
      <c r="B10" s="5">
        <f t="shared" si="14"/>
        <v>9.91</v>
      </c>
      <c r="C10">
        <v>3.3000000000000007</v>
      </c>
      <c r="D10">
        <v>2.5500000000000007</v>
      </c>
      <c r="E10">
        <v>23.7</v>
      </c>
      <c r="F10">
        <v>22.95</v>
      </c>
      <c r="G10" s="5">
        <f t="shared" si="3"/>
        <v>3.399</v>
      </c>
      <c r="H10" s="5">
        <f t="shared" si="4"/>
        <v>2.6560000000000001</v>
      </c>
      <c r="I10" s="5">
        <f t="shared" si="5"/>
        <v>0.78100000000000003</v>
      </c>
      <c r="J10" s="5">
        <f t="shared" si="6"/>
        <v>10.6</v>
      </c>
      <c r="K10" s="5">
        <f t="shared" si="7"/>
        <v>0.93600000000000005</v>
      </c>
      <c r="M10">
        <f t="shared" si="8"/>
        <v>9.9143939921700976</v>
      </c>
      <c r="N10" s="5">
        <f t="shared" si="9"/>
        <v>3.3991046751998675</v>
      </c>
      <c r="O10" s="5">
        <f t="shared" si="10"/>
        <v>2.6556879453069113</v>
      </c>
      <c r="P10" s="5">
        <f t="shared" si="11"/>
        <v>0.78129042764790901</v>
      </c>
      <c r="Q10" s="5">
        <f t="shared" si="12"/>
        <v>10.596541947309277</v>
      </c>
      <c r="R10" s="5">
        <f t="shared" si="13"/>
        <v>0.93562541831749246</v>
      </c>
    </row>
    <row r="11" spans="1:18" x14ac:dyDescent="0.3">
      <c r="A11" t="s">
        <v>25</v>
      </c>
      <c r="B11" s="5">
        <f t="shared" si="14"/>
        <v>9.91</v>
      </c>
      <c r="C11">
        <v>3.3999999999999986</v>
      </c>
      <c r="D11">
        <v>2.8500000000000014</v>
      </c>
      <c r="E11">
        <v>23.799999999999997</v>
      </c>
      <c r="F11">
        <v>23.25</v>
      </c>
      <c r="G11" s="5">
        <f t="shared" si="3"/>
        <v>3.4980000000000002</v>
      </c>
      <c r="H11" s="5">
        <f t="shared" si="4"/>
        <v>2.9529999999999998</v>
      </c>
      <c r="I11" s="5">
        <f t="shared" si="5"/>
        <v>0.84399999999999997</v>
      </c>
      <c r="J11" s="5">
        <f t="shared" si="6"/>
        <v>10.96</v>
      </c>
      <c r="K11" s="5">
        <f t="shared" si="7"/>
        <v>0.90500000000000003</v>
      </c>
      <c r="M11">
        <f t="shared" si="8"/>
        <v>9.9143939921700976</v>
      </c>
      <c r="N11" s="5">
        <f t="shared" si="9"/>
        <v>3.4982736124091032</v>
      </c>
      <c r="O11" s="5">
        <f t="shared" si="10"/>
        <v>2.9529781107883251</v>
      </c>
      <c r="P11" s="5">
        <f t="shared" si="11"/>
        <v>0.84412439905029102</v>
      </c>
      <c r="Q11" s="5">
        <f t="shared" si="12"/>
        <v>10.959629177113451</v>
      </c>
      <c r="R11" s="5">
        <f t="shared" si="13"/>
        <v>0.90462859937578222</v>
      </c>
    </row>
    <row r="12" spans="1:18" x14ac:dyDescent="0.3">
      <c r="A12" t="s">
        <v>25</v>
      </c>
      <c r="B12" s="5">
        <f t="shared" si="14"/>
        <v>9.91</v>
      </c>
      <c r="C12">
        <v>3.5500000000000007</v>
      </c>
      <c r="D12">
        <v>3.1000000000000014</v>
      </c>
      <c r="E12">
        <v>23.95</v>
      </c>
      <c r="F12">
        <v>23.5</v>
      </c>
      <c r="G12" s="5">
        <f t="shared" si="3"/>
        <v>3.6469999999999998</v>
      </c>
      <c r="H12" s="5">
        <f t="shared" si="4"/>
        <v>3.2010000000000001</v>
      </c>
      <c r="I12" s="5">
        <f t="shared" si="5"/>
        <v>0.878</v>
      </c>
      <c r="J12" s="5">
        <f t="shared" si="6"/>
        <v>11.5</v>
      </c>
      <c r="K12" s="5">
        <f t="shared" si="7"/>
        <v>0.86199999999999999</v>
      </c>
      <c r="M12">
        <f t="shared" si="8"/>
        <v>9.9143939921700976</v>
      </c>
      <c r="N12" s="5">
        <f t="shared" si="9"/>
        <v>3.6470464825606816</v>
      </c>
      <c r="O12" s="5">
        <f t="shared" si="10"/>
        <v>3.2007987415355617</v>
      </c>
      <c r="P12" s="5">
        <f t="shared" si="11"/>
        <v>0.87764133438962966</v>
      </c>
      <c r="Q12" s="5">
        <f t="shared" si="12"/>
        <v>11.504331286599426</v>
      </c>
      <c r="R12" s="5">
        <f t="shared" si="13"/>
        <v>0.86179663512634308</v>
      </c>
    </row>
    <row r="13" spans="1:18" x14ac:dyDescent="0.3">
      <c r="A13" t="s">
        <v>25</v>
      </c>
      <c r="B13" s="5">
        <f t="shared" si="14"/>
        <v>9.91</v>
      </c>
      <c r="C13">
        <v>3.6999999999999993</v>
      </c>
      <c r="D13">
        <v>3.3000000000000007</v>
      </c>
      <c r="E13">
        <v>24.099999999999998</v>
      </c>
      <c r="F13">
        <v>23.7</v>
      </c>
      <c r="G13" s="5">
        <f t="shared" si="3"/>
        <v>3.7959999999999998</v>
      </c>
      <c r="H13" s="5">
        <f t="shared" si="4"/>
        <v>3.399</v>
      </c>
      <c r="I13" s="5">
        <f t="shared" si="5"/>
        <v>0.89500000000000002</v>
      </c>
      <c r="J13" s="5">
        <f t="shared" si="6"/>
        <v>12.05</v>
      </c>
      <c r="K13" s="5">
        <f t="shared" si="7"/>
        <v>0.82299999999999995</v>
      </c>
      <c r="M13">
        <f t="shared" si="8"/>
        <v>9.9143939921700976</v>
      </c>
      <c r="N13" s="5">
        <f t="shared" si="9"/>
        <v>3.7958421945438485</v>
      </c>
      <c r="O13" s="5">
        <f t="shared" si="10"/>
        <v>3.3991046751998675</v>
      </c>
      <c r="P13" s="5">
        <f t="shared" si="11"/>
        <v>0.89548102923924167</v>
      </c>
      <c r="Q13" s="5">
        <f t="shared" si="12"/>
        <v>12.049117026883394</v>
      </c>
      <c r="R13" s="5">
        <f t="shared" si="13"/>
        <v>0.82283157928083794</v>
      </c>
    </row>
    <row r="14" spans="1:18" x14ac:dyDescent="0.3">
      <c r="A14" t="s">
        <v>25</v>
      </c>
      <c r="B14" s="5">
        <f t="shared" si="14"/>
        <v>9.91</v>
      </c>
      <c r="C14">
        <v>3.8500000000000014</v>
      </c>
      <c r="D14">
        <v>3.5</v>
      </c>
      <c r="E14">
        <v>24.25</v>
      </c>
      <c r="F14">
        <v>23.9</v>
      </c>
      <c r="G14" s="5">
        <f t="shared" si="3"/>
        <v>3.9449999999999998</v>
      </c>
      <c r="H14" s="5">
        <f t="shared" si="4"/>
        <v>3.597</v>
      </c>
      <c r="I14" s="5">
        <f t="shared" si="5"/>
        <v>0.91200000000000003</v>
      </c>
      <c r="J14" s="5">
        <f t="shared" si="6"/>
        <v>12.59</v>
      </c>
      <c r="K14" s="5">
        <f t="shared" si="7"/>
        <v>0.78700000000000003</v>
      </c>
      <c r="M14">
        <f t="shared" si="8"/>
        <v>9.9143939921700976</v>
      </c>
      <c r="N14" s="5">
        <f t="shared" si="9"/>
        <v>3.9446601849514531</v>
      </c>
      <c r="O14" s="5">
        <f t="shared" si="10"/>
        <v>3.597452959529793</v>
      </c>
      <c r="P14" s="5">
        <f t="shared" si="11"/>
        <v>0.9119804472014531</v>
      </c>
      <c r="Q14" s="5">
        <f t="shared" si="12"/>
        <v>12.593984335162757</v>
      </c>
      <c r="R14" s="5">
        <f t="shared" si="13"/>
        <v>0.78723251739235789</v>
      </c>
    </row>
    <row r="15" spans="1:18" x14ac:dyDescent="0.3">
      <c r="A15" t="s">
        <v>25</v>
      </c>
      <c r="B15" s="5">
        <f t="shared" si="14"/>
        <v>9.91</v>
      </c>
      <c r="C15">
        <v>4.1000000000000014</v>
      </c>
      <c r="D15">
        <v>3.8999999999999986</v>
      </c>
      <c r="E15">
        <v>24.5</v>
      </c>
      <c r="F15">
        <v>24.299999999999997</v>
      </c>
      <c r="G15" s="5">
        <f t="shared" si="3"/>
        <v>4.1929999999999996</v>
      </c>
      <c r="H15" s="5">
        <f t="shared" si="4"/>
        <v>3.9940000000000002</v>
      </c>
      <c r="I15" s="5">
        <f t="shared" si="5"/>
        <v>0.95299999999999996</v>
      </c>
      <c r="J15" s="5">
        <f t="shared" si="6"/>
        <v>13.5</v>
      </c>
      <c r="K15" s="5">
        <f t="shared" si="7"/>
        <v>0.73399999999999999</v>
      </c>
      <c r="M15">
        <f t="shared" si="8"/>
        <v>9.9143939921700976</v>
      </c>
      <c r="N15" s="5">
        <f t="shared" si="9"/>
        <v>4.1927382007713687</v>
      </c>
      <c r="O15" s="5">
        <f t="shared" si="10"/>
        <v>3.9942710376348662</v>
      </c>
      <c r="P15" s="5">
        <f t="shared" si="11"/>
        <v>0.95266406972417472</v>
      </c>
      <c r="Q15" s="5">
        <f t="shared" si="12"/>
        <v>13.502272374484214</v>
      </c>
      <c r="R15" s="5">
        <f t="shared" si="13"/>
        <v>0.73427595868275664</v>
      </c>
    </row>
    <row r="16" spans="1:18" x14ac:dyDescent="0.3">
      <c r="A16" t="s">
        <v>25</v>
      </c>
      <c r="B16" s="5">
        <f t="shared" si="14"/>
        <v>9.91</v>
      </c>
      <c r="C16">
        <v>4.5</v>
      </c>
      <c r="D16">
        <v>4.3000000000000007</v>
      </c>
      <c r="E16">
        <v>24.9</v>
      </c>
      <c r="F16">
        <v>24.7</v>
      </c>
      <c r="G16" s="5">
        <f t="shared" si="3"/>
        <v>4.59</v>
      </c>
      <c r="H16" s="5">
        <f t="shared" si="4"/>
        <v>4.391</v>
      </c>
      <c r="I16" s="5">
        <f t="shared" si="5"/>
        <v>0.95699999999999996</v>
      </c>
      <c r="J16" s="5">
        <f t="shared" si="6"/>
        <v>14.96</v>
      </c>
      <c r="K16" s="5">
        <f t="shared" si="7"/>
        <v>0.66300000000000003</v>
      </c>
      <c r="M16">
        <f t="shared" si="8"/>
        <v>9.9143939921700976</v>
      </c>
      <c r="N16" s="5">
        <f t="shared" si="9"/>
        <v>4.5897825922372428</v>
      </c>
      <c r="O16" s="5">
        <f t="shared" si="10"/>
        <v>4.3912424478568957</v>
      </c>
      <c r="P16" s="5">
        <f t="shared" si="11"/>
        <v>0.9567430176940972</v>
      </c>
      <c r="Q16" s="5">
        <f t="shared" si="12"/>
        <v>14.95597100495822</v>
      </c>
      <c r="R16" s="5">
        <f t="shared" si="13"/>
        <v>0.66290540339261605</v>
      </c>
    </row>
    <row r="17" spans="1:18" x14ac:dyDescent="0.3">
      <c r="A17" t="s">
        <v>25</v>
      </c>
      <c r="B17" s="5">
        <f t="shared" si="14"/>
        <v>9.91</v>
      </c>
      <c r="C17">
        <v>4.8500000000000014</v>
      </c>
      <c r="D17">
        <v>4.8500000000000014</v>
      </c>
      <c r="E17">
        <v>25.25</v>
      </c>
      <c r="F17">
        <v>25.25</v>
      </c>
      <c r="G17" s="5">
        <f t="shared" si="3"/>
        <v>4.9370000000000003</v>
      </c>
      <c r="H17" s="5">
        <f t="shared" si="4"/>
        <v>4.9370000000000003</v>
      </c>
      <c r="I17" s="5">
        <f t="shared" si="5"/>
        <v>1</v>
      </c>
      <c r="J17" s="5">
        <f t="shared" si="6"/>
        <v>16.23</v>
      </c>
      <c r="K17" s="5">
        <f t="shared" si="7"/>
        <v>0.61099999999999999</v>
      </c>
      <c r="M17">
        <f t="shared" si="8"/>
        <v>9.9143939921700976</v>
      </c>
      <c r="N17" s="5">
        <f t="shared" si="9"/>
        <v>4.9373108205282055</v>
      </c>
      <c r="O17" s="5">
        <f t="shared" si="10"/>
        <v>4.9373108205282055</v>
      </c>
      <c r="P17" s="5">
        <f t="shared" si="11"/>
        <v>1</v>
      </c>
      <c r="Q17" s="5">
        <f t="shared" si="12"/>
        <v>16.228376107199917</v>
      </c>
      <c r="R17" s="5">
        <f t="shared" si="13"/>
        <v>0.6109295179430464</v>
      </c>
    </row>
    <row r="18" spans="1:18" x14ac:dyDescent="0.3">
      <c r="A18" t="s">
        <v>25</v>
      </c>
      <c r="B18" s="5">
        <f>ROUND(M18,2)</f>
        <v>13.35</v>
      </c>
      <c r="C18">
        <v>3.9299999999999997</v>
      </c>
      <c r="D18">
        <v>0</v>
      </c>
      <c r="E18">
        <v>24.33</v>
      </c>
      <c r="F18" s="6" t="s">
        <v>30</v>
      </c>
      <c r="G18" s="5">
        <f t="shared" si="3"/>
        <v>4.101</v>
      </c>
      <c r="H18" s="5">
        <f t="shared" si="4"/>
        <v>0</v>
      </c>
      <c r="I18" s="5">
        <f t="shared" si="5"/>
        <v>0</v>
      </c>
      <c r="J18" s="5">
        <f>ROUND(Q18,2)</f>
        <v>13.35</v>
      </c>
      <c r="K18" s="5">
        <f>ROUND(R18,3)</f>
        <v>1</v>
      </c>
      <c r="M18">
        <v>13.352190950232552</v>
      </c>
      <c r="N18" s="5">
        <f>(C18+((((1000*M18)/(30*E18))^2)/1962))</f>
        <v>4.1005608449451421</v>
      </c>
      <c r="O18" s="5">
        <f>IF(D18=0,0,(D18+((((1000*M18)/(30*F18))^2)/1962)))</f>
        <v>0</v>
      </c>
      <c r="P18" s="5">
        <f t="shared" si="11"/>
        <v>0</v>
      </c>
      <c r="Q18" s="5">
        <f>M18</f>
        <v>13.352190950232552</v>
      </c>
      <c r="R18" s="5">
        <f>M18/Q18</f>
        <v>1</v>
      </c>
    </row>
    <row r="19" spans="1:18" x14ac:dyDescent="0.3">
      <c r="A19" t="s">
        <v>25</v>
      </c>
      <c r="B19" s="5">
        <f t="shared" ref="B19:B20" si="15">ROUND(M19,2)</f>
        <v>13.35</v>
      </c>
      <c r="C19">
        <v>3.8999999999999986</v>
      </c>
      <c r="D19">
        <v>0</v>
      </c>
      <c r="E19">
        <v>24.299999999999997</v>
      </c>
      <c r="F19">
        <v>20.2</v>
      </c>
      <c r="G19" s="5">
        <f t="shared" si="3"/>
        <v>4.0709999999999997</v>
      </c>
      <c r="H19" s="5">
        <f t="shared" si="4"/>
        <v>0</v>
      </c>
      <c r="I19" s="5">
        <f t="shared" si="5"/>
        <v>0</v>
      </c>
      <c r="J19" s="5">
        <f>ROUND(Q19,2)</f>
        <v>13.06</v>
      </c>
      <c r="K19" s="5">
        <f>ROUND(R19,3)</f>
        <v>1.0229999999999999</v>
      </c>
      <c r="M19">
        <f>M18</f>
        <v>13.352190950232552</v>
      </c>
      <c r="N19" s="5">
        <f>(C19+((((1000*M19)/(30*E19))^2)/1962))</f>
        <v>4.0709822427955542</v>
      </c>
      <c r="O19" s="5">
        <f>IF(D19=0,0,(D19+((((1000*M19)/(30*F19))^2)/1962)))</f>
        <v>0</v>
      </c>
      <c r="P19" s="5">
        <f>O19/N19</f>
        <v>0</v>
      </c>
      <c r="Q19" s="5">
        <f>3.6613*N19-1.8486</f>
        <v>13.056487285547364</v>
      </c>
      <c r="R19" s="5">
        <f>M19/Q19</f>
        <v>1.0226480260898743</v>
      </c>
    </row>
    <row r="20" spans="1:18" x14ac:dyDescent="0.3">
      <c r="A20" t="s">
        <v>25</v>
      </c>
      <c r="B20" s="5">
        <f t="shared" si="15"/>
        <v>13.35</v>
      </c>
      <c r="C20">
        <v>3.8999999999999986</v>
      </c>
      <c r="D20">
        <v>0.39999999999999858</v>
      </c>
      <c r="E20">
        <v>24.299999999999997</v>
      </c>
      <c r="F20">
        <v>20.799999999999997</v>
      </c>
      <c r="G20" s="5">
        <f t="shared" ref="G20:G38" si="16">ROUND(N20,3)</f>
        <v>4.0709999999999997</v>
      </c>
      <c r="H20" s="5">
        <f t="shared" ref="H20:H38" si="17">ROUND(O20,3)</f>
        <v>0.63300000000000001</v>
      </c>
      <c r="I20" s="5">
        <f t="shared" ref="I20:I38" si="18">ROUND(P20,3)</f>
        <v>0.156</v>
      </c>
      <c r="J20" s="5">
        <f t="shared" ref="J20:J36" si="19">ROUND(Q20,2)</f>
        <v>13.06</v>
      </c>
      <c r="K20" s="5">
        <f t="shared" ref="K20:K36" si="20">ROUND(R20,3)</f>
        <v>1.0229999999999999</v>
      </c>
      <c r="M20">
        <f t="shared" ref="M20:M36" si="21">M19</f>
        <v>13.352190950232552</v>
      </c>
      <c r="N20" s="5">
        <f t="shared" ref="N20:N36" si="22">(C20+((((1000*M20)/(30*E20))^2)/1962))</f>
        <v>4.0709822427955542</v>
      </c>
      <c r="O20" s="5">
        <f t="shared" ref="O20:O36" si="23">IF(D20=0,0,(D20+((((1000*M20)/(30*F20))^2)/1962)))</f>
        <v>0.63336562626744397</v>
      </c>
      <c r="P20" s="5">
        <f t="shared" ref="P20:P37" si="24">O20/N20</f>
        <v>0.15558054260450671</v>
      </c>
      <c r="Q20" s="5">
        <f t="shared" ref="Q20:Q36" si="25">3.6613*N20-1.8486</f>
        <v>13.056487285547364</v>
      </c>
      <c r="R20" s="5">
        <f t="shared" ref="R20:R36" si="26">M20/Q20</f>
        <v>1.0226480260898743</v>
      </c>
    </row>
    <row r="21" spans="1:18" x14ac:dyDescent="0.3">
      <c r="A21" t="s">
        <v>25</v>
      </c>
      <c r="B21" s="5">
        <f t="shared" ref="B21:B36" si="27">ROUND(M21,2)</f>
        <v>13.35</v>
      </c>
      <c r="C21">
        <v>3.8999999999999986</v>
      </c>
      <c r="D21">
        <v>1.3000000000000007</v>
      </c>
      <c r="E21">
        <v>24.299999999999997</v>
      </c>
      <c r="F21">
        <v>21.7</v>
      </c>
      <c r="G21" s="5">
        <f t="shared" si="16"/>
        <v>4.0709999999999997</v>
      </c>
      <c r="H21" s="5">
        <f t="shared" si="17"/>
        <v>1.514</v>
      </c>
      <c r="I21" s="5">
        <f t="shared" si="18"/>
        <v>0.372</v>
      </c>
      <c r="J21" s="5">
        <f t="shared" si="19"/>
        <v>13.06</v>
      </c>
      <c r="K21" s="5">
        <f t="shared" si="20"/>
        <v>1.0229999999999999</v>
      </c>
      <c r="M21">
        <f t="shared" si="21"/>
        <v>13.352190950232552</v>
      </c>
      <c r="N21" s="5">
        <f t="shared" si="22"/>
        <v>4.0709822427955542</v>
      </c>
      <c r="O21" s="5">
        <f t="shared" si="23"/>
        <v>1.5144095320528104</v>
      </c>
      <c r="P21" s="5">
        <f t="shared" si="24"/>
        <v>0.37200101639668692</v>
      </c>
      <c r="Q21" s="5">
        <f t="shared" si="25"/>
        <v>13.056487285547364</v>
      </c>
      <c r="R21" s="5">
        <f t="shared" si="26"/>
        <v>1.0226480260898743</v>
      </c>
    </row>
    <row r="22" spans="1:18" x14ac:dyDescent="0.3">
      <c r="A22" t="s">
        <v>25</v>
      </c>
      <c r="B22" s="5">
        <f t="shared" si="27"/>
        <v>13.35</v>
      </c>
      <c r="C22">
        <v>4</v>
      </c>
      <c r="D22">
        <v>2.3000000000000007</v>
      </c>
      <c r="E22">
        <v>24.4</v>
      </c>
      <c r="F22">
        <v>22.7</v>
      </c>
      <c r="G22" s="5">
        <f t="shared" si="16"/>
        <v>4.17</v>
      </c>
      <c r="H22" s="5">
        <f t="shared" si="17"/>
        <v>2.496</v>
      </c>
      <c r="I22" s="5">
        <f t="shared" si="18"/>
        <v>0.59899999999999998</v>
      </c>
      <c r="J22" s="5">
        <f t="shared" si="19"/>
        <v>13.42</v>
      </c>
      <c r="K22" s="5">
        <f t="shared" si="20"/>
        <v>0.995</v>
      </c>
      <c r="M22">
        <f t="shared" si="21"/>
        <v>13.352190950232552</v>
      </c>
      <c r="N22" s="5">
        <f t="shared" si="22"/>
        <v>4.1695836209156605</v>
      </c>
      <c r="O22" s="5">
        <f t="shared" si="23"/>
        <v>2.4959349192655553</v>
      </c>
      <c r="P22" s="5">
        <f t="shared" si="24"/>
        <v>0.59860531558722785</v>
      </c>
      <c r="Q22" s="5">
        <f t="shared" si="25"/>
        <v>13.417496511258509</v>
      </c>
      <c r="R22" s="5">
        <f t="shared" si="26"/>
        <v>0.99513280581283103</v>
      </c>
    </row>
    <row r="23" spans="1:18" x14ac:dyDescent="0.3">
      <c r="A23" t="s">
        <v>25</v>
      </c>
      <c r="B23" s="5">
        <f t="shared" si="27"/>
        <v>13.35</v>
      </c>
      <c r="C23">
        <v>4.1499999999999986</v>
      </c>
      <c r="D23">
        <v>2.8500000000000014</v>
      </c>
      <c r="E23">
        <v>24.549999999999997</v>
      </c>
      <c r="F23">
        <v>23.25</v>
      </c>
      <c r="G23" s="5">
        <f t="shared" si="16"/>
        <v>4.3179999999999996</v>
      </c>
      <c r="H23" s="5">
        <f t="shared" si="17"/>
        <v>3.0369999999999999</v>
      </c>
      <c r="I23" s="5">
        <f t="shared" si="18"/>
        <v>0.70299999999999996</v>
      </c>
      <c r="J23" s="5">
        <f t="shared" si="19"/>
        <v>13.96</v>
      </c>
      <c r="K23" s="5">
        <f t="shared" si="20"/>
        <v>0.95699999999999996</v>
      </c>
      <c r="M23">
        <f t="shared" si="21"/>
        <v>13.352190950232552</v>
      </c>
      <c r="N23" s="5">
        <f t="shared" si="22"/>
        <v>4.3175176468462411</v>
      </c>
      <c r="O23" s="5">
        <f t="shared" si="23"/>
        <v>3.0367745256993377</v>
      </c>
      <c r="P23" s="5">
        <f t="shared" si="24"/>
        <v>0.70336123071032941</v>
      </c>
      <c r="Q23" s="5">
        <f t="shared" si="25"/>
        <v>13.959127360398144</v>
      </c>
      <c r="R23" s="5">
        <f t="shared" si="26"/>
        <v>0.95652046188163153</v>
      </c>
    </row>
    <row r="24" spans="1:18" x14ac:dyDescent="0.3">
      <c r="A24" t="s">
        <v>25</v>
      </c>
      <c r="B24" s="5">
        <f t="shared" si="27"/>
        <v>13.35</v>
      </c>
      <c r="C24">
        <v>4.25</v>
      </c>
      <c r="D24">
        <v>3.1000000000000014</v>
      </c>
      <c r="E24">
        <v>24.65</v>
      </c>
      <c r="F24">
        <v>23.5</v>
      </c>
      <c r="G24" s="5">
        <f t="shared" si="16"/>
        <v>4.4160000000000004</v>
      </c>
      <c r="H24" s="5">
        <f t="shared" si="17"/>
        <v>3.2829999999999999</v>
      </c>
      <c r="I24" s="5">
        <f t="shared" si="18"/>
        <v>0.74299999999999999</v>
      </c>
      <c r="J24" s="5">
        <f t="shared" si="19"/>
        <v>14.32</v>
      </c>
      <c r="K24" s="5">
        <f t="shared" si="20"/>
        <v>0.93200000000000005</v>
      </c>
      <c r="M24">
        <f t="shared" si="21"/>
        <v>13.352190950232552</v>
      </c>
      <c r="N24" s="5">
        <f t="shared" si="22"/>
        <v>4.4161612342339982</v>
      </c>
      <c r="O24" s="5">
        <f t="shared" si="23"/>
        <v>3.2828217375253024</v>
      </c>
      <c r="P24" s="5">
        <f t="shared" si="24"/>
        <v>0.74336546231078038</v>
      </c>
      <c r="Q24" s="5">
        <f t="shared" si="25"/>
        <v>14.320291126900939</v>
      </c>
      <c r="R24" s="5">
        <f t="shared" si="26"/>
        <v>0.93239661344246061</v>
      </c>
    </row>
    <row r="25" spans="1:18" x14ac:dyDescent="0.3">
      <c r="A25" t="s">
        <v>25</v>
      </c>
      <c r="B25" s="5">
        <f t="shared" si="27"/>
        <v>13.35</v>
      </c>
      <c r="C25">
        <v>4.3999999999999986</v>
      </c>
      <c r="D25">
        <v>3.5</v>
      </c>
      <c r="E25">
        <v>24.799999999999997</v>
      </c>
      <c r="F25">
        <v>23.9</v>
      </c>
      <c r="G25" s="5">
        <f t="shared" si="16"/>
        <v>4.5640000000000001</v>
      </c>
      <c r="H25" s="5">
        <f t="shared" si="17"/>
        <v>3.677</v>
      </c>
      <c r="I25" s="5">
        <f t="shared" si="18"/>
        <v>0.80600000000000005</v>
      </c>
      <c r="J25" s="5">
        <f t="shared" si="19"/>
        <v>14.86</v>
      </c>
      <c r="K25" s="5">
        <f t="shared" si="20"/>
        <v>0.89800000000000002</v>
      </c>
      <c r="M25">
        <f t="shared" si="21"/>
        <v>13.352190950232552</v>
      </c>
      <c r="N25" s="5">
        <f t="shared" si="22"/>
        <v>4.564157297977931</v>
      </c>
      <c r="O25" s="5">
        <f t="shared" si="23"/>
        <v>3.6767533911317161</v>
      </c>
      <c r="P25" s="5">
        <f t="shared" si="24"/>
        <v>0.80557113856716478</v>
      </c>
      <c r="Q25" s="5">
        <f t="shared" si="25"/>
        <v>14.8621491150866</v>
      </c>
      <c r="R25" s="5">
        <f t="shared" si="26"/>
        <v>0.89840243472451198</v>
      </c>
    </row>
    <row r="26" spans="1:18" x14ac:dyDescent="0.3">
      <c r="A26" t="s">
        <v>25</v>
      </c>
      <c r="B26" s="5">
        <f t="shared" si="27"/>
        <v>13.35</v>
      </c>
      <c r="C26">
        <v>4.6499999999999986</v>
      </c>
      <c r="D26">
        <v>3.8500000000000014</v>
      </c>
      <c r="E26">
        <v>25.049999999999997</v>
      </c>
      <c r="F26">
        <v>24.25</v>
      </c>
      <c r="G26" s="5">
        <f t="shared" si="16"/>
        <v>4.8109999999999999</v>
      </c>
      <c r="H26" s="5">
        <f t="shared" si="17"/>
        <v>4.0220000000000002</v>
      </c>
      <c r="I26" s="5">
        <f t="shared" si="18"/>
        <v>0.83599999999999997</v>
      </c>
      <c r="J26" s="5">
        <f t="shared" si="19"/>
        <v>15.77</v>
      </c>
      <c r="K26" s="5">
        <f t="shared" si="20"/>
        <v>0.84699999999999998</v>
      </c>
      <c r="M26">
        <f t="shared" si="21"/>
        <v>13.352190950232552</v>
      </c>
      <c r="N26" s="5">
        <f t="shared" si="22"/>
        <v>4.8108970554672634</v>
      </c>
      <c r="O26" s="5">
        <f t="shared" si="23"/>
        <v>4.0216880510972022</v>
      </c>
      <c r="P26" s="5">
        <f t="shared" si="24"/>
        <v>0.83595387819134936</v>
      </c>
      <c r="Q26" s="5">
        <f t="shared" si="25"/>
        <v>15.765537389182294</v>
      </c>
      <c r="R26" s="5">
        <f t="shared" si="26"/>
        <v>0.84692266559808571</v>
      </c>
    </row>
    <row r="27" spans="1:18" x14ac:dyDescent="0.3">
      <c r="A27" t="s">
        <v>25</v>
      </c>
      <c r="B27" s="5">
        <f t="shared" si="27"/>
        <v>13.35</v>
      </c>
      <c r="C27">
        <v>4.8500000000000014</v>
      </c>
      <c r="D27">
        <v>4.3000000000000007</v>
      </c>
      <c r="E27">
        <v>25.25</v>
      </c>
      <c r="F27">
        <v>24.7</v>
      </c>
      <c r="G27" s="5">
        <f t="shared" si="16"/>
        <v>5.008</v>
      </c>
      <c r="H27" s="5">
        <f t="shared" si="17"/>
        <v>4.4649999999999999</v>
      </c>
      <c r="I27" s="5">
        <f t="shared" si="18"/>
        <v>0.89200000000000002</v>
      </c>
      <c r="J27" s="5">
        <f t="shared" si="19"/>
        <v>16.489999999999998</v>
      </c>
      <c r="K27" s="5">
        <f t="shared" si="20"/>
        <v>0.81</v>
      </c>
      <c r="M27">
        <f t="shared" si="21"/>
        <v>13.352190950232552</v>
      </c>
      <c r="N27" s="5">
        <f t="shared" si="22"/>
        <v>5.0083582857341025</v>
      </c>
      <c r="O27" s="5">
        <f t="shared" si="23"/>
        <v>4.4654891975746986</v>
      </c>
      <c r="P27" s="5">
        <f t="shared" si="24"/>
        <v>0.89160737766989995</v>
      </c>
      <c r="Q27" s="5">
        <f t="shared" si="25"/>
        <v>16.488502191558268</v>
      </c>
      <c r="R27" s="5">
        <f t="shared" si="26"/>
        <v>0.80978798408193586</v>
      </c>
    </row>
    <row r="28" spans="1:18" x14ac:dyDescent="0.3">
      <c r="A28" t="s">
        <v>25</v>
      </c>
      <c r="B28" s="5">
        <f t="shared" si="27"/>
        <v>13.35</v>
      </c>
      <c r="C28">
        <v>5.25</v>
      </c>
      <c r="D28">
        <v>4.6999999999999993</v>
      </c>
      <c r="E28">
        <v>25.65</v>
      </c>
      <c r="F28">
        <v>25.099999999999998</v>
      </c>
      <c r="G28" s="5">
        <f t="shared" si="16"/>
        <v>5.4029999999999996</v>
      </c>
      <c r="H28" s="5">
        <f t="shared" si="17"/>
        <v>4.8600000000000003</v>
      </c>
      <c r="I28" s="5">
        <f t="shared" si="18"/>
        <v>0.89900000000000002</v>
      </c>
      <c r="J28" s="5">
        <f t="shared" si="19"/>
        <v>17.940000000000001</v>
      </c>
      <c r="K28" s="5">
        <f t="shared" si="20"/>
        <v>0.74399999999999999</v>
      </c>
      <c r="M28">
        <f t="shared" si="21"/>
        <v>13.352190950232552</v>
      </c>
      <c r="N28" s="5">
        <f t="shared" si="22"/>
        <v>5.4034577469965654</v>
      </c>
      <c r="O28" s="5">
        <f t="shared" si="23"/>
        <v>4.8602566698121414</v>
      </c>
      <c r="P28" s="5">
        <f t="shared" si="24"/>
        <v>0.89947157864122196</v>
      </c>
      <c r="Q28" s="5">
        <f t="shared" si="25"/>
        <v>17.935079849078527</v>
      </c>
      <c r="R28" s="5">
        <f t="shared" si="26"/>
        <v>0.74447345997841008</v>
      </c>
    </row>
    <row r="29" spans="1:18" x14ac:dyDescent="0.3">
      <c r="A29" t="s">
        <v>25</v>
      </c>
      <c r="B29" s="5">
        <f t="shared" si="27"/>
        <v>13.35</v>
      </c>
      <c r="C29">
        <v>5.3999999999999986</v>
      </c>
      <c r="D29">
        <v>4.8999999999999986</v>
      </c>
      <c r="E29">
        <v>25.799999999999997</v>
      </c>
      <c r="F29">
        <v>25.299999999999997</v>
      </c>
      <c r="G29" s="5">
        <f t="shared" si="16"/>
        <v>5.5519999999999996</v>
      </c>
      <c r="H29" s="5">
        <f t="shared" si="17"/>
        <v>5.0579999999999998</v>
      </c>
      <c r="I29" s="5">
        <f t="shared" si="18"/>
        <v>0.91100000000000003</v>
      </c>
      <c r="J29" s="5">
        <f t="shared" si="19"/>
        <v>18.48</v>
      </c>
      <c r="K29" s="5">
        <f t="shared" si="20"/>
        <v>0.72299999999999998</v>
      </c>
      <c r="M29">
        <f t="shared" si="21"/>
        <v>13.352190950232552</v>
      </c>
      <c r="N29" s="5">
        <f t="shared" si="22"/>
        <v>5.5516785417768562</v>
      </c>
      <c r="O29" s="5">
        <f t="shared" si="23"/>
        <v>5.0577329821561756</v>
      </c>
      <c r="P29" s="5">
        <f t="shared" si="24"/>
        <v>0.91102770884450568</v>
      </c>
      <c r="Q29" s="5">
        <f t="shared" si="25"/>
        <v>18.477760645007603</v>
      </c>
      <c r="R29" s="5">
        <f t="shared" si="26"/>
        <v>0.72260871903003587</v>
      </c>
    </row>
    <row r="30" spans="1:18" x14ac:dyDescent="0.3">
      <c r="A30" t="s">
        <v>25</v>
      </c>
      <c r="B30" s="5">
        <f t="shared" si="27"/>
        <v>13.35</v>
      </c>
      <c r="C30">
        <v>5.6499999999999986</v>
      </c>
      <c r="D30">
        <v>5.25</v>
      </c>
      <c r="E30">
        <v>26.049999999999997</v>
      </c>
      <c r="F30">
        <v>25.65</v>
      </c>
      <c r="G30" s="5">
        <f t="shared" si="16"/>
        <v>5.7990000000000004</v>
      </c>
      <c r="H30" s="5">
        <f t="shared" si="17"/>
        <v>5.4029999999999996</v>
      </c>
      <c r="I30" s="5">
        <f t="shared" si="18"/>
        <v>0.93200000000000005</v>
      </c>
      <c r="J30" s="5">
        <f t="shared" si="19"/>
        <v>19.38</v>
      </c>
      <c r="K30" s="5">
        <f t="shared" si="20"/>
        <v>0.68899999999999995</v>
      </c>
      <c r="M30">
        <f t="shared" si="21"/>
        <v>13.352190950232552</v>
      </c>
      <c r="N30" s="5">
        <f t="shared" si="22"/>
        <v>5.7987812151419229</v>
      </c>
      <c r="O30" s="5">
        <f t="shared" si="23"/>
        <v>5.4034577469965654</v>
      </c>
      <c r="P30" s="5">
        <f t="shared" si="24"/>
        <v>0.93182645568467404</v>
      </c>
      <c r="Q30" s="5">
        <f t="shared" si="25"/>
        <v>19.382477662999122</v>
      </c>
      <c r="R30" s="5">
        <f t="shared" si="26"/>
        <v>0.68887947053960485</v>
      </c>
    </row>
    <row r="31" spans="1:18" x14ac:dyDescent="0.3">
      <c r="A31" t="s">
        <v>25</v>
      </c>
      <c r="B31" s="5">
        <f t="shared" si="27"/>
        <v>13.35</v>
      </c>
      <c r="C31">
        <v>5.8500000000000014</v>
      </c>
      <c r="D31">
        <v>5.6</v>
      </c>
      <c r="E31">
        <v>26.25</v>
      </c>
      <c r="F31">
        <v>26</v>
      </c>
      <c r="G31" s="5">
        <f t="shared" si="16"/>
        <v>5.9969999999999999</v>
      </c>
      <c r="H31" s="5">
        <f t="shared" si="17"/>
        <v>5.7489999999999997</v>
      </c>
      <c r="I31" s="5">
        <f t="shared" si="18"/>
        <v>0.95899999999999996</v>
      </c>
      <c r="J31" s="5">
        <f t="shared" si="19"/>
        <v>20.11</v>
      </c>
      <c r="K31" s="5">
        <f t="shared" si="20"/>
        <v>0.66400000000000003</v>
      </c>
      <c r="M31">
        <f t="shared" si="21"/>
        <v>13.352190950232552</v>
      </c>
      <c r="N31" s="5">
        <f t="shared" si="22"/>
        <v>5.996522709548624</v>
      </c>
      <c r="O31" s="5">
        <f t="shared" si="23"/>
        <v>5.7493540008111648</v>
      </c>
      <c r="P31" s="5">
        <f t="shared" si="24"/>
        <v>0.95878132699407981</v>
      </c>
      <c r="Q31" s="5">
        <f t="shared" si="25"/>
        <v>20.106468596470378</v>
      </c>
      <c r="R31" s="5">
        <f t="shared" si="26"/>
        <v>0.66407439407716196</v>
      </c>
    </row>
    <row r="32" spans="1:18" x14ac:dyDescent="0.3">
      <c r="A32" t="s">
        <v>25</v>
      </c>
      <c r="B32" s="5">
        <f t="shared" si="27"/>
        <v>13.35</v>
      </c>
      <c r="C32">
        <v>6.1000000000000014</v>
      </c>
      <c r="D32">
        <v>5.8000000000000007</v>
      </c>
      <c r="E32">
        <v>26.5</v>
      </c>
      <c r="F32">
        <v>26.2</v>
      </c>
      <c r="G32" s="5">
        <f t="shared" si="16"/>
        <v>6.2439999999999998</v>
      </c>
      <c r="H32" s="5">
        <f t="shared" si="17"/>
        <v>5.9470000000000001</v>
      </c>
      <c r="I32" s="5">
        <f t="shared" si="18"/>
        <v>0.95199999999999996</v>
      </c>
      <c r="J32" s="5">
        <f t="shared" si="19"/>
        <v>21.01</v>
      </c>
      <c r="K32" s="5">
        <f t="shared" si="20"/>
        <v>0.63500000000000001</v>
      </c>
      <c r="M32">
        <f t="shared" si="21"/>
        <v>13.352190950232552</v>
      </c>
      <c r="N32" s="5">
        <f t="shared" si="22"/>
        <v>6.2437711705921659</v>
      </c>
      <c r="O32" s="5">
        <f t="shared" si="23"/>
        <v>5.9470824901642505</v>
      </c>
      <c r="P32" s="5">
        <f t="shared" si="24"/>
        <v>0.95248245454200764</v>
      </c>
      <c r="Q32" s="5">
        <f t="shared" si="25"/>
        <v>21.011719386889098</v>
      </c>
      <c r="R32" s="5">
        <f t="shared" si="26"/>
        <v>0.63546398580613339</v>
      </c>
    </row>
    <row r="33" spans="1:18" x14ac:dyDescent="0.3">
      <c r="A33" t="s">
        <v>25</v>
      </c>
      <c r="B33" s="5">
        <f t="shared" si="27"/>
        <v>13.35</v>
      </c>
      <c r="C33">
        <v>6.3000000000000007</v>
      </c>
      <c r="D33">
        <v>6.15</v>
      </c>
      <c r="E33">
        <v>26.7</v>
      </c>
      <c r="F33">
        <v>26.549999999999997</v>
      </c>
      <c r="G33" s="5">
        <f t="shared" si="16"/>
        <v>6.4420000000000002</v>
      </c>
      <c r="H33" s="5">
        <f t="shared" si="17"/>
        <v>6.2930000000000001</v>
      </c>
      <c r="I33" s="5">
        <f t="shared" si="18"/>
        <v>0.97699999999999998</v>
      </c>
      <c r="J33" s="5">
        <f t="shared" si="19"/>
        <v>21.74</v>
      </c>
      <c r="K33" s="5">
        <f t="shared" si="20"/>
        <v>0.61399999999999999</v>
      </c>
      <c r="M33">
        <f t="shared" si="21"/>
        <v>13.352190950232552</v>
      </c>
      <c r="N33" s="5">
        <f t="shared" si="22"/>
        <v>6.4416253623256718</v>
      </c>
      <c r="O33" s="5">
        <f t="shared" si="23"/>
        <v>6.2932301694891812</v>
      </c>
      <c r="P33" s="5">
        <f t="shared" si="24"/>
        <v>0.9769630823760117</v>
      </c>
      <c r="Q33" s="5">
        <f t="shared" si="25"/>
        <v>21.736122939082982</v>
      </c>
      <c r="R33" s="5">
        <f t="shared" si="26"/>
        <v>0.61428576695361037</v>
      </c>
    </row>
    <row r="34" spans="1:18" x14ac:dyDescent="0.3">
      <c r="A34" t="s">
        <v>25</v>
      </c>
      <c r="B34" s="5">
        <f t="shared" si="27"/>
        <v>13.35</v>
      </c>
      <c r="C34">
        <v>6.6499999999999986</v>
      </c>
      <c r="D34">
        <v>6.5</v>
      </c>
      <c r="E34">
        <v>27.049999999999997</v>
      </c>
      <c r="F34">
        <v>26.9</v>
      </c>
      <c r="G34" s="5">
        <f t="shared" si="16"/>
        <v>6.7880000000000003</v>
      </c>
      <c r="H34" s="5">
        <f t="shared" si="17"/>
        <v>6.64</v>
      </c>
      <c r="I34" s="5">
        <f t="shared" si="18"/>
        <v>0.97799999999999998</v>
      </c>
      <c r="J34" s="5">
        <f t="shared" si="19"/>
        <v>23</v>
      </c>
      <c r="K34" s="5">
        <f t="shared" si="20"/>
        <v>0.57999999999999996</v>
      </c>
      <c r="M34">
        <f t="shared" si="21"/>
        <v>13.352190950232552</v>
      </c>
      <c r="N34" s="5">
        <f t="shared" si="22"/>
        <v>6.7879840912780081</v>
      </c>
      <c r="O34" s="5">
        <f t="shared" si="23"/>
        <v>6.6395272378053756</v>
      </c>
      <c r="P34" s="5">
        <f t="shared" si="24"/>
        <v>0.97812946355260511</v>
      </c>
      <c r="Q34" s="5">
        <f t="shared" si="25"/>
        <v>23.004246153396171</v>
      </c>
      <c r="R34" s="5">
        <f t="shared" si="26"/>
        <v>0.58042288633141481</v>
      </c>
    </row>
    <row r="35" spans="1:18" x14ac:dyDescent="0.3">
      <c r="A35" t="s">
        <v>25</v>
      </c>
      <c r="B35" s="5">
        <f t="shared" si="27"/>
        <v>13.35</v>
      </c>
      <c r="C35">
        <v>6.8999999999999986</v>
      </c>
      <c r="D35">
        <v>6.8000000000000007</v>
      </c>
      <c r="E35">
        <v>27.299999999999997</v>
      </c>
      <c r="F35">
        <v>27.2</v>
      </c>
      <c r="G35" s="5">
        <f t="shared" si="16"/>
        <v>7.0350000000000001</v>
      </c>
      <c r="H35" s="5">
        <f t="shared" si="17"/>
        <v>6.9359999999999999</v>
      </c>
      <c r="I35" s="5">
        <f t="shared" si="18"/>
        <v>0.98599999999999999</v>
      </c>
      <c r="J35" s="5">
        <f t="shared" si="19"/>
        <v>23.91</v>
      </c>
      <c r="K35" s="5">
        <f t="shared" si="20"/>
        <v>0.55800000000000005</v>
      </c>
      <c r="M35">
        <f t="shared" si="21"/>
        <v>13.352190950232552</v>
      </c>
      <c r="N35" s="5">
        <f t="shared" si="22"/>
        <v>7.0354684814613728</v>
      </c>
      <c r="O35" s="5">
        <f t="shared" si="23"/>
        <v>6.9364664042878843</v>
      </c>
      <c r="P35" s="5">
        <f t="shared" si="24"/>
        <v>0.98592814715404364</v>
      </c>
      <c r="Q35" s="5">
        <f t="shared" si="25"/>
        <v>23.910360751174526</v>
      </c>
      <c r="R35" s="5">
        <f t="shared" si="26"/>
        <v>0.55842699694845321</v>
      </c>
    </row>
    <row r="36" spans="1:18" x14ac:dyDescent="0.3">
      <c r="A36" t="s">
        <v>25</v>
      </c>
      <c r="B36" s="5">
        <f t="shared" si="27"/>
        <v>13.35</v>
      </c>
      <c r="C36">
        <v>7.3000000000000007</v>
      </c>
      <c r="D36">
        <v>7.25</v>
      </c>
      <c r="E36">
        <v>27.7</v>
      </c>
      <c r="F36">
        <v>27.65</v>
      </c>
      <c r="G36" s="5">
        <f t="shared" si="16"/>
        <v>7.4320000000000004</v>
      </c>
      <c r="H36" s="5">
        <f t="shared" si="17"/>
        <v>7.3819999999999997</v>
      </c>
      <c r="I36" s="5">
        <f t="shared" si="18"/>
        <v>0.99299999999999999</v>
      </c>
      <c r="J36" s="5">
        <f t="shared" si="19"/>
        <v>25.36</v>
      </c>
      <c r="K36" s="5">
        <f t="shared" si="20"/>
        <v>0.52600000000000002</v>
      </c>
      <c r="M36">
        <f t="shared" si="21"/>
        <v>13.352190950232552</v>
      </c>
      <c r="N36" s="5">
        <f t="shared" si="22"/>
        <v>7.43158428305901</v>
      </c>
      <c r="O36" s="5">
        <f t="shared" si="23"/>
        <v>7.382060605866207</v>
      </c>
      <c r="P36" s="5">
        <f t="shared" si="24"/>
        <v>0.99333605388750057</v>
      </c>
      <c r="Q36" s="5">
        <f t="shared" si="25"/>
        <v>25.360659535563954</v>
      </c>
      <c r="R36" s="5">
        <f t="shared" si="26"/>
        <v>0.52649225985264325</v>
      </c>
    </row>
    <row r="37" spans="1:18" x14ac:dyDescent="0.3">
      <c r="A37" t="s">
        <v>25</v>
      </c>
      <c r="B37" s="5">
        <f>ROUND(M37,2)</f>
        <v>16.45</v>
      </c>
      <c r="C37">
        <v>4.8000000000000007</v>
      </c>
      <c r="D37">
        <v>0</v>
      </c>
      <c r="E37">
        <v>25.2</v>
      </c>
      <c r="F37" s="6" t="s">
        <v>30</v>
      </c>
      <c r="G37" s="5">
        <f t="shared" si="16"/>
        <v>5.0410000000000004</v>
      </c>
      <c r="H37" s="5">
        <f t="shared" si="17"/>
        <v>0</v>
      </c>
      <c r="I37" s="5">
        <f t="shared" si="18"/>
        <v>0</v>
      </c>
      <c r="J37" s="5">
        <f>ROUND(Q37,2)</f>
        <v>16.45</v>
      </c>
      <c r="K37" s="5">
        <f>ROUND(R37,3)</f>
        <v>1</v>
      </c>
      <c r="M37">
        <v>16.445562384149135</v>
      </c>
      <c r="N37" s="5">
        <f>(C37+((((1000*M37)/(30*E37))^2)/1962))</f>
        <v>5.0411875383580531</v>
      </c>
      <c r="O37" s="5">
        <f>IF(D37=0,0,(D37+((((1000*M37)/(30*F37))^2)/1962)))</f>
        <v>0</v>
      </c>
      <c r="P37" s="5">
        <f t="shared" si="24"/>
        <v>0</v>
      </c>
      <c r="Q37" s="5">
        <f>M37</f>
        <v>16.445562384149135</v>
      </c>
      <c r="R37" s="5">
        <f>M37/Q37</f>
        <v>1</v>
      </c>
    </row>
    <row r="38" spans="1:18" x14ac:dyDescent="0.3">
      <c r="A38" t="s">
        <v>25</v>
      </c>
      <c r="B38" s="5">
        <f t="shared" ref="B38:B39" si="28">ROUND(M38,2)</f>
        <v>16.45</v>
      </c>
      <c r="C38">
        <v>4.6999999999999993</v>
      </c>
      <c r="D38">
        <v>0</v>
      </c>
      <c r="E38">
        <v>25.099999999999998</v>
      </c>
      <c r="F38">
        <v>19.899999999999999</v>
      </c>
      <c r="G38" s="5">
        <f t="shared" si="16"/>
        <v>4.9429999999999996</v>
      </c>
      <c r="H38" s="5">
        <f t="shared" si="17"/>
        <v>0</v>
      </c>
      <c r="I38" s="5">
        <f t="shared" si="18"/>
        <v>0</v>
      </c>
      <c r="J38" s="5">
        <f>ROUND(Q38,2)</f>
        <v>16.25</v>
      </c>
      <c r="K38" s="5">
        <f>ROUND(R38,3)</f>
        <v>1.012</v>
      </c>
      <c r="M38">
        <f>M37</f>
        <v>16.445562384149135</v>
      </c>
      <c r="N38" s="5">
        <f>(C38+((((1000*M38)/(30*E38))^2)/1962))</f>
        <v>4.9431131797255548</v>
      </c>
      <c r="O38" s="5">
        <f>IF(D38=0,0,(D38+((((1000*M38)/(30*F38))^2)/1962)))</f>
        <v>0</v>
      </c>
      <c r="P38" s="5">
        <f>O38/N38</f>
        <v>0</v>
      </c>
      <c r="Q38" s="5">
        <f>3.6613*N38-1.8486</f>
        <v>16.249620284929172</v>
      </c>
      <c r="R38" s="5">
        <f>M38/Q38</f>
        <v>1.0120582571028869</v>
      </c>
    </row>
    <row r="39" spans="1:18" x14ac:dyDescent="0.3">
      <c r="A39" t="s">
        <v>25</v>
      </c>
      <c r="B39" s="5">
        <f t="shared" si="28"/>
        <v>16.45</v>
      </c>
      <c r="C39">
        <v>4.6999999999999993</v>
      </c>
      <c r="D39">
        <v>0.19999999999999929</v>
      </c>
      <c r="E39">
        <v>25.099999999999998</v>
      </c>
      <c r="F39">
        <v>20.599999999999998</v>
      </c>
      <c r="G39" s="5">
        <f t="shared" ref="G39:G54" si="29">ROUND(N39,3)</f>
        <v>4.9429999999999996</v>
      </c>
      <c r="H39" s="5">
        <f t="shared" ref="H39:H54" si="30">ROUND(O39,3)</f>
        <v>0.56100000000000005</v>
      </c>
      <c r="I39" s="5">
        <f t="shared" ref="I39:I54" si="31">ROUND(P39,3)</f>
        <v>0.113</v>
      </c>
      <c r="J39" s="5">
        <f t="shared" ref="J39:J52" si="32">ROUND(Q39,2)</f>
        <v>16.25</v>
      </c>
      <c r="K39" s="5">
        <f t="shared" ref="K39:K52" si="33">ROUND(R39,3)</f>
        <v>1.012</v>
      </c>
      <c r="M39">
        <f t="shared" ref="M39:M52" si="34">M38</f>
        <v>16.445562384149135</v>
      </c>
      <c r="N39" s="5">
        <f t="shared" ref="N39:N52" si="35">(C39+((((1000*M39)/(30*E39))^2)/1962))</f>
        <v>4.9431131797255548</v>
      </c>
      <c r="O39" s="5">
        <f t="shared" ref="O39:O52" si="36">IF(D39=0,0,(D39+((((1000*M39)/(30*F39))^2)/1962)))</f>
        <v>0.56092877358586379</v>
      </c>
      <c r="P39" s="5">
        <f t="shared" ref="P39:P53" si="37">O39/N39</f>
        <v>0.11347682183093509</v>
      </c>
      <c r="Q39" s="5">
        <f t="shared" ref="Q39:Q52" si="38">3.6613*N39-1.8486</f>
        <v>16.249620284929172</v>
      </c>
      <c r="R39" s="5">
        <f t="shared" ref="R39:R52" si="39">M39/Q39</f>
        <v>1.0120582571028869</v>
      </c>
    </row>
    <row r="40" spans="1:18" x14ac:dyDescent="0.3">
      <c r="A40" t="s">
        <v>25</v>
      </c>
      <c r="B40" s="5">
        <f t="shared" ref="B40:B52" si="40">ROUND(M40,2)</f>
        <v>16.45</v>
      </c>
      <c r="C40">
        <v>4.6999999999999993</v>
      </c>
      <c r="D40">
        <v>1</v>
      </c>
      <c r="E40">
        <v>25.099999999999998</v>
      </c>
      <c r="F40">
        <v>21.4</v>
      </c>
      <c r="G40" s="5">
        <f t="shared" si="29"/>
        <v>4.9429999999999996</v>
      </c>
      <c r="H40" s="5">
        <f t="shared" si="30"/>
        <v>1.3340000000000001</v>
      </c>
      <c r="I40" s="5">
        <f t="shared" si="31"/>
        <v>0.27</v>
      </c>
      <c r="J40" s="5">
        <f t="shared" si="32"/>
        <v>16.25</v>
      </c>
      <c r="K40" s="5">
        <f t="shared" si="33"/>
        <v>1.012</v>
      </c>
      <c r="M40">
        <f t="shared" si="34"/>
        <v>16.445562384149135</v>
      </c>
      <c r="N40" s="5">
        <f t="shared" si="35"/>
        <v>4.9431131797255548</v>
      </c>
      <c r="O40" s="5">
        <f t="shared" si="36"/>
        <v>1.3344478433900284</v>
      </c>
      <c r="P40" s="5">
        <f t="shared" si="37"/>
        <v>0.2699610134081773</v>
      </c>
      <c r="Q40" s="5">
        <f t="shared" si="38"/>
        <v>16.249620284929172</v>
      </c>
      <c r="R40" s="5">
        <f t="shared" si="39"/>
        <v>1.0120582571028869</v>
      </c>
    </row>
    <row r="41" spans="1:18" x14ac:dyDescent="0.3">
      <c r="A41" t="s">
        <v>25</v>
      </c>
      <c r="B41" s="5">
        <f t="shared" si="40"/>
        <v>16.45</v>
      </c>
      <c r="C41">
        <v>4.75</v>
      </c>
      <c r="D41">
        <v>1.6999999999999993</v>
      </c>
      <c r="E41">
        <v>25.15</v>
      </c>
      <c r="F41">
        <v>22.099999999999998</v>
      </c>
      <c r="G41" s="5">
        <f t="shared" si="29"/>
        <v>4.992</v>
      </c>
      <c r="H41" s="5">
        <f t="shared" si="30"/>
        <v>2.0139999999999998</v>
      </c>
      <c r="I41" s="5">
        <f t="shared" si="31"/>
        <v>0.40300000000000002</v>
      </c>
      <c r="J41" s="5">
        <f t="shared" si="32"/>
        <v>16.43</v>
      </c>
      <c r="K41" s="5">
        <f t="shared" si="33"/>
        <v>1.0009999999999999</v>
      </c>
      <c r="M41">
        <f t="shared" si="34"/>
        <v>16.445562384149135</v>
      </c>
      <c r="N41" s="5">
        <f t="shared" si="35"/>
        <v>4.9921474878109429</v>
      </c>
      <c r="O41" s="5">
        <f t="shared" si="36"/>
        <v>2.0135966388053008</v>
      </c>
      <c r="P41" s="5">
        <f t="shared" si="37"/>
        <v>0.40335279430781862</v>
      </c>
      <c r="Q41" s="5">
        <f t="shared" si="38"/>
        <v>16.429149597122205</v>
      </c>
      <c r="R41" s="5">
        <f t="shared" si="39"/>
        <v>1.0009990040525167</v>
      </c>
    </row>
    <row r="42" spans="1:18" x14ac:dyDescent="0.3">
      <c r="A42" t="s">
        <v>25</v>
      </c>
      <c r="B42" s="5">
        <f t="shared" si="40"/>
        <v>16.45</v>
      </c>
      <c r="C42">
        <v>4.75</v>
      </c>
      <c r="D42">
        <v>2.5</v>
      </c>
      <c r="E42">
        <v>25.15</v>
      </c>
      <c r="F42">
        <v>22.9</v>
      </c>
      <c r="G42" s="5">
        <f t="shared" si="29"/>
        <v>4.992</v>
      </c>
      <c r="H42" s="5">
        <f t="shared" si="30"/>
        <v>2.7919999999999998</v>
      </c>
      <c r="I42" s="5">
        <f t="shared" si="31"/>
        <v>0.55900000000000005</v>
      </c>
      <c r="J42" s="5">
        <f t="shared" si="32"/>
        <v>16.43</v>
      </c>
      <c r="K42" s="5">
        <f t="shared" si="33"/>
        <v>1.0009999999999999</v>
      </c>
      <c r="M42">
        <f t="shared" si="34"/>
        <v>16.445562384149135</v>
      </c>
      <c r="N42" s="5">
        <f t="shared" si="35"/>
        <v>4.9921474878109429</v>
      </c>
      <c r="O42" s="5">
        <f t="shared" si="36"/>
        <v>2.7920686759575473</v>
      </c>
      <c r="P42" s="5">
        <f t="shared" si="37"/>
        <v>0.55929210480555525</v>
      </c>
      <c r="Q42" s="5">
        <f t="shared" si="38"/>
        <v>16.429149597122205</v>
      </c>
      <c r="R42" s="5">
        <f t="shared" si="39"/>
        <v>1.0009990040525167</v>
      </c>
    </row>
    <row r="43" spans="1:18" x14ac:dyDescent="0.3">
      <c r="A43" t="s">
        <v>25</v>
      </c>
      <c r="B43" s="5">
        <f t="shared" si="40"/>
        <v>16.45</v>
      </c>
      <c r="C43">
        <v>4.8999999999999986</v>
      </c>
      <c r="D43">
        <v>3.1999999999999993</v>
      </c>
      <c r="E43">
        <v>25.299999999999997</v>
      </c>
      <c r="F43">
        <v>23.599999999999998</v>
      </c>
      <c r="G43" s="5">
        <f t="shared" si="29"/>
        <v>5.1390000000000002</v>
      </c>
      <c r="H43" s="5">
        <f t="shared" si="30"/>
        <v>3.4750000000000001</v>
      </c>
      <c r="I43" s="5">
        <f t="shared" si="31"/>
        <v>0.67600000000000005</v>
      </c>
      <c r="J43" s="5">
        <f t="shared" si="32"/>
        <v>16.97</v>
      </c>
      <c r="K43" s="5">
        <f t="shared" si="33"/>
        <v>0.96899999999999997</v>
      </c>
      <c r="M43">
        <f t="shared" si="34"/>
        <v>16.445562384149135</v>
      </c>
      <c r="N43" s="5">
        <f t="shared" si="35"/>
        <v>5.1392846855268735</v>
      </c>
      <c r="O43" s="5">
        <f t="shared" si="36"/>
        <v>3.4749995230517401</v>
      </c>
      <c r="P43" s="5">
        <f t="shared" si="37"/>
        <v>0.67616404532676466</v>
      </c>
      <c r="Q43" s="5">
        <f t="shared" si="38"/>
        <v>16.967863019119541</v>
      </c>
      <c r="R43" s="5">
        <f t="shared" si="39"/>
        <v>0.9692182430762275</v>
      </c>
    </row>
    <row r="44" spans="1:18" x14ac:dyDescent="0.3">
      <c r="A44" t="s">
        <v>25</v>
      </c>
      <c r="B44" s="5">
        <f t="shared" si="40"/>
        <v>16.45</v>
      </c>
      <c r="C44">
        <v>5.0500000000000007</v>
      </c>
      <c r="D44">
        <v>3.75</v>
      </c>
      <c r="E44">
        <v>25.45</v>
      </c>
      <c r="F44">
        <v>24.15</v>
      </c>
      <c r="G44" s="5">
        <f t="shared" si="29"/>
        <v>5.2859999999999996</v>
      </c>
      <c r="H44" s="5">
        <f t="shared" si="30"/>
        <v>4.0129999999999999</v>
      </c>
      <c r="I44" s="5">
        <f t="shared" si="31"/>
        <v>0.75900000000000001</v>
      </c>
      <c r="J44" s="5">
        <f t="shared" si="32"/>
        <v>17.510000000000002</v>
      </c>
      <c r="K44" s="5">
        <f t="shared" si="33"/>
        <v>0.93899999999999995</v>
      </c>
      <c r="M44">
        <f t="shared" si="34"/>
        <v>16.445562384149135</v>
      </c>
      <c r="N44" s="5">
        <f t="shared" si="35"/>
        <v>5.286472353216018</v>
      </c>
      <c r="O44" s="5">
        <f t="shared" si="36"/>
        <v>4.0126162988548923</v>
      </c>
      <c r="P44" s="5">
        <f t="shared" si="37"/>
        <v>0.75903476472620213</v>
      </c>
      <c r="Q44" s="5">
        <f t="shared" si="38"/>
        <v>17.506761226829806</v>
      </c>
      <c r="R44" s="5">
        <f t="shared" si="39"/>
        <v>0.93938348567556051</v>
      </c>
    </row>
    <row r="45" spans="1:18" x14ac:dyDescent="0.3">
      <c r="A45" t="s">
        <v>25</v>
      </c>
      <c r="B45" s="5">
        <f t="shared" si="40"/>
        <v>16.45</v>
      </c>
      <c r="C45">
        <v>5.3500000000000014</v>
      </c>
      <c r="D45">
        <v>4.25</v>
      </c>
      <c r="E45">
        <v>25.75</v>
      </c>
      <c r="F45">
        <v>24.65</v>
      </c>
      <c r="G45" s="5">
        <f t="shared" si="29"/>
        <v>5.5810000000000004</v>
      </c>
      <c r="H45" s="5">
        <f t="shared" si="30"/>
        <v>4.5019999999999998</v>
      </c>
      <c r="I45" s="5">
        <f t="shared" si="31"/>
        <v>0.80700000000000005</v>
      </c>
      <c r="J45" s="5">
        <f t="shared" si="32"/>
        <v>18.59</v>
      </c>
      <c r="K45" s="5">
        <f t="shared" si="33"/>
        <v>0.88500000000000001</v>
      </c>
      <c r="M45">
        <f t="shared" si="34"/>
        <v>16.445562384149135</v>
      </c>
      <c r="N45" s="5">
        <f t="shared" si="35"/>
        <v>5.5809944150949544</v>
      </c>
      <c r="O45" s="5">
        <f t="shared" si="36"/>
        <v>4.5020705443904685</v>
      </c>
      <c r="P45" s="5">
        <f t="shared" si="37"/>
        <v>0.80667891947959791</v>
      </c>
      <c r="Q45" s="5">
        <f t="shared" si="38"/>
        <v>18.585094851987158</v>
      </c>
      <c r="R45" s="5">
        <f t="shared" si="39"/>
        <v>0.88487912034469596</v>
      </c>
    </row>
    <row r="46" spans="1:18" x14ac:dyDescent="0.3">
      <c r="A46" t="s">
        <v>25</v>
      </c>
      <c r="B46" s="5">
        <f t="shared" si="40"/>
        <v>16.45</v>
      </c>
      <c r="C46">
        <v>5.6999999999999993</v>
      </c>
      <c r="D46">
        <v>4.8999999999999986</v>
      </c>
      <c r="E46">
        <v>26.099999999999998</v>
      </c>
      <c r="F46">
        <v>25.299999999999997</v>
      </c>
      <c r="G46" s="5">
        <f t="shared" si="29"/>
        <v>5.9249999999999998</v>
      </c>
      <c r="H46" s="5">
        <f t="shared" si="30"/>
        <v>5.1390000000000002</v>
      </c>
      <c r="I46" s="5">
        <f t="shared" si="31"/>
        <v>0.86699999999999999</v>
      </c>
      <c r="J46" s="5">
        <f t="shared" si="32"/>
        <v>19.84</v>
      </c>
      <c r="K46" s="5">
        <f t="shared" si="33"/>
        <v>0.82899999999999996</v>
      </c>
      <c r="M46">
        <f t="shared" si="34"/>
        <v>16.445562384149135</v>
      </c>
      <c r="N46" s="5">
        <f t="shared" si="35"/>
        <v>5.9248407016322382</v>
      </c>
      <c r="O46" s="5">
        <f t="shared" si="36"/>
        <v>5.1392846855268735</v>
      </c>
      <c r="P46" s="5">
        <f t="shared" si="37"/>
        <v>0.86741314143873072</v>
      </c>
      <c r="Q46" s="5">
        <f t="shared" si="38"/>
        <v>19.844019260886114</v>
      </c>
      <c r="R46" s="5">
        <f t="shared" si="39"/>
        <v>0.82874150483034625</v>
      </c>
    </row>
    <row r="47" spans="1:18" x14ac:dyDescent="0.3">
      <c r="A47" t="s">
        <v>25</v>
      </c>
      <c r="B47" s="5">
        <f t="shared" si="40"/>
        <v>16.45</v>
      </c>
      <c r="C47">
        <v>6.1999999999999993</v>
      </c>
      <c r="D47">
        <v>5.5</v>
      </c>
      <c r="E47">
        <v>26.599999999999998</v>
      </c>
      <c r="F47">
        <v>25.9</v>
      </c>
      <c r="G47" s="5">
        <f t="shared" si="29"/>
        <v>6.4160000000000004</v>
      </c>
      <c r="H47" s="5">
        <f t="shared" si="30"/>
        <v>5.7279999999999998</v>
      </c>
      <c r="I47" s="5">
        <f t="shared" si="31"/>
        <v>0.89300000000000002</v>
      </c>
      <c r="J47" s="5">
        <f t="shared" si="32"/>
        <v>21.64</v>
      </c>
      <c r="K47" s="5">
        <f t="shared" si="33"/>
        <v>0.76</v>
      </c>
      <c r="M47">
        <f t="shared" si="34"/>
        <v>16.445562384149135</v>
      </c>
      <c r="N47" s="5">
        <f t="shared" si="35"/>
        <v>6.4164674859501627</v>
      </c>
      <c r="O47" s="5">
        <f t="shared" si="36"/>
        <v>5.728326552017557</v>
      </c>
      <c r="P47" s="5">
        <f t="shared" si="37"/>
        <v>0.89275392800798947</v>
      </c>
      <c r="Q47" s="5">
        <f t="shared" si="38"/>
        <v>21.644012406309329</v>
      </c>
      <c r="R47" s="5">
        <f t="shared" si="39"/>
        <v>0.75982041016365232</v>
      </c>
    </row>
    <row r="48" spans="1:18" x14ac:dyDescent="0.3">
      <c r="A48" t="s">
        <v>25</v>
      </c>
      <c r="B48" s="5">
        <f t="shared" si="40"/>
        <v>16.45</v>
      </c>
      <c r="C48">
        <v>6.4499999999999993</v>
      </c>
      <c r="D48">
        <v>5.85</v>
      </c>
      <c r="E48">
        <v>26.849999999999998</v>
      </c>
      <c r="F48">
        <v>26.25</v>
      </c>
      <c r="G48" s="5">
        <f t="shared" si="29"/>
        <v>6.6619999999999999</v>
      </c>
      <c r="H48" s="5">
        <f t="shared" si="30"/>
        <v>6.0720000000000001</v>
      </c>
      <c r="I48" s="5">
        <f t="shared" si="31"/>
        <v>0.91100000000000003</v>
      </c>
      <c r="J48" s="5">
        <f t="shared" si="32"/>
        <v>22.54</v>
      </c>
      <c r="K48" s="5">
        <f t="shared" si="33"/>
        <v>0.72899999999999998</v>
      </c>
      <c r="M48">
        <f t="shared" si="34"/>
        <v>16.445562384149135</v>
      </c>
      <c r="N48" s="5">
        <f t="shared" si="35"/>
        <v>6.6624552006060247</v>
      </c>
      <c r="O48" s="5">
        <f t="shared" si="36"/>
        <v>6.0722784353507802</v>
      </c>
      <c r="P48" s="5">
        <f t="shared" si="37"/>
        <v>0.91141752589922687</v>
      </c>
      <c r="Q48" s="5">
        <f t="shared" si="38"/>
        <v>22.544647225978839</v>
      </c>
      <c r="R48" s="5">
        <f t="shared" si="39"/>
        <v>0.72946638815436615</v>
      </c>
    </row>
    <row r="49" spans="1:18" x14ac:dyDescent="0.3">
      <c r="A49" t="s">
        <v>25</v>
      </c>
      <c r="B49" s="5">
        <f t="shared" si="40"/>
        <v>16.45</v>
      </c>
      <c r="C49">
        <v>6.8000000000000007</v>
      </c>
      <c r="D49">
        <v>6.4</v>
      </c>
      <c r="E49">
        <v>27.2</v>
      </c>
      <c r="F49">
        <v>26.799999999999997</v>
      </c>
      <c r="G49" s="5">
        <f t="shared" si="29"/>
        <v>7.0069999999999997</v>
      </c>
      <c r="H49" s="5">
        <f t="shared" si="30"/>
        <v>6.6130000000000004</v>
      </c>
      <c r="I49" s="5">
        <f t="shared" si="31"/>
        <v>0.94399999999999995</v>
      </c>
      <c r="J49" s="5">
        <f t="shared" si="32"/>
        <v>23.81</v>
      </c>
      <c r="K49" s="5">
        <f t="shared" si="33"/>
        <v>0.69099999999999995</v>
      </c>
      <c r="M49">
        <f t="shared" si="34"/>
        <v>16.445562384149135</v>
      </c>
      <c r="N49" s="5">
        <f t="shared" si="35"/>
        <v>7.007022781086313</v>
      </c>
      <c r="O49" s="5">
        <f t="shared" si="36"/>
        <v>6.6132486833912028</v>
      </c>
      <c r="P49" s="5">
        <f t="shared" si="37"/>
        <v>0.94380293742472143</v>
      </c>
      <c r="Q49" s="5">
        <f t="shared" si="38"/>
        <v>23.806212508391319</v>
      </c>
      <c r="R49" s="5">
        <f t="shared" si="39"/>
        <v>0.6908096942490255</v>
      </c>
    </row>
    <row r="50" spans="1:18" x14ac:dyDescent="0.3">
      <c r="A50" t="s">
        <v>25</v>
      </c>
      <c r="B50" s="5">
        <f t="shared" si="40"/>
        <v>16.45</v>
      </c>
      <c r="C50">
        <v>7.3999999999999986</v>
      </c>
      <c r="D50">
        <v>7.1</v>
      </c>
      <c r="E50">
        <v>27.799999999999997</v>
      </c>
      <c r="F50">
        <v>27.5</v>
      </c>
      <c r="G50" s="5">
        <f t="shared" si="29"/>
        <v>7.5979999999999999</v>
      </c>
      <c r="H50" s="5">
        <f t="shared" si="30"/>
        <v>7.3029999999999999</v>
      </c>
      <c r="I50" s="5">
        <f t="shared" si="31"/>
        <v>0.96099999999999997</v>
      </c>
      <c r="J50" s="5">
        <f t="shared" si="32"/>
        <v>25.97</v>
      </c>
      <c r="K50" s="5">
        <f t="shared" si="33"/>
        <v>0.63300000000000001</v>
      </c>
      <c r="M50">
        <f t="shared" si="34"/>
        <v>16.445562384149135</v>
      </c>
      <c r="N50" s="5">
        <f t="shared" si="35"/>
        <v>7.5981829801238243</v>
      </c>
      <c r="O50" s="5">
        <f t="shared" si="36"/>
        <v>7.3025305578299466</v>
      </c>
      <c r="P50" s="5">
        <f t="shared" si="37"/>
        <v>0.96108906259992966</v>
      </c>
      <c r="Q50" s="5">
        <f t="shared" si="38"/>
        <v>25.970627345127358</v>
      </c>
      <c r="R50" s="5">
        <f t="shared" si="39"/>
        <v>0.63323700908729386</v>
      </c>
    </row>
    <row r="51" spans="1:18" x14ac:dyDescent="0.3">
      <c r="A51" t="s">
        <v>25</v>
      </c>
      <c r="B51" s="5">
        <f t="shared" si="40"/>
        <v>16.45</v>
      </c>
      <c r="C51">
        <v>7.6999999999999993</v>
      </c>
      <c r="D51">
        <v>7.5</v>
      </c>
      <c r="E51">
        <v>28.099999999999998</v>
      </c>
      <c r="F51">
        <v>27.9</v>
      </c>
      <c r="G51" s="5">
        <f t="shared" si="29"/>
        <v>7.8940000000000001</v>
      </c>
      <c r="H51" s="5">
        <f t="shared" si="30"/>
        <v>7.6970000000000001</v>
      </c>
      <c r="I51" s="5">
        <f t="shared" si="31"/>
        <v>0.97499999999999998</v>
      </c>
      <c r="J51" s="5">
        <f t="shared" si="32"/>
        <v>27.05</v>
      </c>
      <c r="K51" s="5">
        <f t="shared" si="33"/>
        <v>0.60799999999999998</v>
      </c>
      <c r="M51">
        <f t="shared" si="34"/>
        <v>16.445562384149135</v>
      </c>
      <c r="N51" s="5">
        <f t="shared" si="35"/>
        <v>7.8939739040271739</v>
      </c>
      <c r="O51" s="5">
        <f t="shared" si="36"/>
        <v>7.6967648595969953</v>
      </c>
      <c r="P51" s="5">
        <f t="shared" si="37"/>
        <v>0.9750177734525356</v>
      </c>
      <c r="Q51" s="5">
        <f t="shared" si="38"/>
        <v>27.053606654814693</v>
      </c>
      <c r="R51" s="5">
        <f t="shared" si="39"/>
        <v>0.60788798306943448</v>
      </c>
    </row>
    <row r="52" spans="1:18" x14ac:dyDescent="0.3">
      <c r="A52" t="s">
        <v>25</v>
      </c>
      <c r="B52" s="5">
        <f t="shared" si="40"/>
        <v>16.45</v>
      </c>
      <c r="C52">
        <v>8.1999999999999993</v>
      </c>
      <c r="D52">
        <v>8.1</v>
      </c>
      <c r="E52">
        <v>28.599999999999998</v>
      </c>
      <c r="F52">
        <v>28.5</v>
      </c>
      <c r="G52" s="5">
        <f t="shared" si="29"/>
        <v>8.3870000000000005</v>
      </c>
      <c r="H52" s="5">
        <f t="shared" si="30"/>
        <v>8.2889999999999997</v>
      </c>
      <c r="I52" s="5">
        <f t="shared" si="31"/>
        <v>0.98799999999999999</v>
      </c>
      <c r="J52" s="5">
        <f t="shared" si="32"/>
        <v>28.86</v>
      </c>
      <c r="K52" s="5">
        <f t="shared" si="33"/>
        <v>0.56999999999999995</v>
      </c>
      <c r="M52">
        <f t="shared" si="34"/>
        <v>16.445562384149135</v>
      </c>
      <c r="N52" s="5">
        <f t="shared" si="35"/>
        <v>8.387250885567628</v>
      </c>
      <c r="O52" s="5">
        <f t="shared" si="36"/>
        <v>8.2885672322054749</v>
      </c>
      <c r="P52" s="5">
        <f t="shared" si="37"/>
        <v>0.98823408829561032</v>
      </c>
      <c r="Q52" s="5">
        <f t="shared" si="38"/>
        <v>28.859641667328756</v>
      </c>
      <c r="R52" s="5">
        <f t="shared" si="39"/>
        <v>0.56984638179921421</v>
      </c>
    </row>
    <row r="53" spans="1:18" x14ac:dyDescent="0.3">
      <c r="A53" t="s">
        <v>25</v>
      </c>
      <c r="B53" s="5">
        <f>ROUND(M53,2)</f>
        <v>19.73</v>
      </c>
      <c r="C53">
        <v>5.6000000000000014</v>
      </c>
      <c r="D53">
        <v>0</v>
      </c>
      <c r="E53">
        <v>26</v>
      </c>
      <c r="F53" s="6" t="s">
        <v>30</v>
      </c>
      <c r="G53" s="5">
        <f t="shared" si="29"/>
        <v>5.9260000000000002</v>
      </c>
      <c r="H53" s="5">
        <f t="shared" si="30"/>
        <v>0</v>
      </c>
      <c r="I53" s="5">
        <f t="shared" si="31"/>
        <v>0</v>
      </c>
      <c r="J53" s="5">
        <f>ROUND(Q53,2)</f>
        <v>19.73</v>
      </c>
      <c r="K53" s="5">
        <f>ROUND(R53,3)</f>
        <v>1</v>
      </c>
      <c r="M53">
        <v>19.730354353014739</v>
      </c>
      <c r="N53" s="5">
        <f>(C53+((((1000*M53)/(30*E53))^2)/1962))</f>
        <v>5.9261230999908259</v>
      </c>
      <c r="O53" s="5">
        <f>IF(D53=0,0,(D53+((((1000*M53)/(30*F53))^2)/1962)))</f>
        <v>0</v>
      </c>
      <c r="P53" s="5">
        <f t="shared" si="37"/>
        <v>0</v>
      </c>
      <c r="Q53" s="5">
        <f>M53</f>
        <v>19.730354353014739</v>
      </c>
      <c r="R53" s="5">
        <f>M53/Q53</f>
        <v>1</v>
      </c>
    </row>
    <row r="54" spans="1:18" x14ac:dyDescent="0.3">
      <c r="A54" t="s">
        <v>25</v>
      </c>
      <c r="B54" s="5">
        <f t="shared" ref="B54:B55" si="41">ROUND(M54,2)</f>
        <v>19.73</v>
      </c>
      <c r="C54">
        <v>5.4499999999999993</v>
      </c>
      <c r="D54">
        <v>0</v>
      </c>
      <c r="E54">
        <v>25.849999999999998</v>
      </c>
      <c r="F54">
        <v>19.899999999999999</v>
      </c>
      <c r="G54" s="5">
        <f t="shared" si="29"/>
        <v>5.78</v>
      </c>
      <c r="H54" s="5">
        <f t="shared" si="30"/>
        <v>0</v>
      </c>
      <c r="I54" s="5">
        <f t="shared" si="31"/>
        <v>0</v>
      </c>
      <c r="J54" s="5">
        <f>ROUND(Q54,2)</f>
        <v>19.309999999999999</v>
      </c>
      <c r="K54" s="5">
        <f>ROUND(R54,3)</f>
        <v>1.022</v>
      </c>
      <c r="M54">
        <f>M53</f>
        <v>19.730354353014739</v>
      </c>
      <c r="N54" s="5">
        <f>(C54+((((1000*M54)/(30*E54))^2)/1962))</f>
        <v>5.7799188752156612</v>
      </c>
      <c r="O54" s="5">
        <f>IF(D54=0,0,(D54+((((1000*M54)/(30*F54))^2)/1962)))</f>
        <v>0</v>
      </c>
      <c r="P54" s="5">
        <f>O54/N54</f>
        <v>0</v>
      </c>
      <c r="Q54" s="5">
        <f>3.6613*N54-1.8486</f>
        <v>19.313416977827099</v>
      </c>
      <c r="R54" s="5">
        <f>M54/Q54</f>
        <v>1.0215879652816644</v>
      </c>
    </row>
    <row r="55" spans="1:18" x14ac:dyDescent="0.3">
      <c r="A55" t="s">
        <v>25</v>
      </c>
      <c r="B55" s="5">
        <f t="shared" si="41"/>
        <v>19.73</v>
      </c>
      <c r="C55">
        <v>5.4499999999999993</v>
      </c>
      <c r="D55">
        <v>0</v>
      </c>
      <c r="E55">
        <v>25.849999999999998</v>
      </c>
      <c r="F55">
        <v>20.399999999999999</v>
      </c>
      <c r="G55" s="5">
        <f t="shared" ref="G55:G77" si="42">ROUND(N55,3)</f>
        <v>5.78</v>
      </c>
      <c r="H55" s="5">
        <f t="shared" ref="H55:H77" si="43">ROUND(O55,3)</f>
        <v>0</v>
      </c>
      <c r="I55" s="5">
        <f t="shared" ref="I55:I77" si="44">ROUND(P55,3)</f>
        <v>0</v>
      </c>
      <c r="J55" s="5">
        <f t="shared" ref="J55:J75" si="45">ROUND(Q55,2)</f>
        <v>19.309999999999999</v>
      </c>
      <c r="K55" s="5">
        <f t="shared" ref="K55:K75" si="46">ROUND(R55,3)</f>
        <v>1.022</v>
      </c>
      <c r="M55">
        <f t="shared" ref="M55:M75" si="47">M54</f>
        <v>19.730354353014739</v>
      </c>
      <c r="N55" s="5">
        <f t="shared" ref="N55:N75" si="48">(C55+((((1000*M55)/(30*E55))^2)/1962))</f>
        <v>5.7799188752156612</v>
      </c>
      <c r="O55" s="5">
        <f t="shared" ref="O55:O75" si="49">IF(D55=0,0,(D55+((((1000*M55)/(30*F55))^2)/1962)))</f>
        <v>0</v>
      </c>
      <c r="P55" s="5">
        <f t="shared" ref="P55:P76" si="50">O55/N55</f>
        <v>0</v>
      </c>
      <c r="Q55" s="5">
        <f t="shared" ref="Q55:Q75" si="51">3.6613*N55-1.8486</f>
        <v>19.313416977827099</v>
      </c>
      <c r="R55" s="5">
        <f t="shared" ref="R55:R75" si="52">M55/Q55</f>
        <v>1.0215879652816644</v>
      </c>
    </row>
    <row r="56" spans="1:18" x14ac:dyDescent="0.3">
      <c r="A56" t="s">
        <v>25</v>
      </c>
      <c r="B56" s="5">
        <f t="shared" ref="B56:B75" si="53">ROUND(M56,2)</f>
        <v>19.73</v>
      </c>
      <c r="C56">
        <v>5.5</v>
      </c>
      <c r="D56">
        <v>0.55000000000000071</v>
      </c>
      <c r="E56">
        <v>25.9</v>
      </c>
      <c r="F56">
        <v>20.95</v>
      </c>
      <c r="G56" s="5">
        <f t="shared" si="42"/>
        <v>5.8289999999999997</v>
      </c>
      <c r="H56" s="5">
        <f t="shared" si="43"/>
        <v>1.052</v>
      </c>
      <c r="I56" s="5">
        <f t="shared" si="44"/>
        <v>0.18099999999999999</v>
      </c>
      <c r="J56" s="5">
        <f t="shared" si="45"/>
        <v>19.489999999999998</v>
      </c>
      <c r="K56" s="5">
        <f t="shared" si="46"/>
        <v>1.012</v>
      </c>
      <c r="M56">
        <f t="shared" si="47"/>
        <v>19.730354353014739</v>
      </c>
      <c r="N56" s="5">
        <f t="shared" si="48"/>
        <v>5.8286462867187394</v>
      </c>
      <c r="O56" s="5">
        <f t="shared" si="49"/>
        <v>1.0522965592444742</v>
      </c>
      <c r="P56" s="5">
        <f t="shared" si="50"/>
        <v>0.18053875762580696</v>
      </c>
      <c r="Q56" s="5">
        <f t="shared" si="51"/>
        <v>19.491822649563321</v>
      </c>
      <c r="R56" s="5">
        <f t="shared" si="52"/>
        <v>1.0122375268716475</v>
      </c>
    </row>
    <row r="57" spans="1:18" x14ac:dyDescent="0.3">
      <c r="A57" t="s">
        <v>25</v>
      </c>
      <c r="B57" s="5">
        <f t="shared" si="53"/>
        <v>19.73</v>
      </c>
      <c r="C57">
        <v>5.3999999999999986</v>
      </c>
      <c r="D57">
        <v>1.1000000000000014</v>
      </c>
      <c r="E57">
        <v>25.799999999999997</v>
      </c>
      <c r="F57">
        <v>21.5</v>
      </c>
      <c r="G57" s="5">
        <f t="shared" si="42"/>
        <v>5.7309999999999999</v>
      </c>
      <c r="H57" s="5">
        <f t="shared" si="43"/>
        <v>1.577</v>
      </c>
      <c r="I57" s="5">
        <f t="shared" si="44"/>
        <v>0.27500000000000002</v>
      </c>
      <c r="J57" s="5">
        <f t="shared" si="45"/>
        <v>19.14</v>
      </c>
      <c r="K57" s="5">
        <f t="shared" si="46"/>
        <v>1.0309999999999999</v>
      </c>
      <c r="M57">
        <f t="shared" si="47"/>
        <v>19.730354353014739</v>
      </c>
      <c r="N57" s="5">
        <f t="shared" si="48"/>
        <v>5.7311988696499556</v>
      </c>
      <c r="O57" s="5">
        <f t="shared" si="49"/>
        <v>1.5769263722959399</v>
      </c>
      <c r="P57" s="5">
        <f t="shared" si="50"/>
        <v>0.27514773229152556</v>
      </c>
      <c r="Q57" s="5">
        <f t="shared" si="51"/>
        <v>19.135038421449384</v>
      </c>
      <c r="R57" s="5">
        <f t="shared" si="52"/>
        <v>1.031111300560444</v>
      </c>
    </row>
    <row r="58" spans="1:18" x14ac:dyDescent="0.3">
      <c r="A58" t="s">
        <v>25</v>
      </c>
      <c r="B58" s="5">
        <f t="shared" si="53"/>
        <v>19.73</v>
      </c>
      <c r="C58">
        <v>5.4499999999999993</v>
      </c>
      <c r="D58">
        <v>1.8000000000000007</v>
      </c>
      <c r="E58">
        <v>25.849999999999998</v>
      </c>
      <c r="F58">
        <v>22.2</v>
      </c>
      <c r="G58" s="5">
        <f t="shared" si="42"/>
        <v>5.78</v>
      </c>
      <c r="H58" s="5">
        <f t="shared" si="43"/>
        <v>2.2469999999999999</v>
      </c>
      <c r="I58" s="5">
        <f t="shared" si="44"/>
        <v>0.38900000000000001</v>
      </c>
      <c r="J58" s="5">
        <f t="shared" si="45"/>
        <v>19.309999999999999</v>
      </c>
      <c r="K58" s="5">
        <f t="shared" si="46"/>
        <v>1.022</v>
      </c>
      <c r="M58">
        <f t="shared" si="47"/>
        <v>19.730354353014739</v>
      </c>
      <c r="N58" s="5">
        <f t="shared" si="48"/>
        <v>5.7799188752156612</v>
      </c>
      <c r="O58" s="5">
        <f t="shared" si="49"/>
        <v>2.2473241124782848</v>
      </c>
      <c r="P58" s="5">
        <f t="shared" si="50"/>
        <v>0.38881585728042461</v>
      </c>
      <c r="Q58" s="5">
        <f t="shared" si="51"/>
        <v>19.313416977827099</v>
      </c>
      <c r="R58" s="5">
        <f t="shared" si="52"/>
        <v>1.0215879652816644</v>
      </c>
    </row>
    <row r="59" spans="1:18" x14ac:dyDescent="0.3">
      <c r="A59" t="s">
        <v>25</v>
      </c>
      <c r="B59" s="5">
        <f t="shared" si="53"/>
        <v>19.73</v>
      </c>
      <c r="C59">
        <v>5.5</v>
      </c>
      <c r="D59">
        <v>2.6999999999999993</v>
      </c>
      <c r="E59">
        <v>25.9</v>
      </c>
      <c r="F59">
        <v>23.099999999999998</v>
      </c>
      <c r="G59" s="5">
        <f t="shared" si="42"/>
        <v>5.8289999999999997</v>
      </c>
      <c r="H59" s="5">
        <f t="shared" si="43"/>
        <v>3.113</v>
      </c>
      <c r="I59" s="5">
        <f t="shared" si="44"/>
        <v>0.53400000000000003</v>
      </c>
      <c r="J59" s="5">
        <f t="shared" si="45"/>
        <v>19.489999999999998</v>
      </c>
      <c r="K59" s="5">
        <f t="shared" si="46"/>
        <v>1.012</v>
      </c>
      <c r="M59">
        <f t="shared" si="47"/>
        <v>19.730354353014739</v>
      </c>
      <c r="N59" s="5">
        <f t="shared" si="48"/>
        <v>5.8286462867187394</v>
      </c>
      <c r="O59" s="5">
        <f t="shared" si="49"/>
        <v>3.1131467093828773</v>
      </c>
      <c r="P59" s="5">
        <f t="shared" si="50"/>
        <v>0.53411144822367251</v>
      </c>
      <c r="Q59" s="5">
        <f t="shared" si="51"/>
        <v>19.491822649563321</v>
      </c>
      <c r="R59" s="5">
        <f t="shared" si="52"/>
        <v>1.0122375268716475</v>
      </c>
    </row>
    <row r="60" spans="1:18" x14ac:dyDescent="0.3">
      <c r="A60" t="s">
        <v>25</v>
      </c>
      <c r="B60" s="5">
        <f t="shared" si="53"/>
        <v>19.73</v>
      </c>
      <c r="C60">
        <v>5.5500000000000007</v>
      </c>
      <c r="D60">
        <v>3.0500000000000007</v>
      </c>
      <c r="E60">
        <v>25.95</v>
      </c>
      <c r="F60">
        <v>23.45</v>
      </c>
      <c r="G60" s="5">
        <f t="shared" si="42"/>
        <v>5.8769999999999998</v>
      </c>
      <c r="H60" s="5">
        <f t="shared" si="43"/>
        <v>3.4510000000000001</v>
      </c>
      <c r="I60" s="5">
        <f t="shared" si="44"/>
        <v>0.58699999999999997</v>
      </c>
      <c r="J60" s="5">
        <f t="shared" si="45"/>
        <v>19.670000000000002</v>
      </c>
      <c r="K60" s="5">
        <f t="shared" si="46"/>
        <v>1.0029999999999999</v>
      </c>
      <c r="M60">
        <f t="shared" si="47"/>
        <v>19.730354353014739</v>
      </c>
      <c r="N60" s="5">
        <f t="shared" si="48"/>
        <v>5.8773810471356995</v>
      </c>
      <c r="O60" s="5">
        <f t="shared" si="49"/>
        <v>3.4509060071445354</v>
      </c>
      <c r="P60" s="5">
        <f t="shared" si="50"/>
        <v>0.58715029355231452</v>
      </c>
      <c r="Q60" s="5">
        <f t="shared" si="51"/>
        <v>19.670255227877938</v>
      </c>
      <c r="R60" s="5">
        <f t="shared" si="52"/>
        <v>1.0030553302151171</v>
      </c>
    </row>
    <row r="61" spans="1:18" x14ac:dyDescent="0.3">
      <c r="A61" t="s">
        <v>25</v>
      </c>
      <c r="B61" s="5">
        <f t="shared" si="53"/>
        <v>19.73</v>
      </c>
      <c r="C61">
        <v>5.6499999999999986</v>
      </c>
      <c r="D61">
        <v>3.6000000000000014</v>
      </c>
      <c r="E61">
        <v>26.049999999999997</v>
      </c>
      <c r="F61">
        <v>24</v>
      </c>
      <c r="G61" s="5">
        <f t="shared" si="42"/>
        <v>5.9749999999999996</v>
      </c>
      <c r="H61" s="5">
        <f t="shared" si="43"/>
        <v>3.9830000000000001</v>
      </c>
      <c r="I61" s="5">
        <f t="shared" si="44"/>
        <v>0.66700000000000004</v>
      </c>
      <c r="J61" s="5">
        <f t="shared" si="45"/>
        <v>20.03</v>
      </c>
      <c r="K61" s="5">
        <f t="shared" si="46"/>
        <v>0.98499999999999999</v>
      </c>
      <c r="M61">
        <f t="shared" si="47"/>
        <v>19.730354353014739</v>
      </c>
      <c r="N61" s="5">
        <f t="shared" si="48"/>
        <v>5.9748723893498719</v>
      </c>
      <c r="O61" s="5">
        <f t="shared" si="49"/>
        <v>3.9827416937392335</v>
      </c>
      <c r="P61" s="5">
        <f t="shared" si="50"/>
        <v>0.66658188396431961</v>
      </c>
      <c r="Q61" s="5">
        <f t="shared" si="51"/>
        <v>20.027200279126685</v>
      </c>
      <c r="R61" s="5">
        <f t="shared" si="52"/>
        <v>0.98517786200893331</v>
      </c>
    </row>
    <row r="62" spans="1:18" x14ac:dyDescent="0.3">
      <c r="A62" t="s">
        <v>25</v>
      </c>
      <c r="B62" s="5">
        <f t="shared" si="53"/>
        <v>19.73</v>
      </c>
      <c r="C62">
        <v>5.6999999999999993</v>
      </c>
      <c r="D62">
        <v>3.8500000000000014</v>
      </c>
      <c r="E62">
        <v>26.099999999999998</v>
      </c>
      <c r="F62">
        <v>24.25</v>
      </c>
      <c r="G62" s="5">
        <f t="shared" si="42"/>
        <v>6.024</v>
      </c>
      <c r="H62" s="5">
        <f t="shared" si="43"/>
        <v>4.2249999999999996</v>
      </c>
      <c r="I62" s="5">
        <f t="shared" si="44"/>
        <v>0.70099999999999996</v>
      </c>
      <c r="J62" s="5">
        <f t="shared" si="45"/>
        <v>20.21</v>
      </c>
      <c r="K62" s="5">
        <f t="shared" si="46"/>
        <v>0.97599999999999998</v>
      </c>
      <c r="M62">
        <f t="shared" si="47"/>
        <v>19.730354353014739</v>
      </c>
      <c r="N62" s="5">
        <f t="shared" si="48"/>
        <v>6.0236288598138561</v>
      </c>
      <c r="O62" s="5">
        <f t="shared" si="49"/>
        <v>4.2248907906792192</v>
      </c>
      <c r="P62" s="5">
        <f t="shared" si="50"/>
        <v>0.70138630533252644</v>
      </c>
      <c r="Q62" s="5">
        <f t="shared" si="51"/>
        <v>20.205712344436471</v>
      </c>
      <c r="R62" s="5">
        <f t="shared" si="52"/>
        <v>0.97647407904663064</v>
      </c>
    </row>
    <row r="63" spans="1:18" x14ac:dyDescent="0.3">
      <c r="A63" t="s">
        <v>25</v>
      </c>
      <c r="B63" s="5">
        <f t="shared" si="53"/>
        <v>19.73</v>
      </c>
      <c r="C63">
        <v>5.6999999999999993</v>
      </c>
      <c r="D63">
        <v>4.1000000000000014</v>
      </c>
      <c r="E63">
        <v>26.099999999999998</v>
      </c>
      <c r="F63">
        <v>24.5</v>
      </c>
      <c r="G63" s="5">
        <f t="shared" si="42"/>
        <v>6.024</v>
      </c>
      <c r="H63" s="5">
        <f t="shared" si="43"/>
        <v>4.4669999999999996</v>
      </c>
      <c r="I63" s="5">
        <f t="shared" si="44"/>
        <v>0.74199999999999999</v>
      </c>
      <c r="J63" s="5">
        <f t="shared" si="45"/>
        <v>20.21</v>
      </c>
      <c r="K63" s="5">
        <f t="shared" si="46"/>
        <v>0.97599999999999998</v>
      </c>
      <c r="M63">
        <f t="shared" si="47"/>
        <v>19.730354353014739</v>
      </c>
      <c r="N63" s="5">
        <f t="shared" si="48"/>
        <v>6.0236288598138561</v>
      </c>
      <c r="O63" s="5">
        <f t="shared" si="49"/>
        <v>4.4672789930758823</v>
      </c>
      <c r="P63" s="5">
        <f t="shared" si="50"/>
        <v>0.74162586989363943</v>
      </c>
      <c r="Q63" s="5">
        <f t="shared" si="51"/>
        <v>20.205712344436471</v>
      </c>
      <c r="R63" s="5">
        <f t="shared" si="52"/>
        <v>0.97647407904663064</v>
      </c>
    </row>
    <row r="64" spans="1:18" x14ac:dyDescent="0.3">
      <c r="A64" t="s">
        <v>25</v>
      </c>
      <c r="B64" s="5">
        <f t="shared" si="53"/>
        <v>19.73</v>
      </c>
      <c r="C64">
        <v>5.8999999999999986</v>
      </c>
      <c r="D64">
        <v>4.3999999999999986</v>
      </c>
      <c r="E64">
        <v>26.299999999999997</v>
      </c>
      <c r="F64">
        <v>24.799999999999997</v>
      </c>
      <c r="G64" s="5">
        <f t="shared" si="42"/>
        <v>6.2190000000000003</v>
      </c>
      <c r="H64" s="5">
        <f t="shared" si="43"/>
        <v>4.758</v>
      </c>
      <c r="I64" s="5">
        <f t="shared" si="44"/>
        <v>0.76500000000000001</v>
      </c>
      <c r="J64" s="5">
        <f t="shared" si="45"/>
        <v>20.92</v>
      </c>
      <c r="K64" s="5">
        <f t="shared" si="46"/>
        <v>0.94299999999999995</v>
      </c>
      <c r="M64">
        <f t="shared" si="47"/>
        <v>19.730354353014739</v>
      </c>
      <c r="N64" s="5">
        <f t="shared" si="48"/>
        <v>6.2187254631320341</v>
      </c>
      <c r="O64" s="5">
        <f t="shared" si="49"/>
        <v>4.7584469556350752</v>
      </c>
      <c r="P64" s="5">
        <f t="shared" si="50"/>
        <v>0.76518041901764611</v>
      </c>
      <c r="Q64" s="5">
        <f t="shared" si="51"/>
        <v>20.920019538165317</v>
      </c>
      <c r="R64" s="5">
        <f t="shared" si="52"/>
        <v>0.94313269244418163</v>
      </c>
    </row>
    <row r="65" spans="1:18" x14ac:dyDescent="0.3">
      <c r="A65" t="s">
        <v>25</v>
      </c>
      <c r="B65" s="5">
        <f t="shared" si="53"/>
        <v>19.73</v>
      </c>
      <c r="C65">
        <v>6.1499999999999986</v>
      </c>
      <c r="D65">
        <v>4.8500000000000014</v>
      </c>
      <c r="E65">
        <v>26.549999999999997</v>
      </c>
      <c r="F65">
        <v>25.25</v>
      </c>
      <c r="G65" s="5">
        <f t="shared" si="42"/>
        <v>6.4630000000000001</v>
      </c>
      <c r="H65" s="5">
        <f t="shared" si="43"/>
        <v>5.1959999999999997</v>
      </c>
      <c r="I65" s="5">
        <f t="shared" si="44"/>
        <v>0.80400000000000005</v>
      </c>
      <c r="J65" s="5">
        <f t="shared" si="45"/>
        <v>21.81</v>
      </c>
      <c r="K65" s="5">
        <f t="shared" si="46"/>
        <v>0.90500000000000003</v>
      </c>
      <c r="M65">
        <f t="shared" si="47"/>
        <v>19.730354353014739</v>
      </c>
      <c r="N65" s="5">
        <f t="shared" si="48"/>
        <v>6.4627513600729127</v>
      </c>
      <c r="O65" s="5">
        <f t="shared" si="49"/>
        <v>5.1957844769631185</v>
      </c>
      <c r="P65" s="5">
        <f t="shared" si="50"/>
        <v>0.80395859092813682</v>
      </c>
      <c r="Q65" s="5">
        <f t="shared" si="51"/>
        <v>21.813471554634955</v>
      </c>
      <c r="R65" s="5">
        <f t="shared" si="52"/>
        <v>0.90450317839584815</v>
      </c>
    </row>
    <row r="66" spans="1:18" x14ac:dyDescent="0.3">
      <c r="A66" t="s">
        <v>25</v>
      </c>
      <c r="B66" s="5">
        <f t="shared" si="53"/>
        <v>19.73</v>
      </c>
      <c r="C66">
        <v>6.3500000000000014</v>
      </c>
      <c r="D66">
        <v>5.15</v>
      </c>
      <c r="E66">
        <v>26.75</v>
      </c>
      <c r="F66">
        <v>25.549999999999997</v>
      </c>
      <c r="G66" s="5">
        <f t="shared" si="42"/>
        <v>6.6580000000000004</v>
      </c>
      <c r="H66" s="5">
        <f t="shared" si="43"/>
        <v>5.4880000000000004</v>
      </c>
      <c r="I66" s="5">
        <f t="shared" si="44"/>
        <v>0.82399999999999995</v>
      </c>
      <c r="J66" s="5">
        <f t="shared" si="45"/>
        <v>22.53</v>
      </c>
      <c r="K66" s="5">
        <f t="shared" si="46"/>
        <v>0.876</v>
      </c>
      <c r="M66">
        <f t="shared" si="47"/>
        <v>19.730354353014739</v>
      </c>
      <c r="N66" s="5">
        <f t="shared" si="48"/>
        <v>6.6580921870469716</v>
      </c>
      <c r="O66" s="5">
        <f t="shared" si="49"/>
        <v>5.4877119658607283</v>
      </c>
      <c r="P66" s="5">
        <f t="shared" si="50"/>
        <v>0.82421687950443712</v>
      </c>
      <c r="Q66" s="5">
        <f t="shared" si="51"/>
        <v>22.528672924435078</v>
      </c>
      <c r="R66" s="5">
        <f t="shared" si="52"/>
        <v>0.87578857481724004</v>
      </c>
    </row>
    <row r="67" spans="1:18" x14ac:dyDescent="0.3">
      <c r="A67" t="s">
        <v>25</v>
      </c>
      <c r="B67" s="5">
        <f t="shared" si="53"/>
        <v>19.73</v>
      </c>
      <c r="C67">
        <v>6.5500000000000007</v>
      </c>
      <c r="D67">
        <v>5.4499999999999993</v>
      </c>
      <c r="E67">
        <v>26.95</v>
      </c>
      <c r="F67">
        <v>25.849999999999998</v>
      </c>
      <c r="G67" s="5">
        <f t="shared" si="42"/>
        <v>6.8540000000000001</v>
      </c>
      <c r="H67" s="5">
        <f t="shared" si="43"/>
        <v>5.78</v>
      </c>
      <c r="I67" s="5">
        <f t="shared" si="44"/>
        <v>0.84299999999999997</v>
      </c>
      <c r="J67" s="5">
        <f t="shared" si="45"/>
        <v>23.24</v>
      </c>
      <c r="K67" s="5">
        <f t="shared" si="46"/>
        <v>0.84899999999999998</v>
      </c>
      <c r="M67">
        <f t="shared" si="47"/>
        <v>19.730354353014739</v>
      </c>
      <c r="N67" s="5">
        <f t="shared" si="48"/>
        <v>6.8535363579139519</v>
      </c>
      <c r="O67" s="5">
        <f t="shared" si="49"/>
        <v>5.7799188752156612</v>
      </c>
      <c r="P67" s="5">
        <f t="shared" si="50"/>
        <v>0.84334839320454502</v>
      </c>
      <c r="Q67" s="5">
        <f t="shared" si="51"/>
        <v>23.244252667230352</v>
      </c>
      <c r="R67" s="5">
        <f t="shared" si="52"/>
        <v>0.84882721916159987</v>
      </c>
    </row>
    <row r="68" spans="1:18" x14ac:dyDescent="0.3">
      <c r="A68" t="s">
        <v>25</v>
      </c>
      <c r="B68" s="5">
        <f t="shared" si="53"/>
        <v>19.73</v>
      </c>
      <c r="C68">
        <v>6.8500000000000014</v>
      </c>
      <c r="D68">
        <v>6.1</v>
      </c>
      <c r="E68">
        <v>27.25</v>
      </c>
      <c r="F68">
        <v>26.5</v>
      </c>
      <c r="G68" s="5">
        <f t="shared" si="42"/>
        <v>7.1470000000000002</v>
      </c>
      <c r="H68" s="5">
        <f t="shared" si="43"/>
        <v>6.4139999999999997</v>
      </c>
      <c r="I68" s="5">
        <f t="shared" si="44"/>
        <v>0.89700000000000002</v>
      </c>
      <c r="J68" s="5">
        <f t="shared" si="45"/>
        <v>24.32</v>
      </c>
      <c r="K68" s="5">
        <f t="shared" si="46"/>
        <v>0.81100000000000005</v>
      </c>
      <c r="M68">
        <f t="shared" si="47"/>
        <v>19.730354353014739</v>
      </c>
      <c r="N68" s="5">
        <f t="shared" si="48"/>
        <v>7.1468897777544633</v>
      </c>
      <c r="O68" s="5">
        <f t="shared" si="49"/>
        <v>6.4139326672748984</v>
      </c>
      <c r="P68" s="5">
        <f t="shared" si="50"/>
        <v>0.89744390451340383</v>
      </c>
      <c r="Q68" s="5">
        <f t="shared" si="51"/>
        <v>24.318307543292416</v>
      </c>
      <c r="R68" s="5">
        <f t="shared" si="52"/>
        <v>0.81133747971111803</v>
      </c>
    </row>
    <row r="69" spans="1:18" x14ac:dyDescent="0.3">
      <c r="A69" t="s">
        <v>25</v>
      </c>
      <c r="B69" s="5">
        <f t="shared" si="53"/>
        <v>19.73</v>
      </c>
      <c r="C69">
        <v>7.3000000000000007</v>
      </c>
      <c r="D69">
        <v>6.6</v>
      </c>
      <c r="E69">
        <v>27.7</v>
      </c>
      <c r="F69">
        <v>27</v>
      </c>
      <c r="G69" s="5">
        <f t="shared" si="42"/>
        <v>7.5869999999999997</v>
      </c>
      <c r="H69" s="5">
        <f t="shared" si="43"/>
        <v>6.9020000000000001</v>
      </c>
      <c r="I69" s="5">
        <f t="shared" si="44"/>
        <v>0.91</v>
      </c>
      <c r="J69" s="5">
        <f t="shared" si="45"/>
        <v>25.93</v>
      </c>
      <c r="K69" s="5">
        <f t="shared" si="46"/>
        <v>0.76100000000000001</v>
      </c>
      <c r="M69">
        <f t="shared" si="47"/>
        <v>19.730354353014739</v>
      </c>
      <c r="N69" s="5">
        <f t="shared" si="48"/>
        <v>7.5873218934090083</v>
      </c>
      <c r="O69" s="5">
        <f t="shared" si="49"/>
        <v>6.9024131901149479</v>
      </c>
      <c r="P69" s="5">
        <f t="shared" si="50"/>
        <v>0.90972984764373444</v>
      </c>
      <c r="Q69" s="5">
        <f t="shared" si="51"/>
        <v>25.930861648338404</v>
      </c>
      <c r="R69" s="5">
        <f t="shared" si="52"/>
        <v>0.76088309831690537</v>
      </c>
    </row>
    <row r="70" spans="1:18" x14ac:dyDescent="0.3">
      <c r="A70" t="s">
        <v>25</v>
      </c>
      <c r="B70" s="5">
        <f t="shared" si="53"/>
        <v>19.73</v>
      </c>
      <c r="C70">
        <v>7.6</v>
      </c>
      <c r="D70">
        <v>6.9</v>
      </c>
      <c r="E70">
        <v>28</v>
      </c>
      <c r="F70">
        <v>27.299999999999997</v>
      </c>
      <c r="G70" s="5">
        <f t="shared" si="42"/>
        <v>7.8810000000000002</v>
      </c>
      <c r="H70" s="5">
        <f t="shared" si="43"/>
        <v>7.1959999999999997</v>
      </c>
      <c r="I70" s="5">
        <f t="shared" si="44"/>
        <v>0.91300000000000003</v>
      </c>
      <c r="J70" s="5">
        <f t="shared" si="45"/>
        <v>27.01</v>
      </c>
      <c r="K70" s="5">
        <f t="shared" si="46"/>
        <v>0.73099999999999998</v>
      </c>
      <c r="M70">
        <f t="shared" si="47"/>
        <v>19.730354353014739</v>
      </c>
      <c r="N70" s="5">
        <f t="shared" si="48"/>
        <v>7.881197979073721</v>
      </c>
      <c r="O70" s="5">
        <f t="shared" si="49"/>
        <v>7.1958032652978003</v>
      </c>
      <c r="P70" s="5">
        <f t="shared" si="50"/>
        <v>0.91303419662901608</v>
      </c>
      <c r="Q70" s="5">
        <f t="shared" si="51"/>
        <v>27.006830160782616</v>
      </c>
      <c r="R70" s="5">
        <f t="shared" si="52"/>
        <v>0.73056905366353386</v>
      </c>
    </row>
    <row r="71" spans="1:18" x14ac:dyDescent="0.3">
      <c r="A71" t="s">
        <v>25</v>
      </c>
      <c r="B71" s="5">
        <f t="shared" si="53"/>
        <v>19.73</v>
      </c>
      <c r="C71">
        <v>7.9</v>
      </c>
      <c r="D71">
        <v>7.3000000000000007</v>
      </c>
      <c r="E71">
        <v>28.299999999999997</v>
      </c>
      <c r="F71">
        <v>27.7</v>
      </c>
      <c r="G71" s="5">
        <f t="shared" si="42"/>
        <v>8.1750000000000007</v>
      </c>
      <c r="H71" s="5">
        <f t="shared" si="43"/>
        <v>7.5869999999999997</v>
      </c>
      <c r="I71" s="5">
        <f t="shared" si="44"/>
        <v>0.92800000000000005</v>
      </c>
      <c r="J71" s="5">
        <f t="shared" si="45"/>
        <v>28.08</v>
      </c>
      <c r="K71" s="5">
        <f t="shared" si="46"/>
        <v>0.70299999999999996</v>
      </c>
      <c r="M71">
        <f t="shared" si="47"/>
        <v>19.730354353014739</v>
      </c>
      <c r="N71" s="5">
        <f t="shared" si="48"/>
        <v>8.1752677840824557</v>
      </c>
      <c r="O71" s="5">
        <f t="shared" si="49"/>
        <v>7.5873218934090083</v>
      </c>
      <c r="P71" s="5">
        <f t="shared" si="50"/>
        <v>0.92808236914047026</v>
      </c>
      <c r="Q71" s="5">
        <f t="shared" si="51"/>
        <v>28.083507937861096</v>
      </c>
      <c r="R71" s="5">
        <f t="shared" si="52"/>
        <v>0.70256017861696829</v>
      </c>
    </row>
    <row r="72" spans="1:18" x14ac:dyDescent="0.3">
      <c r="A72" t="s">
        <v>25</v>
      </c>
      <c r="B72" s="5">
        <f t="shared" si="53"/>
        <v>19.73</v>
      </c>
      <c r="C72">
        <v>8.1999999999999993</v>
      </c>
      <c r="D72">
        <v>7.6999999999999993</v>
      </c>
      <c r="E72">
        <v>28.599999999999998</v>
      </c>
      <c r="F72">
        <v>28.099999999999998</v>
      </c>
      <c r="G72" s="5">
        <f t="shared" si="42"/>
        <v>8.4700000000000006</v>
      </c>
      <c r="H72" s="5">
        <f t="shared" si="43"/>
        <v>7.9790000000000001</v>
      </c>
      <c r="I72" s="5">
        <f t="shared" si="44"/>
        <v>0.94199999999999995</v>
      </c>
      <c r="J72" s="5">
        <f t="shared" si="45"/>
        <v>29.16</v>
      </c>
      <c r="K72" s="5">
        <f t="shared" si="46"/>
        <v>0.67700000000000005</v>
      </c>
      <c r="M72">
        <f t="shared" si="47"/>
        <v>19.730354353014739</v>
      </c>
      <c r="N72" s="5">
        <f t="shared" si="48"/>
        <v>8.4695232231329118</v>
      </c>
      <c r="O72" s="5">
        <f t="shared" si="49"/>
        <v>7.9792001311961567</v>
      </c>
      <c r="P72" s="5">
        <f t="shared" si="50"/>
        <v>0.94210735610269891</v>
      </c>
      <c r="Q72" s="5">
        <f t="shared" si="51"/>
        <v>29.160865376856531</v>
      </c>
      <c r="R72" s="5">
        <f t="shared" si="52"/>
        <v>0.67660386953652274</v>
      </c>
    </row>
    <row r="73" spans="1:18" x14ac:dyDescent="0.3">
      <c r="A73" t="s">
        <v>25</v>
      </c>
      <c r="B73" s="5">
        <f t="shared" si="53"/>
        <v>19.73</v>
      </c>
      <c r="C73">
        <v>8.4499999999999993</v>
      </c>
      <c r="D73">
        <v>8.1</v>
      </c>
      <c r="E73">
        <v>28.849999999999998</v>
      </c>
      <c r="F73">
        <v>28.5</v>
      </c>
      <c r="G73" s="5">
        <f t="shared" si="42"/>
        <v>8.7149999999999999</v>
      </c>
      <c r="H73" s="5">
        <f t="shared" si="43"/>
        <v>8.3710000000000004</v>
      </c>
      <c r="I73" s="5">
        <f t="shared" si="44"/>
        <v>0.96099999999999997</v>
      </c>
      <c r="J73" s="5">
        <f t="shared" si="45"/>
        <v>30.06</v>
      </c>
      <c r="K73" s="5">
        <f t="shared" si="46"/>
        <v>0.65600000000000003</v>
      </c>
      <c r="M73">
        <f t="shared" si="47"/>
        <v>19.730354353014739</v>
      </c>
      <c r="N73" s="5">
        <f t="shared" si="48"/>
        <v>8.7148723488717383</v>
      </c>
      <c r="O73" s="5">
        <f t="shared" si="49"/>
        <v>8.3714179324023359</v>
      </c>
      <c r="P73" s="5">
        <f t="shared" si="50"/>
        <v>0.96058985115096174</v>
      </c>
      <c r="Q73" s="5">
        <f t="shared" si="51"/>
        <v>30.059162130924097</v>
      </c>
      <c r="R73" s="5">
        <f t="shared" si="52"/>
        <v>0.65638404247857118</v>
      </c>
    </row>
    <row r="74" spans="1:18" x14ac:dyDescent="0.3">
      <c r="A74" t="s">
        <v>25</v>
      </c>
      <c r="B74" s="5">
        <f t="shared" si="53"/>
        <v>19.73</v>
      </c>
      <c r="C74">
        <v>8.8800000000000008</v>
      </c>
      <c r="D74">
        <v>8.4</v>
      </c>
      <c r="E74">
        <v>29.28</v>
      </c>
      <c r="F74">
        <v>28.799999999999997</v>
      </c>
      <c r="G74" s="5">
        <f t="shared" si="42"/>
        <v>9.1370000000000005</v>
      </c>
      <c r="H74" s="5">
        <f t="shared" si="43"/>
        <v>8.6660000000000004</v>
      </c>
      <c r="I74" s="5">
        <f t="shared" si="44"/>
        <v>0.94799999999999995</v>
      </c>
      <c r="J74" s="5">
        <f t="shared" si="45"/>
        <v>31.61</v>
      </c>
      <c r="K74" s="5">
        <f t="shared" si="46"/>
        <v>0.624</v>
      </c>
      <c r="M74">
        <f t="shared" si="47"/>
        <v>19.730354353014739</v>
      </c>
      <c r="N74" s="5">
        <f t="shared" si="48"/>
        <v>9.1371497539231612</v>
      </c>
      <c r="O74" s="5">
        <f t="shared" si="49"/>
        <v>8.6657928428744668</v>
      </c>
      <c r="P74" s="5">
        <f t="shared" si="50"/>
        <v>0.94841313497720547</v>
      </c>
      <c r="Q74" s="5">
        <f t="shared" si="51"/>
        <v>31.605246394038868</v>
      </c>
      <c r="R74" s="5">
        <f t="shared" si="52"/>
        <v>0.62427465703086948</v>
      </c>
    </row>
    <row r="75" spans="1:18" x14ac:dyDescent="0.3">
      <c r="A75" t="s">
        <v>25</v>
      </c>
      <c r="B75" s="5">
        <f t="shared" si="53"/>
        <v>19.73</v>
      </c>
      <c r="C75">
        <v>9.3000000000000007</v>
      </c>
      <c r="D75">
        <v>9.25</v>
      </c>
      <c r="E75">
        <v>29.7</v>
      </c>
      <c r="F75">
        <v>29.65</v>
      </c>
      <c r="G75" s="5">
        <f t="shared" si="42"/>
        <v>9.5500000000000007</v>
      </c>
      <c r="H75" s="5">
        <f t="shared" si="43"/>
        <v>9.5009999999999994</v>
      </c>
      <c r="I75" s="5">
        <f t="shared" si="44"/>
        <v>0.995</v>
      </c>
      <c r="J75" s="5">
        <f t="shared" si="45"/>
        <v>33.119999999999997</v>
      </c>
      <c r="K75" s="5">
        <f t="shared" si="46"/>
        <v>0.59599999999999997</v>
      </c>
      <c r="M75">
        <f t="shared" si="47"/>
        <v>19.730354353014739</v>
      </c>
      <c r="N75" s="5">
        <f t="shared" si="48"/>
        <v>9.549928256293347</v>
      </c>
      <c r="O75" s="5">
        <f t="shared" si="49"/>
        <v>9.5007718953772624</v>
      </c>
      <c r="P75" s="5">
        <f t="shared" si="50"/>
        <v>0.99485269840810675</v>
      </c>
      <c r="Q75" s="5">
        <f t="shared" si="51"/>
        <v>33.116552324766836</v>
      </c>
      <c r="R75" s="5">
        <f t="shared" si="52"/>
        <v>0.59578527859794828</v>
      </c>
    </row>
    <row r="76" spans="1:18" x14ac:dyDescent="0.3">
      <c r="A76" t="s">
        <v>25</v>
      </c>
      <c r="B76" s="5">
        <f>ROUND(M76,2)</f>
        <v>22.88</v>
      </c>
      <c r="C76">
        <v>6.3999999999999986</v>
      </c>
      <c r="D76">
        <v>0</v>
      </c>
      <c r="E76">
        <v>26.799999999999997</v>
      </c>
      <c r="F76" s="6" t="s">
        <v>30</v>
      </c>
      <c r="G76" s="5">
        <f t="shared" si="42"/>
        <v>6.8129999999999997</v>
      </c>
      <c r="H76" s="5">
        <f t="shared" si="43"/>
        <v>0</v>
      </c>
      <c r="I76" s="5">
        <f t="shared" si="44"/>
        <v>0</v>
      </c>
      <c r="J76" s="5">
        <f>ROUND(Q76,2)</f>
        <v>22.88</v>
      </c>
      <c r="K76" s="5">
        <f>ROUND(R76,3)</f>
        <v>1</v>
      </c>
      <c r="M76">
        <v>22.875659510246827</v>
      </c>
      <c r="N76" s="5">
        <f>(C76+((((1000*M76)/(30*E76))^2)/1962))</f>
        <v>6.8126065774806914</v>
      </c>
      <c r="O76" s="5">
        <f>IF(D76=0,0,(D76+((((1000*M76)/(30*F76))^2)/1962)))</f>
        <v>0</v>
      </c>
      <c r="P76" s="5">
        <f t="shared" si="50"/>
        <v>0</v>
      </c>
      <c r="Q76" s="5">
        <f>M76</f>
        <v>22.875659510246827</v>
      </c>
      <c r="R76" s="5">
        <f>M76/Q76</f>
        <v>1</v>
      </c>
    </row>
    <row r="77" spans="1:18" x14ac:dyDescent="0.3">
      <c r="A77" t="s">
        <v>25</v>
      </c>
      <c r="B77" s="5">
        <f t="shared" ref="B77:B78" si="54">ROUND(M77,2)</f>
        <v>22.88</v>
      </c>
      <c r="C77">
        <v>6.3500000000000014</v>
      </c>
      <c r="D77">
        <v>0</v>
      </c>
      <c r="E77">
        <v>26.75</v>
      </c>
      <c r="F77">
        <v>19.5</v>
      </c>
      <c r="G77" s="5">
        <f t="shared" si="42"/>
        <v>6.7640000000000002</v>
      </c>
      <c r="H77" s="5">
        <f t="shared" si="43"/>
        <v>0</v>
      </c>
      <c r="I77" s="5">
        <f t="shared" si="44"/>
        <v>0</v>
      </c>
      <c r="J77" s="5">
        <f>ROUND(Q77,2)</f>
        <v>22.92</v>
      </c>
      <c r="K77" s="5">
        <f>ROUND(R77,3)</f>
        <v>0.998</v>
      </c>
      <c r="M77">
        <f>M76</f>
        <v>22.875659510246827</v>
      </c>
      <c r="N77" s="5">
        <f>(C77+((((1000*M77)/(30*E77))^2)/1962))</f>
        <v>6.7641504735222062</v>
      </c>
      <c r="O77" s="5">
        <f>IF(D77=0,0,(D77+((((1000*M77)/(30*F77))^2)/1962)))</f>
        <v>0</v>
      </c>
      <c r="P77" s="5">
        <f>O77/N77</f>
        <v>0</v>
      </c>
      <c r="Q77" s="5">
        <f>3.6613*N77-1.8486</f>
        <v>22.916984128706854</v>
      </c>
      <c r="R77" s="5">
        <f>M77/Q77</f>
        <v>0.9981967689017045</v>
      </c>
    </row>
    <row r="78" spans="1:18" x14ac:dyDescent="0.3">
      <c r="A78" t="s">
        <v>25</v>
      </c>
      <c r="B78" s="5">
        <f t="shared" si="54"/>
        <v>22.88</v>
      </c>
      <c r="C78">
        <v>6.3500000000000014</v>
      </c>
      <c r="D78">
        <v>0</v>
      </c>
      <c r="E78">
        <v>26.75</v>
      </c>
      <c r="F78">
        <v>19.899999999999999</v>
      </c>
      <c r="G78" s="5">
        <f t="shared" ref="G78:G103" si="55">ROUND(N78,3)</f>
        <v>6.7640000000000002</v>
      </c>
      <c r="H78" s="5">
        <f t="shared" ref="H78:H103" si="56">ROUND(O78,3)</f>
        <v>0</v>
      </c>
      <c r="I78" s="5">
        <f t="shared" ref="I78:I103" si="57">ROUND(P78,3)</f>
        <v>0</v>
      </c>
      <c r="J78" s="5">
        <f t="shared" ref="J78:J101" si="58">ROUND(Q78,2)</f>
        <v>22.92</v>
      </c>
      <c r="K78" s="5">
        <f t="shared" ref="K78:K101" si="59">ROUND(R78,3)</f>
        <v>0.998</v>
      </c>
      <c r="M78">
        <f t="shared" ref="M78:M101" si="60">M77</f>
        <v>22.875659510246827</v>
      </c>
      <c r="N78" s="5">
        <f t="shared" ref="N78:N101" si="61">(C78+((((1000*M78)/(30*E78))^2)/1962))</f>
        <v>6.7641504735222062</v>
      </c>
      <c r="O78" s="5">
        <f t="shared" ref="O78:O101" si="62">IF(D78=0,0,(D78+((((1000*M78)/(30*F78))^2)/1962)))</f>
        <v>0</v>
      </c>
      <c r="P78" s="5">
        <f t="shared" ref="P78:P102" si="63">O78/N78</f>
        <v>0</v>
      </c>
      <c r="Q78" s="5">
        <f t="shared" ref="Q78:Q101" si="64">3.6613*N78-1.8486</f>
        <v>22.916984128706854</v>
      </c>
      <c r="R78" s="5">
        <f t="shared" ref="R78:R101" si="65">M78/Q78</f>
        <v>0.9981967689017045</v>
      </c>
    </row>
    <row r="79" spans="1:18" x14ac:dyDescent="0.3">
      <c r="A79" t="s">
        <v>25</v>
      </c>
      <c r="B79" s="5">
        <f t="shared" ref="B79:B101" si="66">ROUND(M79,2)</f>
        <v>22.88</v>
      </c>
      <c r="C79">
        <v>6.1999999999999993</v>
      </c>
      <c r="D79">
        <v>0</v>
      </c>
      <c r="E79">
        <v>26.599999999999998</v>
      </c>
      <c r="F79">
        <v>20.399999999999999</v>
      </c>
      <c r="G79" s="5">
        <f t="shared" si="55"/>
        <v>6.6189999999999998</v>
      </c>
      <c r="H79" s="5">
        <f t="shared" si="56"/>
        <v>0</v>
      </c>
      <c r="I79" s="5">
        <f t="shared" si="57"/>
        <v>0</v>
      </c>
      <c r="J79" s="5">
        <f t="shared" si="58"/>
        <v>22.38</v>
      </c>
      <c r="K79" s="5">
        <f t="shared" si="59"/>
        <v>1.022</v>
      </c>
      <c r="M79">
        <f t="shared" si="60"/>
        <v>22.875659510246827</v>
      </c>
      <c r="N79" s="5">
        <f t="shared" si="61"/>
        <v>6.6188345132705813</v>
      </c>
      <c r="O79" s="5">
        <f t="shared" si="62"/>
        <v>0</v>
      </c>
      <c r="P79" s="5">
        <f t="shared" si="63"/>
        <v>0</v>
      </c>
      <c r="Q79" s="5">
        <f t="shared" si="64"/>
        <v>22.384938803437578</v>
      </c>
      <c r="R79" s="5">
        <f t="shared" si="65"/>
        <v>1.0219219141547928</v>
      </c>
    </row>
    <row r="80" spans="1:18" x14ac:dyDescent="0.3">
      <c r="A80" t="s">
        <v>25</v>
      </c>
      <c r="B80" s="5">
        <f t="shared" si="66"/>
        <v>22.88</v>
      </c>
      <c r="C80">
        <v>6.3500000000000014</v>
      </c>
      <c r="D80">
        <v>1</v>
      </c>
      <c r="E80">
        <v>26.75</v>
      </c>
      <c r="F80">
        <v>21.4</v>
      </c>
      <c r="G80" s="5">
        <f t="shared" si="55"/>
        <v>6.7640000000000002</v>
      </c>
      <c r="H80" s="5">
        <f t="shared" si="56"/>
        <v>1.647</v>
      </c>
      <c r="I80" s="5">
        <f t="shared" si="57"/>
        <v>0.24399999999999999</v>
      </c>
      <c r="J80" s="5">
        <f t="shared" si="58"/>
        <v>22.92</v>
      </c>
      <c r="K80" s="5">
        <f t="shared" si="59"/>
        <v>0.998</v>
      </c>
      <c r="M80">
        <f t="shared" si="60"/>
        <v>22.875659510246827</v>
      </c>
      <c r="N80" s="5">
        <f t="shared" si="61"/>
        <v>6.7641504735222062</v>
      </c>
      <c r="O80" s="5">
        <f t="shared" si="62"/>
        <v>1.6471101148784451</v>
      </c>
      <c r="P80" s="5">
        <f t="shared" si="63"/>
        <v>0.24350583585121921</v>
      </c>
      <c r="Q80" s="5">
        <f t="shared" si="64"/>
        <v>22.916984128706854</v>
      </c>
      <c r="R80" s="5">
        <f t="shared" si="65"/>
        <v>0.9981967689017045</v>
      </c>
    </row>
    <row r="81" spans="1:18" x14ac:dyDescent="0.3">
      <c r="A81" t="s">
        <v>25</v>
      </c>
      <c r="B81" s="5">
        <f t="shared" si="66"/>
        <v>22.88</v>
      </c>
      <c r="C81">
        <v>6.3000000000000007</v>
      </c>
      <c r="D81">
        <v>1.6000000000000014</v>
      </c>
      <c r="E81">
        <v>26.7</v>
      </c>
      <c r="F81">
        <v>22</v>
      </c>
      <c r="G81" s="5">
        <f t="shared" si="55"/>
        <v>6.7160000000000002</v>
      </c>
      <c r="H81" s="5">
        <f t="shared" si="56"/>
        <v>2.2120000000000002</v>
      </c>
      <c r="I81" s="5">
        <f t="shared" si="57"/>
        <v>0.32900000000000001</v>
      </c>
      <c r="J81" s="5">
        <f t="shared" si="58"/>
        <v>22.74</v>
      </c>
      <c r="K81" s="5">
        <f t="shared" si="59"/>
        <v>1.006</v>
      </c>
      <c r="M81">
        <f t="shared" si="60"/>
        <v>22.875659510246827</v>
      </c>
      <c r="N81" s="5">
        <f t="shared" si="61"/>
        <v>6.7157030512557805</v>
      </c>
      <c r="O81" s="5">
        <f t="shared" si="62"/>
        <v>2.2122945210944907</v>
      </c>
      <c r="P81" s="5">
        <f t="shared" si="63"/>
        <v>0.32942113494443592</v>
      </c>
      <c r="Q81" s="5">
        <f t="shared" si="64"/>
        <v>22.73960358156279</v>
      </c>
      <c r="R81" s="5">
        <f t="shared" si="65"/>
        <v>1.0059832146235983</v>
      </c>
    </row>
    <row r="82" spans="1:18" x14ac:dyDescent="0.3">
      <c r="A82" t="s">
        <v>25</v>
      </c>
      <c r="B82" s="5">
        <f t="shared" si="66"/>
        <v>22.88</v>
      </c>
      <c r="C82">
        <v>6.3500000000000014</v>
      </c>
      <c r="D82">
        <v>2</v>
      </c>
      <c r="E82">
        <v>26.75</v>
      </c>
      <c r="F82">
        <v>22.4</v>
      </c>
      <c r="G82" s="5">
        <f t="shared" si="55"/>
        <v>6.7640000000000002</v>
      </c>
      <c r="H82" s="5">
        <f t="shared" si="56"/>
        <v>2.5910000000000002</v>
      </c>
      <c r="I82" s="5">
        <f t="shared" si="57"/>
        <v>0.38300000000000001</v>
      </c>
      <c r="J82" s="5">
        <f t="shared" si="58"/>
        <v>22.92</v>
      </c>
      <c r="K82" s="5">
        <f t="shared" si="59"/>
        <v>0.998</v>
      </c>
      <c r="M82">
        <f t="shared" si="60"/>
        <v>22.875659510246827</v>
      </c>
      <c r="N82" s="5">
        <f t="shared" si="61"/>
        <v>6.7641504735222062</v>
      </c>
      <c r="O82" s="5">
        <f t="shared" si="62"/>
        <v>2.5906221066042185</v>
      </c>
      <c r="P82" s="5">
        <f t="shared" si="63"/>
        <v>0.38299297402460625</v>
      </c>
      <c r="Q82" s="5">
        <f t="shared" si="64"/>
        <v>22.916984128706854</v>
      </c>
      <c r="R82" s="5">
        <f t="shared" si="65"/>
        <v>0.9981967689017045</v>
      </c>
    </row>
    <row r="83" spans="1:18" x14ac:dyDescent="0.3">
      <c r="A83" t="s">
        <v>25</v>
      </c>
      <c r="B83" s="5">
        <f t="shared" si="66"/>
        <v>22.88</v>
      </c>
      <c r="C83">
        <v>6.3999999999999986</v>
      </c>
      <c r="D83">
        <v>2.6999999999999993</v>
      </c>
      <c r="E83">
        <v>26.799999999999997</v>
      </c>
      <c r="F83">
        <v>23.099999999999998</v>
      </c>
      <c r="G83" s="5">
        <f t="shared" si="55"/>
        <v>6.8129999999999997</v>
      </c>
      <c r="H83" s="5">
        <f t="shared" si="56"/>
        <v>3.2549999999999999</v>
      </c>
      <c r="I83" s="5">
        <f t="shared" si="57"/>
        <v>0.47799999999999998</v>
      </c>
      <c r="J83" s="5">
        <f t="shared" si="58"/>
        <v>23.09</v>
      </c>
      <c r="K83" s="5">
        <f t="shared" si="59"/>
        <v>0.99099999999999999</v>
      </c>
      <c r="M83">
        <f t="shared" si="60"/>
        <v>22.875659510246827</v>
      </c>
      <c r="N83" s="5">
        <f t="shared" si="61"/>
        <v>6.8126065774806914</v>
      </c>
      <c r="O83" s="5">
        <f t="shared" si="62"/>
        <v>3.2553691801310554</v>
      </c>
      <c r="P83" s="5">
        <f t="shared" si="63"/>
        <v>0.47784488111962781</v>
      </c>
      <c r="Q83" s="5">
        <f t="shared" si="64"/>
        <v>23.094396462130057</v>
      </c>
      <c r="R83" s="5">
        <f t="shared" si="65"/>
        <v>0.9905285703290877</v>
      </c>
    </row>
    <row r="84" spans="1:18" x14ac:dyDescent="0.3">
      <c r="A84" t="s">
        <v>25</v>
      </c>
      <c r="B84" s="5">
        <f t="shared" si="66"/>
        <v>22.88</v>
      </c>
      <c r="C84">
        <v>6.3999999999999986</v>
      </c>
      <c r="D84">
        <v>3.25</v>
      </c>
      <c r="E84">
        <v>26.799999999999997</v>
      </c>
      <c r="F84">
        <v>23.65</v>
      </c>
      <c r="G84" s="5">
        <f t="shared" si="55"/>
        <v>6.8129999999999997</v>
      </c>
      <c r="H84" s="5">
        <f t="shared" si="56"/>
        <v>3.78</v>
      </c>
      <c r="I84" s="5">
        <f t="shared" si="57"/>
        <v>0.55500000000000005</v>
      </c>
      <c r="J84" s="5">
        <f t="shared" si="58"/>
        <v>23.09</v>
      </c>
      <c r="K84" s="5">
        <f t="shared" si="59"/>
        <v>0.99099999999999999</v>
      </c>
      <c r="M84">
        <f t="shared" si="60"/>
        <v>22.875659510246827</v>
      </c>
      <c r="N84" s="5">
        <f t="shared" si="61"/>
        <v>6.8126065774806914</v>
      </c>
      <c r="O84" s="5">
        <f t="shared" si="62"/>
        <v>3.779838417388417</v>
      </c>
      <c r="P84" s="5">
        <f t="shared" si="63"/>
        <v>0.55482998678990281</v>
      </c>
      <c r="Q84" s="5">
        <f t="shared" si="64"/>
        <v>23.094396462130057</v>
      </c>
      <c r="R84" s="5">
        <f t="shared" si="65"/>
        <v>0.9905285703290877</v>
      </c>
    </row>
    <row r="85" spans="1:18" x14ac:dyDescent="0.3">
      <c r="A85" t="s">
        <v>25</v>
      </c>
      <c r="B85" s="5">
        <f t="shared" si="66"/>
        <v>22.88</v>
      </c>
      <c r="C85">
        <v>6.4499999999999993</v>
      </c>
      <c r="D85">
        <v>3.8500000000000014</v>
      </c>
      <c r="E85">
        <v>26.849999999999998</v>
      </c>
      <c r="F85">
        <v>24.25</v>
      </c>
      <c r="G85" s="5">
        <f t="shared" si="55"/>
        <v>6.8609999999999998</v>
      </c>
      <c r="H85" s="5">
        <f t="shared" si="56"/>
        <v>4.3540000000000001</v>
      </c>
      <c r="I85" s="5">
        <f t="shared" si="57"/>
        <v>0.63500000000000001</v>
      </c>
      <c r="J85" s="5">
        <f t="shared" si="58"/>
        <v>23.27</v>
      </c>
      <c r="K85" s="5">
        <f t="shared" si="59"/>
        <v>0.98299999999999998</v>
      </c>
      <c r="M85">
        <f t="shared" si="60"/>
        <v>22.875659510246827</v>
      </c>
      <c r="N85" s="5">
        <f t="shared" si="61"/>
        <v>6.8610712985233953</v>
      </c>
      <c r="O85" s="5">
        <f t="shared" si="62"/>
        <v>4.3539439654964118</v>
      </c>
      <c r="P85" s="5">
        <f t="shared" si="63"/>
        <v>0.63458660842563253</v>
      </c>
      <c r="Q85" s="5">
        <f t="shared" si="64"/>
        <v>23.271840345283707</v>
      </c>
      <c r="R85" s="5">
        <f t="shared" si="65"/>
        <v>0.98297595595540554</v>
      </c>
    </row>
    <row r="86" spans="1:18" x14ac:dyDescent="0.3">
      <c r="A86" t="s">
        <v>25</v>
      </c>
      <c r="B86" s="5">
        <f t="shared" si="66"/>
        <v>22.88</v>
      </c>
      <c r="C86">
        <v>6.6499999999999986</v>
      </c>
      <c r="D86">
        <v>4.6000000000000014</v>
      </c>
      <c r="E86">
        <v>27.049999999999997</v>
      </c>
      <c r="F86">
        <v>25</v>
      </c>
      <c r="G86" s="5">
        <f t="shared" si="55"/>
        <v>7.0549999999999997</v>
      </c>
      <c r="H86" s="5">
        <f t="shared" si="56"/>
        <v>5.0739999999999998</v>
      </c>
      <c r="I86" s="5">
        <f t="shared" si="57"/>
        <v>0.71899999999999997</v>
      </c>
      <c r="J86" s="5">
        <f t="shared" si="58"/>
        <v>23.98</v>
      </c>
      <c r="K86" s="5">
        <f t="shared" si="59"/>
        <v>0.95399999999999996</v>
      </c>
      <c r="M86">
        <f t="shared" si="60"/>
        <v>22.875659510246827</v>
      </c>
      <c r="N86" s="5">
        <f t="shared" si="61"/>
        <v>7.0550150822359248</v>
      </c>
      <c r="O86" s="5">
        <f t="shared" si="62"/>
        <v>5.074160877135574</v>
      </c>
      <c r="P86" s="5">
        <f t="shared" si="63"/>
        <v>0.71922750242051015</v>
      </c>
      <c r="Q86" s="5">
        <f t="shared" si="64"/>
        <v>23.981926720590391</v>
      </c>
      <c r="R86" s="5">
        <f t="shared" si="65"/>
        <v>0.95387079515201145</v>
      </c>
    </row>
    <row r="87" spans="1:18" x14ac:dyDescent="0.3">
      <c r="A87" t="s">
        <v>25</v>
      </c>
      <c r="B87" s="5">
        <f t="shared" si="66"/>
        <v>22.88</v>
      </c>
      <c r="C87">
        <v>6.8500000000000014</v>
      </c>
      <c r="D87">
        <v>5</v>
      </c>
      <c r="E87">
        <v>27.25</v>
      </c>
      <c r="F87">
        <v>25.4</v>
      </c>
      <c r="G87" s="5">
        <f t="shared" si="55"/>
        <v>7.2489999999999997</v>
      </c>
      <c r="H87" s="5">
        <f t="shared" si="56"/>
        <v>5.4589999999999996</v>
      </c>
      <c r="I87" s="5">
        <f t="shared" si="57"/>
        <v>0.753</v>
      </c>
      <c r="J87" s="5">
        <f t="shared" si="58"/>
        <v>24.69</v>
      </c>
      <c r="K87" s="5">
        <f t="shared" si="59"/>
        <v>0.92600000000000005</v>
      </c>
      <c r="M87">
        <f t="shared" si="60"/>
        <v>22.875659510246827</v>
      </c>
      <c r="N87" s="5">
        <f t="shared" si="61"/>
        <v>7.2490917238747361</v>
      </c>
      <c r="O87" s="5">
        <f t="shared" si="62"/>
        <v>5.4593442684136226</v>
      </c>
      <c r="P87" s="5">
        <f t="shared" si="63"/>
        <v>0.75310735142630125</v>
      </c>
      <c r="Q87" s="5">
        <f t="shared" si="64"/>
        <v>24.692499528622573</v>
      </c>
      <c r="R87" s="5">
        <f t="shared" si="65"/>
        <v>0.92642138086224379</v>
      </c>
    </row>
    <row r="88" spans="1:18" x14ac:dyDescent="0.3">
      <c r="A88" t="s">
        <v>25</v>
      </c>
      <c r="B88" s="5">
        <f t="shared" si="66"/>
        <v>22.88</v>
      </c>
      <c r="C88">
        <v>7.1999999999999993</v>
      </c>
      <c r="D88">
        <v>5.65</v>
      </c>
      <c r="E88">
        <v>27.599999999999998</v>
      </c>
      <c r="F88">
        <v>26.049999999999997</v>
      </c>
      <c r="G88" s="5">
        <f t="shared" si="55"/>
        <v>7.5890000000000004</v>
      </c>
      <c r="H88" s="5">
        <f t="shared" si="56"/>
        <v>6.0869999999999997</v>
      </c>
      <c r="I88" s="5">
        <f t="shared" si="57"/>
        <v>0.80200000000000005</v>
      </c>
      <c r="J88" s="5">
        <f t="shared" si="58"/>
        <v>25.94</v>
      </c>
      <c r="K88" s="5">
        <f t="shared" si="59"/>
        <v>0.88200000000000001</v>
      </c>
      <c r="M88">
        <f t="shared" si="60"/>
        <v>22.875659510246827</v>
      </c>
      <c r="N88" s="5">
        <f t="shared" si="61"/>
        <v>7.5890340109873611</v>
      </c>
      <c r="O88" s="5">
        <f t="shared" si="62"/>
        <v>6.0867071270879975</v>
      </c>
      <c r="P88" s="5">
        <f t="shared" si="63"/>
        <v>0.80203977453200193</v>
      </c>
      <c r="Q88" s="5">
        <f t="shared" si="64"/>
        <v>25.937130224428024</v>
      </c>
      <c r="R88" s="5">
        <f t="shared" si="65"/>
        <v>0.88196571140712199</v>
      </c>
    </row>
    <row r="89" spans="1:18" x14ac:dyDescent="0.3">
      <c r="A89" t="s">
        <v>25</v>
      </c>
      <c r="B89" s="5">
        <f t="shared" si="66"/>
        <v>22.88</v>
      </c>
      <c r="C89">
        <v>7.3500000000000014</v>
      </c>
      <c r="D89">
        <v>6</v>
      </c>
      <c r="E89">
        <v>27.75</v>
      </c>
      <c r="F89">
        <v>26.4</v>
      </c>
      <c r="G89" s="5">
        <f t="shared" si="55"/>
        <v>7.7350000000000003</v>
      </c>
      <c r="H89" s="5">
        <f t="shared" si="56"/>
        <v>6.4249999999999998</v>
      </c>
      <c r="I89" s="5">
        <f t="shared" si="57"/>
        <v>0.83099999999999996</v>
      </c>
      <c r="J89" s="5">
        <f t="shared" si="58"/>
        <v>26.47</v>
      </c>
      <c r="K89" s="5">
        <f t="shared" si="59"/>
        <v>0.86399999999999999</v>
      </c>
      <c r="M89">
        <f t="shared" si="60"/>
        <v>22.875659510246827</v>
      </c>
      <c r="N89" s="5">
        <f t="shared" si="61"/>
        <v>7.7348396048499097</v>
      </c>
      <c r="O89" s="5">
        <f t="shared" si="62"/>
        <v>6.4252045285378401</v>
      </c>
      <c r="P89" s="5">
        <f t="shared" si="63"/>
        <v>0.83068361553471637</v>
      </c>
      <c r="Q89" s="5">
        <f t="shared" si="64"/>
        <v>26.470968245236975</v>
      </c>
      <c r="R89" s="5">
        <f t="shared" si="65"/>
        <v>0.86417917540144884</v>
      </c>
    </row>
    <row r="90" spans="1:18" x14ac:dyDescent="0.3">
      <c r="A90" t="s">
        <v>25</v>
      </c>
      <c r="B90" s="5">
        <f t="shared" si="66"/>
        <v>22.88</v>
      </c>
      <c r="C90">
        <v>7.4499999999999993</v>
      </c>
      <c r="D90">
        <v>6.25</v>
      </c>
      <c r="E90">
        <v>27.849999999999998</v>
      </c>
      <c r="F90">
        <v>26.65</v>
      </c>
      <c r="G90" s="5">
        <f t="shared" si="55"/>
        <v>7.8319999999999999</v>
      </c>
      <c r="H90" s="5">
        <f t="shared" si="56"/>
        <v>6.6669999999999998</v>
      </c>
      <c r="I90" s="5">
        <f t="shared" si="57"/>
        <v>0.85099999999999998</v>
      </c>
      <c r="J90" s="5">
        <f t="shared" si="58"/>
        <v>26.83</v>
      </c>
      <c r="K90" s="5">
        <f t="shared" si="59"/>
        <v>0.85299999999999998</v>
      </c>
      <c r="M90">
        <f t="shared" si="60"/>
        <v>22.875659510246827</v>
      </c>
      <c r="N90" s="5">
        <f t="shared" si="61"/>
        <v>7.8320809068970183</v>
      </c>
      <c r="O90" s="5">
        <f t="shared" si="62"/>
        <v>6.6672643758959094</v>
      </c>
      <c r="P90" s="5">
        <f t="shared" si="63"/>
        <v>0.8512762387355628</v>
      </c>
      <c r="Q90" s="5">
        <f t="shared" si="64"/>
        <v>26.826997824422055</v>
      </c>
      <c r="R90" s="5">
        <f t="shared" si="65"/>
        <v>0.85271038004192501</v>
      </c>
    </row>
    <row r="91" spans="1:18" x14ac:dyDescent="0.3">
      <c r="A91" t="s">
        <v>25</v>
      </c>
      <c r="B91" s="5">
        <f t="shared" si="66"/>
        <v>22.88</v>
      </c>
      <c r="C91">
        <v>7.9499999999999993</v>
      </c>
      <c r="D91">
        <v>6.75</v>
      </c>
      <c r="E91">
        <v>28.349999999999998</v>
      </c>
      <c r="F91">
        <v>27.15</v>
      </c>
      <c r="G91" s="5">
        <f t="shared" si="55"/>
        <v>8.3190000000000008</v>
      </c>
      <c r="H91" s="5">
        <f t="shared" si="56"/>
        <v>7.1520000000000001</v>
      </c>
      <c r="I91" s="5">
        <f t="shared" si="57"/>
        <v>0.86</v>
      </c>
      <c r="J91" s="5">
        <f t="shared" si="58"/>
        <v>28.61</v>
      </c>
      <c r="K91" s="5">
        <f t="shared" si="59"/>
        <v>0.8</v>
      </c>
      <c r="M91">
        <f t="shared" si="60"/>
        <v>22.875659510246827</v>
      </c>
      <c r="N91" s="5">
        <f t="shared" si="61"/>
        <v>8.3187224735026479</v>
      </c>
      <c r="O91" s="5">
        <f t="shared" si="62"/>
        <v>7.1520370402609235</v>
      </c>
      <c r="P91" s="5">
        <f t="shared" si="63"/>
        <v>0.85975185048450298</v>
      </c>
      <c r="Q91" s="5">
        <f t="shared" si="64"/>
        <v>28.608738592235245</v>
      </c>
      <c r="R91" s="5">
        <f t="shared" si="65"/>
        <v>0.79960391949806398</v>
      </c>
    </row>
    <row r="92" spans="1:18" x14ac:dyDescent="0.3">
      <c r="A92" t="s">
        <v>25</v>
      </c>
      <c r="B92" s="5">
        <f t="shared" si="66"/>
        <v>22.88</v>
      </c>
      <c r="C92">
        <v>8.4</v>
      </c>
      <c r="D92">
        <v>7.4499999999999993</v>
      </c>
      <c r="E92">
        <v>28.799999999999997</v>
      </c>
      <c r="F92">
        <v>27.849999999999998</v>
      </c>
      <c r="G92" s="5">
        <f t="shared" si="55"/>
        <v>8.7569999999999997</v>
      </c>
      <c r="H92" s="5">
        <f t="shared" si="56"/>
        <v>7.8319999999999999</v>
      </c>
      <c r="I92" s="5">
        <f t="shared" si="57"/>
        <v>0.89400000000000002</v>
      </c>
      <c r="J92" s="5">
        <f t="shared" si="58"/>
        <v>30.21</v>
      </c>
      <c r="K92" s="5">
        <f t="shared" si="59"/>
        <v>0.75700000000000001</v>
      </c>
      <c r="M92">
        <f t="shared" si="60"/>
        <v>22.875659510246827</v>
      </c>
      <c r="N92" s="5">
        <f t="shared" si="61"/>
        <v>8.7572899163408238</v>
      </c>
      <c r="O92" s="5">
        <f t="shared" si="62"/>
        <v>7.8320809068970183</v>
      </c>
      <c r="P92" s="5">
        <f t="shared" si="63"/>
        <v>0.89434984815137897</v>
      </c>
      <c r="Q92" s="5">
        <f t="shared" si="64"/>
        <v>30.21446557069866</v>
      </c>
      <c r="R92" s="5">
        <f t="shared" si="65"/>
        <v>0.75710951950218008</v>
      </c>
    </row>
    <row r="93" spans="1:18" x14ac:dyDescent="0.3">
      <c r="A93" t="s">
        <v>25</v>
      </c>
      <c r="B93" s="5">
        <f t="shared" si="66"/>
        <v>22.88</v>
      </c>
      <c r="C93">
        <v>8.8000000000000007</v>
      </c>
      <c r="D93">
        <v>7.8000000000000007</v>
      </c>
      <c r="E93">
        <v>29.2</v>
      </c>
      <c r="F93">
        <v>28.2</v>
      </c>
      <c r="G93" s="5">
        <f t="shared" si="55"/>
        <v>9.1479999999999997</v>
      </c>
      <c r="H93" s="5">
        <f t="shared" si="56"/>
        <v>8.173</v>
      </c>
      <c r="I93" s="5">
        <f t="shared" si="57"/>
        <v>0.89300000000000002</v>
      </c>
      <c r="J93" s="5">
        <f t="shared" si="58"/>
        <v>31.64</v>
      </c>
      <c r="K93" s="5">
        <f t="shared" si="59"/>
        <v>0.72299999999999998</v>
      </c>
      <c r="M93">
        <f t="shared" si="60"/>
        <v>22.875659510246827</v>
      </c>
      <c r="N93" s="5">
        <f t="shared" si="61"/>
        <v>9.1475681978440289</v>
      </c>
      <c r="O93" s="5">
        <f t="shared" si="62"/>
        <v>8.1726554854002984</v>
      </c>
      <c r="P93" s="5">
        <f t="shared" si="63"/>
        <v>0.893423837750288</v>
      </c>
      <c r="Q93" s="5">
        <f t="shared" si="64"/>
        <v>31.64339144276634</v>
      </c>
      <c r="R93" s="5">
        <f t="shared" si="65"/>
        <v>0.72292059944403297</v>
      </c>
    </row>
    <row r="94" spans="1:18" x14ac:dyDescent="0.3">
      <c r="A94" t="s">
        <v>25</v>
      </c>
      <c r="B94" s="5">
        <f t="shared" si="66"/>
        <v>22.88</v>
      </c>
      <c r="C94">
        <v>8.9</v>
      </c>
      <c r="D94">
        <v>8.1</v>
      </c>
      <c r="E94">
        <v>29.299999999999997</v>
      </c>
      <c r="F94">
        <v>28.5</v>
      </c>
      <c r="G94" s="5">
        <f t="shared" si="55"/>
        <v>9.2449999999999992</v>
      </c>
      <c r="H94" s="5">
        <f t="shared" si="56"/>
        <v>8.4649999999999999</v>
      </c>
      <c r="I94" s="5">
        <f t="shared" si="57"/>
        <v>0.91600000000000004</v>
      </c>
      <c r="J94" s="5">
        <f t="shared" si="58"/>
        <v>32</v>
      </c>
      <c r="K94" s="5">
        <f t="shared" si="59"/>
        <v>0.71499999999999997</v>
      </c>
      <c r="M94">
        <f t="shared" si="60"/>
        <v>22.875659510246827</v>
      </c>
      <c r="N94" s="5">
        <f t="shared" si="61"/>
        <v>9.2451997672771178</v>
      </c>
      <c r="O94" s="5">
        <f t="shared" si="62"/>
        <v>8.4648513982268181</v>
      </c>
      <c r="P94" s="5">
        <f t="shared" si="63"/>
        <v>0.91559421227302196</v>
      </c>
      <c r="Q94" s="5">
        <f t="shared" si="64"/>
        <v>32.000849907931716</v>
      </c>
      <c r="R94" s="5">
        <f t="shared" si="65"/>
        <v>0.71484537367168099</v>
      </c>
    </row>
    <row r="95" spans="1:18" x14ac:dyDescent="0.3">
      <c r="A95" t="s">
        <v>25</v>
      </c>
      <c r="B95" s="5">
        <f t="shared" si="66"/>
        <v>22.88</v>
      </c>
      <c r="C95">
        <v>9</v>
      </c>
      <c r="D95">
        <v>8.35</v>
      </c>
      <c r="E95">
        <v>29.4</v>
      </c>
      <c r="F95">
        <v>28.75</v>
      </c>
      <c r="G95" s="5">
        <f t="shared" si="55"/>
        <v>9.343</v>
      </c>
      <c r="H95" s="5">
        <f t="shared" si="56"/>
        <v>8.7089999999999996</v>
      </c>
      <c r="I95" s="5">
        <f t="shared" si="57"/>
        <v>0.93200000000000005</v>
      </c>
      <c r="J95" s="5">
        <f t="shared" si="58"/>
        <v>32.36</v>
      </c>
      <c r="K95" s="5">
        <f t="shared" si="59"/>
        <v>0.70699999999999996</v>
      </c>
      <c r="M95">
        <f t="shared" si="60"/>
        <v>22.875659510246827</v>
      </c>
      <c r="N95" s="5">
        <f t="shared" si="61"/>
        <v>9.342855463244172</v>
      </c>
      <c r="O95" s="5">
        <f t="shared" si="62"/>
        <v>8.708533744525953</v>
      </c>
      <c r="P95" s="5">
        <f t="shared" si="63"/>
        <v>0.9321062258520737</v>
      </c>
      <c r="Q95" s="5">
        <f t="shared" si="64"/>
        <v>32.358396707575892</v>
      </c>
      <c r="R95" s="5">
        <f t="shared" si="65"/>
        <v>0.70694663017377113</v>
      </c>
    </row>
    <row r="96" spans="1:18" x14ac:dyDescent="0.3">
      <c r="A96" t="s">
        <v>25</v>
      </c>
      <c r="B96" s="5">
        <f t="shared" si="66"/>
        <v>22.88</v>
      </c>
      <c r="C96">
        <v>9.1999999999999993</v>
      </c>
      <c r="D96">
        <v>8.5</v>
      </c>
      <c r="E96">
        <v>29.599999999999998</v>
      </c>
      <c r="F96">
        <v>28.9</v>
      </c>
      <c r="G96" s="5">
        <f t="shared" si="55"/>
        <v>9.5380000000000003</v>
      </c>
      <c r="H96" s="5">
        <f t="shared" si="56"/>
        <v>8.8550000000000004</v>
      </c>
      <c r="I96" s="5">
        <f t="shared" si="57"/>
        <v>0.92800000000000005</v>
      </c>
      <c r="J96" s="5">
        <f t="shared" si="58"/>
        <v>33.07</v>
      </c>
      <c r="K96" s="5">
        <f t="shared" si="59"/>
        <v>0.69199999999999995</v>
      </c>
      <c r="M96">
        <f t="shared" si="60"/>
        <v>22.875659510246827</v>
      </c>
      <c r="N96" s="5">
        <f t="shared" si="61"/>
        <v>9.5382379339501142</v>
      </c>
      <c r="O96" s="5">
        <f t="shared" si="62"/>
        <v>8.8548215996093589</v>
      </c>
      <c r="P96" s="5">
        <f t="shared" si="63"/>
        <v>0.92834983368277868</v>
      </c>
      <c r="Q96" s="5">
        <f t="shared" si="64"/>
        <v>33.073750547571557</v>
      </c>
      <c r="R96" s="5">
        <f t="shared" si="65"/>
        <v>0.69165604539901426</v>
      </c>
    </row>
    <row r="97" spans="1:18" x14ac:dyDescent="0.3">
      <c r="A97" t="s">
        <v>25</v>
      </c>
      <c r="B97" s="5">
        <f t="shared" si="66"/>
        <v>22.88</v>
      </c>
      <c r="C97">
        <v>9.3000000000000007</v>
      </c>
      <c r="D97">
        <v>8.6999999999999993</v>
      </c>
      <c r="E97">
        <v>29.7</v>
      </c>
      <c r="F97">
        <v>29.099999999999998</v>
      </c>
      <c r="G97" s="5">
        <f t="shared" si="55"/>
        <v>9.6359999999999992</v>
      </c>
      <c r="H97" s="5">
        <f t="shared" si="56"/>
        <v>9.0500000000000007</v>
      </c>
      <c r="I97" s="5">
        <f t="shared" si="57"/>
        <v>0.93899999999999995</v>
      </c>
      <c r="J97" s="5">
        <f t="shared" si="58"/>
        <v>33.43</v>
      </c>
      <c r="K97" s="5">
        <f t="shared" si="59"/>
        <v>0.68400000000000005</v>
      </c>
      <c r="M97">
        <f t="shared" si="60"/>
        <v>22.875659510246827</v>
      </c>
      <c r="N97" s="5">
        <f t="shared" si="61"/>
        <v>9.6359640719311326</v>
      </c>
      <c r="O97" s="5">
        <f t="shared" si="62"/>
        <v>9.0499610871502849</v>
      </c>
      <c r="P97" s="5">
        <f t="shared" si="63"/>
        <v>0.93918584789166737</v>
      </c>
      <c r="Q97" s="5">
        <f t="shared" si="64"/>
        <v>33.43155525656146</v>
      </c>
      <c r="R97" s="5">
        <f t="shared" si="65"/>
        <v>0.68425352439315923</v>
      </c>
    </row>
    <row r="98" spans="1:18" x14ac:dyDescent="0.3">
      <c r="A98" t="s">
        <v>25</v>
      </c>
      <c r="B98" s="5">
        <f t="shared" si="66"/>
        <v>22.88</v>
      </c>
      <c r="C98">
        <v>9.5500000000000007</v>
      </c>
      <c r="D98">
        <v>9.1</v>
      </c>
      <c r="E98">
        <v>29.95</v>
      </c>
      <c r="F98">
        <v>29.5</v>
      </c>
      <c r="G98" s="5">
        <f t="shared" si="55"/>
        <v>9.8800000000000008</v>
      </c>
      <c r="H98" s="5">
        <f t="shared" si="56"/>
        <v>9.4410000000000007</v>
      </c>
      <c r="I98" s="5">
        <f t="shared" si="57"/>
        <v>0.95499999999999996</v>
      </c>
      <c r="J98" s="5">
        <f t="shared" si="58"/>
        <v>34.33</v>
      </c>
      <c r="K98" s="5">
        <f t="shared" si="59"/>
        <v>0.66600000000000004</v>
      </c>
      <c r="M98">
        <f t="shared" si="60"/>
        <v>22.875659510246827</v>
      </c>
      <c r="N98" s="5">
        <f t="shared" si="61"/>
        <v>9.8803787316197376</v>
      </c>
      <c r="O98" s="5">
        <f t="shared" si="62"/>
        <v>9.4405349591608534</v>
      </c>
      <c r="P98" s="5">
        <f t="shared" si="63"/>
        <v>0.95548310602191067</v>
      </c>
      <c r="Q98" s="5">
        <f t="shared" si="64"/>
        <v>34.326430650079352</v>
      </c>
      <c r="R98" s="5">
        <f t="shared" si="65"/>
        <v>0.66641532711161577</v>
      </c>
    </row>
    <row r="99" spans="1:18" x14ac:dyDescent="0.3">
      <c r="A99" t="s">
        <v>25</v>
      </c>
      <c r="B99" s="5">
        <f t="shared" si="66"/>
        <v>22.88</v>
      </c>
      <c r="C99">
        <v>9.9</v>
      </c>
      <c r="D99">
        <v>9.4</v>
      </c>
      <c r="E99">
        <v>30.299999999999997</v>
      </c>
      <c r="F99">
        <v>29.799999999999997</v>
      </c>
      <c r="G99" s="5">
        <f t="shared" si="55"/>
        <v>10.223000000000001</v>
      </c>
      <c r="H99" s="5">
        <f t="shared" si="56"/>
        <v>9.734</v>
      </c>
      <c r="I99" s="5">
        <f t="shared" si="57"/>
        <v>0.95199999999999996</v>
      </c>
      <c r="J99" s="5">
        <f t="shared" si="58"/>
        <v>35.58</v>
      </c>
      <c r="K99" s="5">
        <f t="shared" si="59"/>
        <v>0.64300000000000002</v>
      </c>
      <c r="M99">
        <f t="shared" si="60"/>
        <v>22.875659510246827</v>
      </c>
      <c r="N99" s="5">
        <f t="shared" si="61"/>
        <v>10.222790301832863</v>
      </c>
      <c r="O99" s="5">
        <f t="shared" si="62"/>
        <v>9.733713062710839</v>
      </c>
      <c r="P99" s="5">
        <f t="shared" si="63"/>
        <v>0.95215814619279282</v>
      </c>
      <c r="Q99" s="5">
        <f t="shared" si="64"/>
        <v>35.580102132100663</v>
      </c>
      <c r="R99" s="5">
        <f t="shared" si="65"/>
        <v>0.64293405975381435</v>
      </c>
    </row>
    <row r="100" spans="1:18" x14ac:dyDescent="0.3">
      <c r="A100" t="s">
        <v>25</v>
      </c>
      <c r="B100" s="5">
        <f t="shared" si="66"/>
        <v>22.88</v>
      </c>
      <c r="C100">
        <v>10.5</v>
      </c>
      <c r="D100">
        <v>10</v>
      </c>
      <c r="E100">
        <v>30.9</v>
      </c>
      <c r="F100">
        <v>30.4</v>
      </c>
      <c r="G100" s="5">
        <f t="shared" si="55"/>
        <v>10.81</v>
      </c>
      <c r="H100" s="5">
        <f t="shared" si="56"/>
        <v>10.321</v>
      </c>
      <c r="I100" s="5">
        <f t="shared" si="57"/>
        <v>0.95499999999999996</v>
      </c>
      <c r="J100" s="5">
        <f t="shared" si="58"/>
        <v>37.729999999999997</v>
      </c>
      <c r="K100" s="5">
        <f t="shared" si="59"/>
        <v>0.60599999999999998</v>
      </c>
      <c r="M100">
        <f t="shared" si="60"/>
        <v>22.875659510246827</v>
      </c>
      <c r="N100" s="5">
        <f t="shared" si="61"/>
        <v>10.810376460457821</v>
      </c>
      <c r="O100" s="5">
        <f t="shared" si="62"/>
        <v>10.320670174222789</v>
      </c>
      <c r="P100" s="5">
        <f t="shared" si="63"/>
        <v>0.95470034850069474</v>
      </c>
      <c r="Q100" s="5">
        <f t="shared" si="64"/>
        <v>37.731431334674227</v>
      </c>
      <c r="R100" s="5">
        <f t="shared" si="65"/>
        <v>0.60627595352378472</v>
      </c>
    </row>
    <row r="101" spans="1:18" x14ac:dyDescent="0.3">
      <c r="A101" t="s">
        <v>25</v>
      </c>
      <c r="B101" s="5">
        <f t="shared" si="66"/>
        <v>22.88</v>
      </c>
      <c r="C101">
        <v>11.25</v>
      </c>
      <c r="D101">
        <v>11.1</v>
      </c>
      <c r="E101">
        <v>31.65</v>
      </c>
      <c r="F101">
        <v>31.5</v>
      </c>
      <c r="G101" s="5">
        <f t="shared" si="55"/>
        <v>11.545999999999999</v>
      </c>
      <c r="H101" s="5">
        <f t="shared" si="56"/>
        <v>11.398999999999999</v>
      </c>
      <c r="I101" s="5">
        <f t="shared" si="57"/>
        <v>0.98699999999999999</v>
      </c>
      <c r="J101" s="5">
        <f t="shared" si="58"/>
        <v>40.42</v>
      </c>
      <c r="K101" s="5">
        <f t="shared" si="59"/>
        <v>0.56599999999999995</v>
      </c>
      <c r="M101">
        <f t="shared" si="60"/>
        <v>22.875659510246827</v>
      </c>
      <c r="N101" s="5">
        <f t="shared" si="61"/>
        <v>11.545840962152425</v>
      </c>
      <c r="O101" s="5">
        <f t="shared" si="62"/>
        <v>11.398665203537146</v>
      </c>
      <c r="P101" s="5">
        <f t="shared" si="63"/>
        <v>0.9872529199823793</v>
      </c>
      <c r="Q101" s="5">
        <f t="shared" si="64"/>
        <v>40.424187514728679</v>
      </c>
      <c r="R101" s="5">
        <f t="shared" si="65"/>
        <v>0.56589039673121466</v>
      </c>
    </row>
    <row r="102" spans="1:18" x14ac:dyDescent="0.3">
      <c r="A102" t="s">
        <v>25</v>
      </c>
      <c r="B102" s="5">
        <f>ROUND(M102,2)</f>
        <v>26.23</v>
      </c>
      <c r="C102">
        <v>7.25</v>
      </c>
      <c r="D102">
        <v>0</v>
      </c>
      <c r="E102">
        <v>27.65</v>
      </c>
      <c r="F102" s="6" t="s">
        <v>30</v>
      </c>
      <c r="G102" s="5">
        <f t="shared" si="55"/>
        <v>7.7590000000000003</v>
      </c>
      <c r="H102" s="5">
        <f t="shared" si="56"/>
        <v>0</v>
      </c>
      <c r="I102" s="5">
        <f t="shared" si="57"/>
        <v>0</v>
      </c>
      <c r="J102" s="5">
        <f>ROUND(Q102,2)</f>
        <v>26.23</v>
      </c>
      <c r="K102" s="5">
        <f>ROUND(R102,3)</f>
        <v>1</v>
      </c>
      <c r="M102">
        <v>26.226155913556266</v>
      </c>
      <c r="N102" s="5">
        <f>(C102+((((1000*M102)/(30*E102))^2)/1962))</f>
        <v>7.7594921461584869</v>
      </c>
      <c r="O102" s="5">
        <f>IF(D102=0,0,(D102+((((1000*M102)/(30*F102))^2)/1962)))</f>
        <v>0</v>
      </c>
      <c r="P102" s="5">
        <f t="shared" si="63"/>
        <v>0</v>
      </c>
      <c r="Q102" s="5">
        <f>M102</f>
        <v>26.226155913556266</v>
      </c>
      <c r="R102" s="5">
        <f>M102/Q102</f>
        <v>1</v>
      </c>
    </row>
    <row r="103" spans="1:18" x14ac:dyDescent="0.3">
      <c r="A103" t="s">
        <v>25</v>
      </c>
      <c r="B103" s="5">
        <f t="shared" ref="B103:B104" si="67">ROUND(M103,2)</f>
        <v>26.23</v>
      </c>
      <c r="C103">
        <v>7.1499999999999986</v>
      </c>
      <c r="D103">
        <v>0</v>
      </c>
      <c r="E103">
        <v>27.549999999999997</v>
      </c>
      <c r="F103">
        <v>19.299999999999997</v>
      </c>
      <c r="G103" s="5">
        <f t="shared" si="55"/>
        <v>7.6630000000000003</v>
      </c>
      <c r="H103" s="5">
        <f t="shared" si="56"/>
        <v>0</v>
      </c>
      <c r="I103" s="5">
        <f t="shared" si="57"/>
        <v>0</v>
      </c>
      <c r="J103" s="5">
        <f>ROUND(Q103,2)</f>
        <v>26.21</v>
      </c>
      <c r="K103" s="5">
        <f>ROUND(R103,3)</f>
        <v>1.0009999999999999</v>
      </c>
      <c r="M103">
        <f>M102</f>
        <v>26.226155913556266</v>
      </c>
      <c r="N103" s="5">
        <f>(C103+((((1000*M103)/(30*E103))^2)/1962))</f>
        <v>7.6631975313802672</v>
      </c>
      <c r="O103" s="5">
        <f>IF(D103=0,0,(D103+((((1000*M103)/(30*F103))^2)/1962)))</f>
        <v>0</v>
      </c>
      <c r="P103" s="5">
        <f>O103/N103</f>
        <v>0</v>
      </c>
      <c r="Q103" s="5">
        <f>3.6613*N103-1.8486</f>
        <v>26.208665121642571</v>
      </c>
      <c r="R103" s="5">
        <f>M103/Q103</f>
        <v>1.0006673667595245</v>
      </c>
    </row>
    <row r="104" spans="1:18" x14ac:dyDescent="0.3">
      <c r="A104" t="s">
        <v>25</v>
      </c>
      <c r="B104" s="5">
        <f t="shared" si="67"/>
        <v>26.23</v>
      </c>
      <c r="C104">
        <v>7.1000000000000014</v>
      </c>
      <c r="D104">
        <v>0</v>
      </c>
      <c r="E104">
        <v>27.5</v>
      </c>
      <c r="F104">
        <v>19.899999999999999</v>
      </c>
      <c r="G104" s="5">
        <f t="shared" ref="G104:G128" si="68">ROUND(N104,3)</f>
        <v>7.6150000000000002</v>
      </c>
      <c r="H104" s="5">
        <f t="shared" ref="H104:H128" si="69">ROUND(O104,3)</f>
        <v>0</v>
      </c>
      <c r="I104" s="5">
        <f t="shared" ref="I104:I128" si="70">ROUND(P104,3)</f>
        <v>0</v>
      </c>
      <c r="J104" s="5">
        <f t="shared" ref="J104:J126" si="71">ROUND(Q104,2)</f>
        <v>26.03</v>
      </c>
      <c r="K104" s="5">
        <f t="shared" ref="K104:K126" si="72">ROUND(R104,3)</f>
        <v>1.0069999999999999</v>
      </c>
      <c r="M104">
        <f t="shared" ref="M104:M126" si="73">M103</f>
        <v>26.226155913556266</v>
      </c>
      <c r="N104" s="5">
        <f t="shared" ref="N104:N126" si="74">(C104+((((1000*M104)/(30*E104))^2)/1962))</f>
        <v>7.6150654007424174</v>
      </c>
      <c r="O104" s="5">
        <f t="shared" ref="O104:O126" si="75">IF(D104=0,0,(D104+((((1000*M104)/(30*F104))^2)/1962)))</f>
        <v>0</v>
      </c>
      <c r="P104" s="5">
        <f t="shared" ref="P104:P127" si="76">O104/N104</f>
        <v>0</v>
      </c>
      <c r="Q104" s="5">
        <f t="shared" ref="Q104:Q126" si="77">3.6613*N104-1.8486</f>
        <v>26.032438951738214</v>
      </c>
      <c r="R104" s="5">
        <f t="shared" ref="R104:R126" si="78">M104/Q104</f>
        <v>1.00744136813985</v>
      </c>
    </row>
    <row r="105" spans="1:18" x14ac:dyDescent="0.3">
      <c r="A105" t="s">
        <v>25</v>
      </c>
      <c r="B105" s="5">
        <f t="shared" ref="B105:B126" si="79">ROUND(M105,2)</f>
        <v>26.23</v>
      </c>
      <c r="C105">
        <v>7.1000000000000014</v>
      </c>
      <c r="D105">
        <v>0.10000000000000142</v>
      </c>
      <c r="E105">
        <v>27.5</v>
      </c>
      <c r="F105">
        <v>20.5</v>
      </c>
      <c r="G105" s="5">
        <f t="shared" si="68"/>
        <v>7.6150000000000002</v>
      </c>
      <c r="H105" s="5">
        <f t="shared" si="69"/>
        <v>1.0269999999999999</v>
      </c>
      <c r="I105" s="5">
        <f t="shared" si="70"/>
        <v>0.13500000000000001</v>
      </c>
      <c r="J105" s="5">
        <f t="shared" si="71"/>
        <v>26.03</v>
      </c>
      <c r="K105" s="5">
        <f t="shared" si="72"/>
        <v>1.0069999999999999</v>
      </c>
      <c r="M105">
        <f t="shared" si="73"/>
        <v>26.226155913556266</v>
      </c>
      <c r="N105" s="5">
        <f t="shared" si="74"/>
        <v>7.6150654007424174</v>
      </c>
      <c r="O105" s="5">
        <f t="shared" si="75"/>
        <v>1.0268725980046467</v>
      </c>
      <c r="P105" s="5">
        <f t="shared" si="76"/>
        <v>0.13484750871667281</v>
      </c>
      <c r="Q105" s="5">
        <f t="shared" si="77"/>
        <v>26.032438951738214</v>
      </c>
      <c r="R105" s="5">
        <f t="shared" si="78"/>
        <v>1.00744136813985</v>
      </c>
    </row>
    <row r="106" spans="1:18" x14ac:dyDescent="0.3">
      <c r="A106" t="s">
        <v>25</v>
      </c>
      <c r="B106" s="5">
        <f t="shared" si="79"/>
        <v>26.23</v>
      </c>
      <c r="C106">
        <v>7.1000000000000014</v>
      </c>
      <c r="D106">
        <v>1</v>
      </c>
      <c r="E106">
        <v>27.5</v>
      </c>
      <c r="F106">
        <v>21.4</v>
      </c>
      <c r="G106" s="5">
        <f t="shared" si="68"/>
        <v>7.6150000000000002</v>
      </c>
      <c r="H106" s="5">
        <f t="shared" si="69"/>
        <v>1.851</v>
      </c>
      <c r="I106" s="5">
        <f t="shared" si="70"/>
        <v>0.24299999999999999</v>
      </c>
      <c r="J106" s="5">
        <f t="shared" si="71"/>
        <v>26.03</v>
      </c>
      <c r="K106" s="5">
        <f t="shared" si="72"/>
        <v>1.0069999999999999</v>
      </c>
      <c r="M106">
        <f t="shared" si="73"/>
        <v>26.226155913556266</v>
      </c>
      <c r="N106" s="5">
        <f t="shared" si="74"/>
        <v>7.6150654007424174</v>
      </c>
      <c r="O106" s="5">
        <f t="shared" si="75"/>
        <v>1.8505507234506338</v>
      </c>
      <c r="P106" s="5">
        <f t="shared" si="76"/>
        <v>0.24301179649359514</v>
      </c>
      <c r="Q106" s="5">
        <f t="shared" si="77"/>
        <v>26.032438951738214</v>
      </c>
      <c r="R106" s="5">
        <f t="shared" si="78"/>
        <v>1.00744136813985</v>
      </c>
    </row>
    <row r="107" spans="1:18" x14ac:dyDescent="0.3">
      <c r="A107" t="s">
        <v>25</v>
      </c>
      <c r="B107" s="5">
        <f t="shared" si="79"/>
        <v>26.23</v>
      </c>
      <c r="C107">
        <v>7.1999999999999993</v>
      </c>
      <c r="D107">
        <v>2</v>
      </c>
      <c r="E107">
        <v>27.599999999999998</v>
      </c>
      <c r="F107">
        <v>22.4</v>
      </c>
      <c r="G107" s="5">
        <f t="shared" si="68"/>
        <v>7.7110000000000003</v>
      </c>
      <c r="H107" s="5">
        <f t="shared" si="69"/>
        <v>2.7759999999999998</v>
      </c>
      <c r="I107" s="5">
        <f t="shared" si="70"/>
        <v>0.36</v>
      </c>
      <c r="J107" s="5">
        <f t="shared" si="71"/>
        <v>26.38</v>
      </c>
      <c r="K107" s="5">
        <f t="shared" si="72"/>
        <v>0.99399999999999999</v>
      </c>
      <c r="M107">
        <f t="shared" si="73"/>
        <v>26.226155913556266</v>
      </c>
      <c r="N107" s="5">
        <f t="shared" si="74"/>
        <v>7.7113398042840942</v>
      </c>
      <c r="O107" s="5">
        <f t="shared" si="75"/>
        <v>2.7763038291443163</v>
      </c>
      <c r="P107" s="5">
        <f t="shared" si="76"/>
        <v>0.36002872388037149</v>
      </c>
      <c r="Q107" s="5">
        <f t="shared" si="77"/>
        <v>26.384928425425354</v>
      </c>
      <c r="R107" s="5">
        <f t="shared" si="78"/>
        <v>0.99398245432736931</v>
      </c>
    </row>
    <row r="108" spans="1:18" x14ac:dyDescent="0.3">
      <c r="A108" t="s">
        <v>25</v>
      </c>
      <c r="B108" s="5">
        <f t="shared" si="79"/>
        <v>26.23</v>
      </c>
      <c r="C108">
        <v>7.25</v>
      </c>
      <c r="D108">
        <v>2.75</v>
      </c>
      <c r="E108">
        <v>27.65</v>
      </c>
      <c r="F108">
        <v>23.15</v>
      </c>
      <c r="G108" s="5">
        <f t="shared" si="68"/>
        <v>7.7590000000000003</v>
      </c>
      <c r="H108" s="5">
        <f t="shared" si="69"/>
        <v>3.4769999999999999</v>
      </c>
      <c r="I108" s="5">
        <f t="shared" si="70"/>
        <v>0.44800000000000001</v>
      </c>
      <c r="J108" s="5">
        <f t="shared" si="71"/>
        <v>26.56</v>
      </c>
      <c r="K108" s="5">
        <f t="shared" si="72"/>
        <v>0.98699999999999999</v>
      </c>
      <c r="M108">
        <f t="shared" si="73"/>
        <v>26.226155913556266</v>
      </c>
      <c r="N108" s="5">
        <f t="shared" si="74"/>
        <v>7.7594921461584869</v>
      </c>
      <c r="O108" s="5">
        <f t="shared" si="75"/>
        <v>3.4768181673869862</v>
      </c>
      <c r="P108" s="5">
        <f t="shared" si="76"/>
        <v>0.44807290243966086</v>
      </c>
      <c r="Q108" s="5">
        <f t="shared" si="77"/>
        <v>26.561228594730068</v>
      </c>
      <c r="R108" s="5">
        <f t="shared" si="78"/>
        <v>0.98738489524387874</v>
      </c>
    </row>
    <row r="109" spans="1:18" x14ac:dyDescent="0.3">
      <c r="A109" t="s">
        <v>25</v>
      </c>
      <c r="B109" s="5">
        <f t="shared" si="79"/>
        <v>26.23</v>
      </c>
      <c r="C109">
        <v>7.3000000000000007</v>
      </c>
      <c r="D109">
        <v>3.3000000000000007</v>
      </c>
      <c r="E109">
        <v>27.7</v>
      </c>
      <c r="F109">
        <v>23.7</v>
      </c>
      <c r="G109" s="5">
        <f t="shared" si="68"/>
        <v>7.8079999999999998</v>
      </c>
      <c r="H109" s="5">
        <f t="shared" si="69"/>
        <v>3.9929999999999999</v>
      </c>
      <c r="I109" s="5">
        <f t="shared" si="70"/>
        <v>0.51100000000000001</v>
      </c>
      <c r="J109" s="5">
        <f t="shared" si="71"/>
        <v>26.74</v>
      </c>
      <c r="K109" s="5">
        <f t="shared" si="72"/>
        <v>0.98099999999999998</v>
      </c>
      <c r="M109">
        <f t="shared" si="73"/>
        <v>26.226155913556266</v>
      </c>
      <c r="N109" s="5">
        <f t="shared" si="74"/>
        <v>7.8076544843689515</v>
      </c>
      <c r="O109" s="5">
        <f t="shared" si="75"/>
        <v>3.9934754211601642</v>
      </c>
      <c r="P109" s="5">
        <f t="shared" si="76"/>
        <v>0.51148208839865617</v>
      </c>
      <c r="Q109" s="5">
        <f t="shared" si="77"/>
        <v>26.737565363620043</v>
      </c>
      <c r="R109" s="5">
        <f t="shared" si="78"/>
        <v>0.98087299860294619</v>
      </c>
    </row>
    <row r="110" spans="1:18" x14ac:dyDescent="0.3">
      <c r="A110" t="s">
        <v>25</v>
      </c>
      <c r="B110" s="5">
        <f t="shared" si="79"/>
        <v>26.23</v>
      </c>
      <c r="C110">
        <v>7.3500000000000014</v>
      </c>
      <c r="D110">
        <v>3.8000000000000007</v>
      </c>
      <c r="E110">
        <v>27.75</v>
      </c>
      <c r="F110">
        <v>24.2</v>
      </c>
      <c r="G110" s="5">
        <f t="shared" si="68"/>
        <v>7.8559999999999999</v>
      </c>
      <c r="H110" s="5">
        <f t="shared" si="69"/>
        <v>4.4649999999999999</v>
      </c>
      <c r="I110" s="5">
        <f t="shared" si="70"/>
        <v>0.56799999999999995</v>
      </c>
      <c r="J110" s="5">
        <f t="shared" si="71"/>
        <v>26.91</v>
      </c>
      <c r="K110" s="5">
        <f t="shared" si="72"/>
        <v>0.97399999999999998</v>
      </c>
      <c r="M110">
        <f t="shared" si="73"/>
        <v>26.226155913556266</v>
      </c>
      <c r="N110" s="5">
        <f t="shared" si="74"/>
        <v>7.855826746934766</v>
      </c>
      <c r="O110" s="5">
        <f t="shared" si="75"/>
        <v>4.4651154451735753</v>
      </c>
      <c r="P110" s="5">
        <f t="shared" si="76"/>
        <v>0.5683826271901683</v>
      </c>
      <c r="Q110" s="5">
        <f t="shared" si="77"/>
        <v>26.91393846855226</v>
      </c>
      <c r="R110" s="5">
        <f t="shared" si="78"/>
        <v>0.97444511676358192</v>
      </c>
    </row>
    <row r="111" spans="1:18" x14ac:dyDescent="0.3">
      <c r="A111" t="s">
        <v>25</v>
      </c>
      <c r="B111" s="5">
        <f t="shared" si="79"/>
        <v>26.23</v>
      </c>
      <c r="C111">
        <v>7.5500000000000007</v>
      </c>
      <c r="D111">
        <v>5</v>
      </c>
      <c r="E111">
        <v>27.95</v>
      </c>
      <c r="F111">
        <v>25.4</v>
      </c>
      <c r="G111" s="5">
        <f t="shared" si="68"/>
        <v>8.0489999999999995</v>
      </c>
      <c r="H111" s="5">
        <f t="shared" si="69"/>
        <v>5.6040000000000001</v>
      </c>
      <c r="I111" s="5">
        <f t="shared" si="70"/>
        <v>0.69599999999999995</v>
      </c>
      <c r="J111" s="5">
        <f t="shared" si="71"/>
        <v>27.62</v>
      </c>
      <c r="K111" s="5">
        <f t="shared" si="72"/>
        <v>0.95</v>
      </c>
      <c r="M111">
        <f t="shared" si="73"/>
        <v>26.226155913556266</v>
      </c>
      <c r="N111" s="5">
        <f t="shared" si="74"/>
        <v>8.0486136236269754</v>
      </c>
      <c r="O111" s="5">
        <f t="shared" si="75"/>
        <v>5.6037544319416144</v>
      </c>
      <c r="P111" s="5">
        <f t="shared" si="76"/>
        <v>0.6962384696280618</v>
      </c>
      <c r="Q111" s="5">
        <f t="shared" si="77"/>
        <v>27.619789060185447</v>
      </c>
      <c r="R111" s="5">
        <f t="shared" si="78"/>
        <v>0.94954222338221494</v>
      </c>
    </row>
    <row r="112" spans="1:18" x14ac:dyDescent="0.3">
      <c r="A112" t="s">
        <v>25</v>
      </c>
      <c r="B112" s="5">
        <f t="shared" si="79"/>
        <v>26.23</v>
      </c>
      <c r="C112">
        <v>7.6999999999999993</v>
      </c>
      <c r="D112">
        <v>5.5500000000000007</v>
      </c>
      <c r="E112">
        <v>28.099999999999998</v>
      </c>
      <c r="F112">
        <v>25.95</v>
      </c>
      <c r="G112" s="5">
        <f t="shared" si="68"/>
        <v>8.1929999999999996</v>
      </c>
      <c r="H112" s="5">
        <f t="shared" si="69"/>
        <v>6.1280000000000001</v>
      </c>
      <c r="I112" s="5">
        <f t="shared" si="70"/>
        <v>0.748</v>
      </c>
      <c r="J112" s="5">
        <f t="shared" si="71"/>
        <v>28.15</v>
      </c>
      <c r="K112" s="5">
        <f t="shared" si="72"/>
        <v>0.93200000000000005</v>
      </c>
      <c r="M112">
        <f t="shared" si="73"/>
        <v>26.226155913556266</v>
      </c>
      <c r="N112" s="5">
        <f t="shared" si="74"/>
        <v>8.193304554541422</v>
      </c>
      <c r="O112" s="5">
        <f t="shared" si="75"/>
        <v>6.1284329718280715</v>
      </c>
      <c r="P112" s="5">
        <f t="shared" si="76"/>
        <v>0.74798061405287031</v>
      </c>
      <c r="Q112" s="5">
        <f t="shared" si="77"/>
        <v>28.149545965542508</v>
      </c>
      <c r="R112" s="5">
        <f t="shared" si="78"/>
        <v>0.93167243072621353</v>
      </c>
    </row>
    <row r="113" spans="1:18" x14ac:dyDescent="0.3">
      <c r="A113" t="s">
        <v>25</v>
      </c>
      <c r="B113" s="5">
        <f t="shared" si="79"/>
        <v>26.23</v>
      </c>
      <c r="C113">
        <v>7.8000000000000007</v>
      </c>
      <c r="D113">
        <v>5.8000000000000007</v>
      </c>
      <c r="E113">
        <v>28.2</v>
      </c>
      <c r="F113">
        <v>26.2</v>
      </c>
      <c r="G113" s="5">
        <f t="shared" si="68"/>
        <v>8.2899999999999991</v>
      </c>
      <c r="H113" s="5">
        <f t="shared" si="69"/>
        <v>6.367</v>
      </c>
      <c r="I113" s="5">
        <f t="shared" si="70"/>
        <v>0.76800000000000002</v>
      </c>
      <c r="J113" s="5">
        <f t="shared" si="71"/>
        <v>28.5</v>
      </c>
      <c r="K113" s="5">
        <f t="shared" si="72"/>
        <v>0.92</v>
      </c>
      <c r="M113">
        <f t="shared" si="73"/>
        <v>26.226155913556266</v>
      </c>
      <c r="N113" s="5">
        <f t="shared" si="74"/>
        <v>8.2898121438954941</v>
      </c>
      <c r="O113" s="5">
        <f t="shared" si="75"/>
        <v>6.3674468406728231</v>
      </c>
      <c r="P113" s="5">
        <f t="shared" si="76"/>
        <v>0.76810508249716192</v>
      </c>
      <c r="Q113" s="5">
        <f t="shared" si="77"/>
        <v>28.502889202444575</v>
      </c>
      <c r="R113" s="5">
        <f t="shared" si="78"/>
        <v>0.92012271904375775</v>
      </c>
    </row>
    <row r="114" spans="1:18" x14ac:dyDescent="0.3">
      <c r="A114" t="s">
        <v>25</v>
      </c>
      <c r="B114" s="5">
        <f t="shared" si="79"/>
        <v>26.23</v>
      </c>
      <c r="C114">
        <v>8.1</v>
      </c>
      <c r="D114">
        <v>6.3000000000000007</v>
      </c>
      <c r="E114">
        <v>28.5</v>
      </c>
      <c r="F114">
        <v>26.7</v>
      </c>
      <c r="G114" s="5">
        <f t="shared" si="68"/>
        <v>8.58</v>
      </c>
      <c r="H114" s="5">
        <f t="shared" si="69"/>
        <v>6.8460000000000001</v>
      </c>
      <c r="I114" s="5">
        <f t="shared" si="70"/>
        <v>0.79800000000000004</v>
      </c>
      <c r="J114" s="5">
        <f t="shared" si="71"/>
        <v>29.56</v>
      </c>
      <c r="K114" s="5">
        <f t="shared" si="72"/>
        <v>0.88700000000000001</v>
      </c>
      <c r="M114">
        <f t="shared" si="73"/>
        <v>26.226155913556266</v>
      </c>
      <c r="N114" s="5">
        <f t="shared" si="74"/>
        <v>8.5795545821008954</v>
      </c>
      <c r="O114" s="5">
        <f t="shared" si="75"/>
        <v>6.8463931452418363</v>
      </c>
      <c r="P114" s="5">
        <f t="shared" si="76"/>
        <v>0.79798934545216726</v>
      </c>
      <c r="Q114" s="5">
        <f t="shared" si="77"/>
        <v>29.563723191446009</v>
      </c>
      <c r="R114" s="5">
        <f t="shared" si="78"/>
        <v>0.88710598944941288</v>
      </c>
    </row>
    <row r="115" spans="1:18" x14ac:dyDescent="0.3">
      <c r="A115" t="s">
        <v>25</v>
      </c>
      <c r="B115" s="5">
        <f t="shared" si="79"/>
        <v>26.23</v>
      </c>
      <c r="C115">
        <v>8.3000000000000007</v>
      </c>
      <c r="D115">
        <v>6.75</v>
      </c>
      <c r="E115">
        <v>28.7</v>
      </c>
      <c r="F115">
        <v>27.15</v>
      </c>
      <c r="G115" s="5">
        <f t="shared" si="68"/>
        <v>8.7729999999999997</v>
      </c>
      <c r="H115" s="5">
        <f t="shared" si="69"/>
        <v>7.2779999999999996</v>
      </c>
      <c r="I115" s="5">
        <f t="shared" si="70"/>
        <v>0.83</v>
      </c>
      <c r="J115" s="5">
        <f t="shared" si="71"/>
        <v>30.27</v>
      </c>
      <c r="K115" s="5">
        <f t="shared" si="72"/>
        <v>0.86599999999999999</v>
      </c>
      <c r="M115">
        <f t="shared" si="73"/>
        <v>26.226155913556266</v>
      </c>
      <c r="N115" s="5">
        <f t="shared" si="74"/>
        <v>8.7728941826554312</v>
      </c>
      <c r="O115" s="5">
        <f t="shared" si="75"/>
        <v>7.2784307687140908</v>
      </c>
      <c r="P115" s="5">
        <f t="shared" si="76"/>
        <v>0.82964989855958948</v>
      </c>
      <c r="Q115" s="5">
        <f t="shared" si="77"/>
        <v>30.271597470956333</v>
      </c>
      <c r="R115" s="5">
        <f t="shared" si="78"/>
        <v>0.86636180791973694</v>
      </c>
    </row>
    <row r="116" spans="1:18" x14ac:dyDescent="0.3">
      <c r="A116" t="s">
        <v>25</v>
      </c>
      <c r="B116" s="5">
        <f t="shared" si="79"/>
        <v>26.23</v>
      </c>
      <c r="C116">
        <v>8.4</v>
      </c>
      <c r="D116">
        <v>6.9499999999999993</v>
      </c>
      <c r="E116">
        <v>28.799999999999997</v>
      </c>
      <c r="F116">
        <v>27.349999999999998</v>
      </c>
      <c r="G116" s="5">
        <f t="shared" si="68"/>
        <v>8.8699999999999992</v>
      </c>
      <c r="H116" s="5">
        <f t="shared" si="69"/>
        <v>7.4710000000000001</v>
      </c>
      <c r="I116" s="5">
        <f t="shared" si="70"/>
        <v>0.84199999999999997</v>
      </c>
      <c r="J116" s="5">
        <f t="shared" si="71"/>
        <v>30.63</v>
      </c>
      <c r="K116" s="5">
        <f t="shared" si="72"/>
        <v>0.85599999999999998</v>
      </c>
      <c r="M116">
        <f t="shared" si="73"/>
        <v>26.226155913556266</v>
      </c>
      <c r="N116" s="5">
        <f t="shared" si="74"/>
        <v>8.8696158966428591</v>
      </c>
      <c r="O116" s="5">
        <f t="shared" si="75"/>
        <v>7.4707306054449587</v>
      </c>
      <c r="P116" s="5">
        <f t="shared" si="76"/>
        <v>0.84228344186501047</v>
      </c>
      <c r="Q116" s="5">
        <f t="shared" si="77"/>
        <v>30.6257246823785</v>
      </c>
      <c r="R116" s="5">
        <f t="shared" si="78"/>
        <v>0.85634401097605151</v>
      </c>
    </row>
    <row r="117" spans="1:18" x14ac:dyDescent="0.3">
      <c r="A117" t="s">
        <v>25</v>
      </c>
      <c r="B117" s="5">
        <f t="shared" si="79"/>
        <v>26.23</v>
      </c>
      <c r="C117">
        <v>8.75</v>
      </c>
      <c r="D117">
        <v>7.25</v>
      </c>
      <c r="E117">
        <v>29.15</v>
      </c>
      <c r="F117">
        <v>27.65</v>
      </c>
      <c r="G117" s="5">
        <f t="shared" si="68"/>
        <v>9.2080000000000002</v>
      </c>
      <c r="H117" s="5">
        <f t="shared" si="69"/>
        <v>7.7590000000000003</v>
      </c>
      <c r="I117" s="5">
        <f t="shared" si="70"/>
        <v>0.84299999999999997</v>
      </c>
      <c r="J117" s="5">
        <f t="shared" si="71"/>
        <v>31.87</v>
      </c>
      <c r="K117" s="5">
        <f t="shared" si="72"/>
        <v>0.82299999999999995</v>
      </c>
      <c r="M117">
        <f t="shared" si="73"/>
        <v>26.226155913556266</v>
      </c>
      <c r="N117" s="5">
        <f t="shared" si="74"/>
        <v>9.2084063730352579</v>
      </c>
      <c r="O117" s="5">
        <f t="shared" si="75"/>
        <v>7.7594921461584869</v>
      </c>
      <c r="P117" s="5">
        <f t="shared" si="76"/>
        <v>0.84265309672696576</v>
      </c>
      <c r="Q117" s="5">
        <f t="shared" si="77"/>
        <v>31.866138253593991</v>
      </c>
      <c r="R117" s="5">
        <f t="shared" si="78"/>
        <v>0.82301017163880452</v>
      </c>
    </row>
    <row r="118" spans="1:18" x14ac:dyDescent="0.3">
      <c r="A118" t="s">
        <v>25</v>
      </c>
      <c r="B118" s="5">
        <f t="shared" si="79"/>
        <v>26.23</v>
      </c>
      <c r="C118">
        <v>8.9</v>
      </c>
      <c r="D118">
        <v>7.65</v>
      </c>
      <c r="E118">
        <v>29.299999999999997</v>
      </c>
      <c r="F118">
        <v>28.049999999999997</v>
      </c>
      <c r="G118" s="5">
        <f t="shared" si="68"/>
        <v>9.3539999999999992</v>
      </c>
      <c r="H118" s="5">
        <f t="shared" si="69"/>
        <v>8.1449999999999996</v>
      </c>
      <c r="I118" s="5">
        <f t="shared" si="70"/>
        <v>0.871</v>
      </c>
      <c r="J118" s="5">
        <f t="shared" si="71"/>
        <v>32.4</v>
      </c>
      <c r="K118" s="5">
        <f t="shared" si="72"/>
        <v>0.80900000000000005</v>
      </c>
      <c r="M118">
        <f t="shared" si="73"/>
        <v>26.226155913556266</v>
      </c>
      <c r="N118" s="5">
        <f t="shared" si="74"/>
        <v>9.3537248067088168</v>
      </c>
      <c r="O118" s="5">
        <f t="shared" si="75"/>
        <v>8.1450647834894436</v>
      </c>
      <c r="P118" s="5">
        <f t="shared" si="76"/>
        <v>0.87078302513748529</v>
      </c>
      <c r="Q118" s="5">
        <f t="shared" si="77"/>
        <v>32.398192634802996</v>
      </c>
      <c r="R118" s="5">
        <f t="shared" si="78"/>
        <v>0.80949441251804388</v>
      </c>
    </row>
    <row r="119" spans="1:18" x14ac:dyDescent="0.3">
      <c r="A119" t="s">
        <v>25</v>
      </c>
      <c r="B119" s="5">
        <f t="shared" si="79"/>
        <v>26.23</v>
      </c>
      <c r="C119">
        <v>9.3000000000000007</v>
      </c>
      <c r="D119">
        <v>8.1</v>
      </c>
      <c r="E119">
        <v>29.7</v>
      </c>
      <c r="F119">
        <v>28.5</v>
      </c>
      <c r="G119" s="5">
        <f t="shared" si="68"/>
        <v>9.7420000000000009</v>
      </c>
      <c r="H119" s="5">
        <f t="shared" si="69"/>
        <v>8.58</v>
      </c>
      <c r="I119" s="5">
        <f t="shared" si="70"/>
        <v>0.88100000000000001</v>
      </c>
      <c r="J119" s="5">
        <f t="shared" si="71"/>
        <v>33.82</v>
      </c>
      <c r="K119" s="5">
        <f t="shared" si="72"/>
        <v>0.77600000000000002</v>
      </c>
      <c r="M119">
        <f t="shared" si="73"/>
        <v>26.226155913556266</v>
      </c>
      <c r="N119" s="5">
        <f t="shared" si="74"/>
        <v>9.7415855630507693</v>
      </c>
      <c r="O119" s="5">
        <f t="shared" si="75"/>
        <v>8.5795545821008954</v>
      </c>
      <c r="P119" s="5">
        <f t="shared" si="76"/>
        <v>0.88071438951813086</v>
      </c>
      <c r="Q119" s="5">
        <f t="shared" si="77"/>
        <v>33.818267221997786</v>
      </c>
      <c r="R119" s="5">
        <f t="shared" si="78"/>
        <v>0.77550265190692336</v>
      </c>
    </row>
    <row r="120" spans="1:18" x14ac:dyDescent="0.3">
      <c r="A120" t="s">
        <v>25</v>
      </c>
      <c r="B120" s="5">
        <f t="shared" si="79"/>
        <v>26.23</v>
      </c>
      <c r="C120">
        <v>9.65</v>
      </c>
      <c r="D120">
        <v>8.5500000000000007</v>
      </c>
      <c r="E120">
        <v>30.049999999999997</v>
      </c>
      <c r="F120">
        <v>28.95</v>
      </c>
      <c r="G120" s="5">
        <f t="shared" si="68"/>
        <v>10.081</v>
      </c>
      <c r="H120" s="5">
        <f t="shared" si="69"/>
        <v>9.0150000000000006</v>
      </c>
      <c r="I120" s="5">
        <f t="shared" si="70"/>
        <v>0.89400000000000002</v>
      </c>
      <c r="J120" s="5">
        <f t="shared" si="71"/>
        <v>35.06</v>
      </c>
      <c r="K120" s="5">
        <f t="shared" si="72"/>
        <v>0.748</v>
      </c>
      <c r="M120">
        <f t="shared" si="73"/>
        <v>26.226155913556266</v>
      </c>
      <c r="N120" s="5">
        <f t="shared" si="74"/>
        <v>10.081358948963544</v>
      </c>
      <c r="O120" s="5">
        <f t="shared" si="75"/>
        <v>9.0147620181439052</v>
      </c>
      <c r="P120" s="5">
        <f t="shared" si="76"/>
        <v>0.89420107584510766</v>
      </c>
      <c r="Q120" s="5">
        <f t="shared" si="77"/>
        <v>35.062279519840232</v>
      </c>
      <c r="R120" s="5">
        <f t="shared" si="78"/>
        <v>0.74798775985788413</v>
      </c>
    </row>
    <row r="121" spans="1:18" x14ac:dyDescent="0.3">
      <c r="A121" t="s">
        <v>25</v>
      </c>
      <c r="B121" s="5">
        <f t="shared" si="79"/>
        <v>26.23</v>
      </c>
      <c r="C121">
        <v>10</v>
      </c>
      <c r="D121">
        <v>9</v>
      </c>
      <c r="E121">
        <v>30.4</v>
      </c>
      <c r="F121">
        <v>29.4</v>
      </c>
      <c r="G121" s="5">
        <f t="shared" si="68"/>
        <v>10.420999999999999</v>
      </c>
      <c r="H121" s="5">
        <f t="shared" si="69"/>
        <v>9.4510000000000005</v>
      </c>
      <c r="I121" s="5">
        <f t="shared" si="70"/>
        <v>0.90700000000000003</v>
      </c>
      <c r="J121" s="5">
        <f t="shared" si="71"/>
        <v>36.31</v>
      </c>
      <c r="K121" s="5">
        <f t="shared" si="72"/>
        <v>0.72199999999999998</v>
      </c>
      <c r="M121">
        <f t="shared" si="73"/>
        <v>26.226155913556266</v>
      </c>
      <c r="N121" s="5">
        <f t="shared" si="74"/>
        <v>10.421483519424616</v>
      </c>
      <c r="O121" s="5">
        <f t="shared" si="75"/>
        <v>9.4506434926552032</v>
      </c>
      <c r="P121" s="5">
        <f t="shared" si="76"/>
        <v>0.90684243515235974</v>
      </c>
      <c r="Q121" s="5">
        <f t="shared" si="77"/>
        <v>36.307577609669352</v>
      </c>
      <c r="R121" s="5">
        <f t="shared" si="78"/>
        <v>0.72233284730545544</v>
      </c>
    </row>
    <row r="122" spans="1:18" x14ac:dyDescent="0.3">
      <c r="A122" t="s">
        <v>25</v>
      </c>
      <c r="B122" s="5">
        <f t="shared" si="79"/>
        <v>26.23</v>
      </c>
      <c r="C122">
        <v>10.35</v>
      </c>
      <c r="D122">
        <v>9.5500000000000007</v>
      </c>
      <c r="E122">
        <v>30.75</v>
      </c>
      <c r="F122">
        <v>29.95</v>
      </c>
      <c r="G122" s="5">
        <f t="shared" si="68"/>
        <v>10.762</v>
      </c>
      <c r="H122" s="5">
        <f t="shared" si="69"/>
        <v>9.984</v>
      </c>
      <c r="I122" s="5">
        <f t="shared" si="70"/>
        <v>0.92800000000000005</v>
      </c>
      <c r="J122" s="5">
        <f t="shared" si="71"/>
        <v>37.549999999999997</v>
      </c>
      <c r="K122" s="5">
        <f t="shared" si="72"/>
        <v>0.69799999999999995</v>
      </c>
      <c r="M122">
        <f t="shared" si="73"/>
        <v>26.226155913556266</v>
      </c>
      <c r="N122" s="5">
        <f t="shared" si="74"/>
        <v>10.761943376890953</v>
      </c>
      <c r="O122" s="5">
        <f t="shared" si="75"/>
        <v>9.9842442850621413</v>
      </c>
      <c r="P122" s="5">
        <f t="shared" si="76"/>
        <v>0.92773618438666394</v>
      </c>
      <c r="Q122" s="5">
        <f t="shared" si="77"/>
        <v>37.554103285810847</v>
      </c>
      <c r="R122" s="5">
        <f t="shared" si="78"/>
        <v>0.69835660071439798</v>
      </c>
    </row>
    <row r="123" spans="1:18" x14ac:dyDescent="0.3">
      <c r="A123" t="s">
        <v>25</v>
      </c>
      <c r="B123" s="5">
        <f t="shared" si="79"/>
        <v>26.23</v>
      </c>
      <c r="C123">
        <v>10.9</v>
      </c>
      <c r="D123">
        <v>10.1</v>
      </c>
      <c r="E123">
        <v>31.299999999999997</v>
      </c>
      <c r="F123">
        <v>30.5</v>
      </c>
      <c r="G123" s="5">
        <f t="shared" si="68"/>
        <v>11.298</v>
      </c>
      <c r="H123" s="5">
        <f t="shared" si="69"/>
        <v>10.519</v>
      </c>
      <c r="I123" s="5">
        <f t="shared" si="70"/>
        <v>0.93100000000000005</v>
      </c>
      <c r="J123" s="5">
        <f t="shared" si="71"/>
        <v>39.520000000000003</v>
      </c>
      <c r="K123" s="5">
        <f t="shared" si="72"/>
        <v>0.66400000000000003</v>
      </c>
      <c r="M123">
        <f t="shared" si="73"/>
        <v>26.226155913556266</v>
      </c>
      <c r="N123" s="5">
        <f t="shared" si="74"/>
        <v>11.297593329840513</v>
      </c>
      <c r="O123" s="5">
        <f t="shared" si="75"/>
        <v>10.518724223930612</v>
      </c>
      <c r="P123" s="5">
        <f t="shared" si="76"/>
        <v>0.93105884738719868</v>
      </c>
      <c r="Q123" s="5">
        <f t="shared" si="77"/>
        <v>39.515278458545076</v>
      </c>
      <c r="R123" s="5">
        <f t="shared" si="78"/>
        <v>0.66369659879962017</v>
      </c>
    </row>
    <row r="124" spans="1:18" x14ac:dyDescent="0.3">
      <c r="A124" t="s">
        <v>25</v>
      </c>
      <c r="B124" s="5">
        <f t="shared" si="79"/>
        <v>26.23</v>
      </c>
      <c r="C124">
        <v>11.25</v>
      </c>
      <c r="D124">
        <v>10.65</v>
      </c>
      <c r="E124">
        <v>31.65</v>
      </c>
      <c r="F124">
        <v>31.049999999999997</v>
      </c>
      <c r="G124" s="5">
        <f t="shared" si="68"/>
        <v>11.638999999999999</v>
      </c>
      <c r="H124" s="5">
        <f t="shared" si="69"/>
        <v>11.054</v>
      </c>
      <c r="I124" s="5">
        <f t="shared" si="70"/>
        <v>0.95</v>
      </c>
      <c r="J124" s="5">
        <f t="shared" si="71"/>
        <v>40.76</v>
      </c>
      <c r="K124" s="5">
        <f t="shared" si="72"/>
        <v>0.64300000000000002</v>
      </c>
      <c r="M124">
        <f t="shared" si="73"/>
        <v>26.226155913556266</v>
      </c>
      <c r="N124" s="5">
        <f t="shared" si="74"/>
        <v>11.6388484179116</v>
      </c>
      <c r="O124" s="5">
        <f t="shared" si="75"/>
        <v>11.054021573755335</v>
      </c>
      <c r="P124" s="5">
        <f t="shared" si="76"/>
        <v>0.94975217279604351</v>
      </c>
      <c r="Q124" s="5">
        <f t="shared" si="77"/>
        <v>40.764715712499743</v>
      </c>
      <c r="R124" s="5">
        <f t="shared" si="78"/>
        <v>0.64335431892916406</v>
      </c>
    </row>
    <row r="125" spans="1:18" x14ac:dyDescent="0.3">
      <c r="A125" t="s">
        <v>25</v>
      </c>
      <c r="B125" s="5">
        <f t="shared" si="79"/>
        <v>26.23</v>
      </c>
      <c r="C125">
        <v>12</v>
      </c>
      <c r="D125">
        <v>11.6</v>
      </c>
      <c r="E125">
        <v>32.4</v>
      </c>
      <c r="F125">
        <v>32</v>
      </c>
      <c r="G125" s="5">
        <f t="shared" si="68"/>
        <v>12.371</v>
      </c>
      <c r="H125" s="5">
        <f t="shared" si="69"/>
        <v>11.98</v>
      </c>
      <c r="I125" s="5">
        <f t="shared" si="70"/>
        <v>0.96799999999999997</v>
      </c>
      <c r="J125" s="5">
        <f t="shared" si="71"/>
        <v>43.45</v>
      </c>
      <c r="K125" s="5">
        <f t="shared" si="72"/>
        <v>0.60399999999999998</v>
      </c>
      <c r="M125">
        <f t="shared" si="73"/>
        <v>26.226155913556266</v>
      </c>
      <c r="N125" s="5">
        <f t="shared" si="74"/>
        <v>12.371054535619049</v>
      </c>
      <c r="O125" s="5">
        <f t="shared" si="75"/>
        <v>11.980388876280715</v>
      </c>
      <c r="P125" s="5">
        <f t="shared" si="76"/>
        <v>0.9684209896404935</v>
      </c>
      <c r="Q125" s="5">
        <f t="shared" si="77"/>
        <v>43.445541971262031</v>
      </c>
      <c r="R125" s="5">
        <f t="shared" si="78"/>
        <v>0.60365585796821475</v>
      </c>
    </row>
    <row r="126" spans="1:18" x14ac:dyDescent="0.3">
      <c r="A126" t="s">
        <v>25</v>
      </c>
      <c r="B126" s="5">
        <f t="shared" si="79"/>
        <v>26.23</v>
      </c>
      <c r="C126">
        <v>12.5</v>
      </c>
      <c r="D126">
        <v>12.3</v>
      </c>
      <c r="E126">
        <v>32.9</v>
      </c>
      <c r="F126">
        <v>32.700000000000003</v>
      </c>
      <c r="G126" s="5">
        <f t="shared" si="68"/>
        <v>12.86</v>
      </c>
      <c r="H126" s="5">
        <f t="shared" si="69"/>
        <v>12.664</v>
      </c>
      <c r="I126" s="5">
        <f t="shared" si="70"/>
        <v>0.98499999999999999</v>
      </c>
      <c r="J126" s="5">
        <f t="shared" si="71"/>
        <v>45.24</v>
      </c>
      <c r="K126" s="5">
        <f t="shared" si="72"/>
        <v>0.57999999999999996</v>
      </c>
      <c r="M126">
        <f t="shared" si="73"/>
        <v>26.226155913556266</v>
      </c>
      <c r="N126" s="5">
        <f t="shared" si="74"/>
        <v>12.859861983270159</v>
      </c>
      <c r="O126" s="5">
        <f t="shared" si="75"/>
        <v>12.664277426433852</v>
      </c>
      <c r="P126" s="5">
        <f t="shared" si="76"/>
        <v>0.98479108429851347</v>
      </c>
      <c r="Q126" s="5">
        <f t="shared" si="77"/>
        <v>45.235212679347036</v>
      </c>
      <c r="R126" s="5">
        <f t="shared" si="78"/>
        <v>0.57977302106352857</v>
      </c>
    </row>
    <row r="127" spans="1:18" x14ac:dyDescent="0.3">
      <c r="A127" t="s">
        <v>25</v>
      </c>
      <c r="B127" s="5">
        <f>ROUND(M127,2)</f>
        <v>29.44</v>
      </c>
      <c r="C127">
        <v>7.9499999999999993</v>
      </c>
      <c r="D127">
        <v>0</v>
      </c>
      <c r="E127">
        <v>28.349999999999998</v>
      </c>
      <c r="F127" s="6" t="s">
        <v>30</v>
      </c>
      <c r="G127" s="5">
        <f t="shared" si="68"/>
        <v>8.5609999999999999</v>
      </c>
      <c r="H127" s="5">
        <f t="shared" si="69"/>
        <v>0</v>
      </c>
      <c r="I127" s="5">
        <f t="shared" si="70"/>
        <v>0</v>
      </c>
      <c r="J127" s="5">
        <f>ROUND(Q127,2)</f>
        <v>29.44</v>
      </c>
      <c r="K127" s="5">
        <f>ROUND(R127,3)</f>
        <v>1</v>
      </c>
      <c r="M127">
        <v>29.435349999600763</v>
      </c>
      <c r="N127" s="5">
        <f>(C127+((((1000*M127)/(30*E127))^2)/1962))</f>
        <v>8.5605071707329206</v>
      </c>
      <c r="O127" s="5">
        <f>IF(D127=0,0,(D127+((((1000*M127)/(30*F127))^2)/1962)))</f>
        <v>0</v>
      </c>
      <c r="P127" s="5">
        <f t="shared" si="76"/>
        <v>0</v>
      </c>
      <c r="Q127" s="5">
        <f>M127</f>
        <v>29.435349999600763</v>
      </c>
      <c r="R127" s="5">
        <f>M127/Q127</f>
        <v>1</v>
      </c>
    </row>
    <row r="128" spans="1:18" x14ac:dyDescent="0.3">
      <c r="A128" t="s">
        <v>25</v>
      </c>
      <c r="B128" s="5">
        <f t="shared" ref="B128:B129" si="80">ROUND(M128,2)</f>
        <v>29.44</v>
      </c>
      <c r="C128">
        <v>7.85</v>
      </c>
      <c r="D128">
        <v>0</v>
      </c>
      <c r="E128">
        <v>28.25</v>
      </c>
      <c r="F128">
        <v>19.5</v>
      </c>
      <c r="G128" s="5">
        <f t="shared" si="68"/>
        <v>8.4649999999999999</v>
      </c>
      <c r="H128" s="5">
        <f t="shared" si="69"/>
        <v>0</v>
      </c>
      <c r="I128" s="5">
        <f t="shared" si="70"/>
        <v>0</v>
      </c>
      <c r="J128" s="5">
        <f>ROUND(Q128,2)</f>
        <v>29.14</v>
      </c>
      <c r="K128" s="5">
        <f>ROUND(R128,3)</f>
        <v>1.01</v>
      </c>
      <c r="M128">
        <f>M127</f>
        <v>29.435349999600763</v>
      </c>
      <c r="N128" s="5">
        <f>(C128+((((1000*M128)/(30*E128))^2)/1962))</f>
        <v>8.4648369952596312</v>
      </c>
      <c r="O128" s="5">
        <f>IF(D128=0,0,(D128+((((1000*M128)/(30*F128))^2)/1962)))</f>
        <v>0</v>
      </c>
      <c r="P128" s="5">
        <f>O128/N128</f>
        <v>0</v>
      </c>
      <c r="Q128" s="5">
        <f>3.6613*N128-1.8486</f>
        <v>29.143707690744087</v>
      </c>
      <c r="R128" s="5">
        <f>M128/Q128</f>
        <v>1.0100070420672418</v>
      </c>
    </row>
    <row r="129" spans="1:18" x14ac:dyDescent="0.3">
      <c r="A129" t="s">
        <v>25</v>
      </c>
      <c r="B129" s="5">
        <f t="shared" si="80"/>
        <v>29.44</v>
      </c>
      <c r="C129">
        <v>7.9</v>
      </c>
      <c r="D129">
        <v>0.10000000000000142</v>
      </c>
      <c r="E129">
        <v>28.299999999999997</v>
      </c>
      <c r="F129">
        <v>20.5</v>
      </c>
      <c r="G129" s="5">
        <f t="shared" ref="G129:G157" si="81">ROUND(N129,3)</f>
        <v>8.5129999999999999</v>
      </c>
      <c r="H129" s="5">
        <f t="shared" ref="H129:H157" si="82">ROUND(O129,3)</f>
        <v>1.268</v>
      </c>
      <c r="I129" s="5">
        <f t="shared" ref="I129:I157" si="83">ROUND(P129,3)</f>
        <v>0.14899999999999999</v>
      </c>
      <c r="J129" s="5">
        <f t="shared" ref="J129:J155" si="84">ROUND(Q129,2)</f>
        <v>29.32</v>
      </c>
      <c r="K129" s="5">
        <f t="shared" ref="K129:K155" si="85">ROUND(R129,3)</f>
        <v>1.004</v>
      </c>
      <c r="M129">
        <f t="shared" ref="M129:M155" si="86">M128</f>
        <v>29.435349999600763</v>
      </c>
      <c r="N129" s="5">
        <f t="shared" ref="N129:N155" si="87">(C129+((((1000*M129)/(30*E129))^2)/1962))</f>
        <v>8.5126663456022555</v>
      </c>
      <c r="O129" s="5">
        <f t="shared" ref="O129:O155" si="88">IF(D129=0,0,(D129+((((1000*M129)/(30*F129))^2)/1962)))</f>
        <v>1.2675867924554205</v>
      </c>
      <c r="P129" s="5">
        <f t="shared" ref="P129:P156" si="89">O129/N129</f>
        <v>0.14890596447613277</v>
      </c>
      <c r="Q129" s="5">
        <f t="shared" ref="Q129:Q155" si="90">3.6613*N129-1.8486</f>
        <v>29.318825291153541</v>
      </c>
      <c r="R129" s="5">
        <f t="shared" ref="R129:R155" si="91">M129/Q129</f>
        <v>1.0039743989498235</v>
      </c>
    </row>
    <row r="130" spans="1:18" x14ac:dyDescent="0.3">
      <c r="A130" t="s">
        <v>25</v>
      </c>
      <c r="B130" s="5">
        <f t="shared" ref="B130:B155" si="92">ROUND(M130,2)</f>
        <v>29.44</v>
      </c>
      <c r="C130">
        <v>7.85</v>
      </c>
      <c r="D130">
        <v>0.69999999999999929</v>
      </c>
      <c r="E130">
        <v>28.25</v>
      </c>
      <c r="F130">
        <v>21.099999999999998</v>
      </c>
      <c r="G130" s="5">
        <f t="shared" si="81"/>
        <v>8.4649999999999999</v>
      </c>
      <c r="H130" s="5">
        <f t="shared" si="82"/>
        <v>1.802</v>
      </c>
      <c r="I130" s="5">
        <f t="shared" si="83"/>
        <v>0.21299999999999999</v>
      </c>
      <c r="J130" s="5">
        <f t="shared" si="84"/>
        <v>29.14</v>
      </c>
      <c r="K130" s="5">
        <f t="shared" si="85"/>
        <v>1.01</v>
      </c>
      <c r="M130">
        <f t="shared" si="86"/>
        <v>29.435349999600763</v>
      </c>
      <c r="N130" s="5">
        <f t="shared" si="87"/>
        <v>8.4648369952596312</v>
      </c>
      <c r="O130" s="5">
        <f t="shared" si="88"/>
        <v>1.8021278711830142</v>
      </c>
      <c r="P130" s="5">
        <f t="shared" si="89"/>
        <v>0.21289575595988661</v>
      </c>
      <c r="Q130" s="5">
        <f t="shared" si="90"/>
        <v>29.143707690744087</v>
      </c>
      <c r="R130" s="5">
        <f t="shared" si="91"/>
        <v>1.0100070420672418</v>
      </c>
    </row>
    <row r="131" spans="1:18" x14ac:dyDescent="0.3">
      <c r="A131" t="s">
        <v>25</v>
      </c>
      <c r="B131" s="5">
        <f t="shared" si="92"/>
        <v>29.44</v>
      </c>
      <c r="C131">
        <v>7.8000000000000007</v>
      </c>
      <c r="D131">
        <v>1.1999999999999993</v>
      </c>
      <c r="E131">
        <v>28.2</v>
      </c>
      <c r="F131">
        <v>21.599999999999998</v>
      </c>
      <c r="G131" s="5">
        <f t="shared" si="81"/>
        <v>8.4169999999999998</v>
      </c>
      <c r="H131" s="5">
        <f t="shared" si="82"/>
        <v>2.2519999999999998</v>
      </c>
      <c r="I131" s="5">
        <f t="shared" si="83"/>
        <v>0.26800000000000002</v>
      </c>
      <c r="J131" s="5">
        <f t="shared" si="84"/>
        <v>28.97</v>
      </c>
      <c r="K131" s="5">
        <f t="shared" si="85"/>
        <v>1.016</v>
      </c>
      <c r="M131">
        <f t="shared" si="86"/>
        <v>29.435349999600763</v>
      </c>
      <c r="N131" s="5">
        <f t="shared" si="87"/>
        <v>8.4170192011586327</v>
      </c>
      <c r="O131" s="5">
        <f t="shared" si="88"/>
        <v>2.251693993332883</v>
      </c>
      <c r="P131" s="5">
        <f t="shared" si="89"/>
        <v>0.26751679419038621</v>
      </c>
      <c r="Q131" s="5">
        <f t="shared" si="90"/>
        <v>28.968632401202104</v>
      </c>
      <c r="R131" s="5">
        <f t="shared" si="91"/>
        <v>1.0161111367611297</v>
      </c>
    </row>
    <row r="132" spans="1:18" x14ac:dyDescent="0.3">
      <c r="A132" t="s">
        <v>25</v>
      </c>
      <c r="B132" s="5">
        <f t="shared" si="92"/>
        <v>29.44</v>
      </c>
      <c r="C132">
        <v>7.85</v>
      </c>
      <c r="D132">
        <v>1.8000000000000007</v>
      </c>
      <c r="E132">
        <v>28.25</v>
      </c>
      <c r="F132">
        <v>22.2</v>
      </c>
      <c r="G132" s="5">
        <f t="shared" si="81"/>
        <v>8.4649999999999999</v>
      </c>
      <c r="H132" s="5">
        <f t="shared" si="82"/>
        <v>2.7959999999999998</v>
      </c>
      <c r="I132" s="5">
        <f t="shared" si="83"/>
        <v>0.33</v>
      </c>
      <c r="J132" s="5">
        <f t="shared" si="84"/>
        <v>29.14</v>
      </c>
      <c r="K132" s="5">
        <f t="shared" si="85"/>
        <v>1.01</v>
      </c>
      <c r="M132">
        <f t="shared" si="86"/>
        <v>29.435349999600763</v>
      </c>
      <c r="N132" s="5">
        <f t="shared" si="87"/>
        <v>8.4648369952596312</v>
      </c>
      <c r="O132" s="5">
        <f t="shared" si="88"/>
        <v>2.7956138899630512</v>
      </c>
      <c r="P132" s="5">
        <f t="shared" si="89"/>
        <v>0.33026198750532526</v>
      </c>
      <c r="Q132" s="5">
        <f t="shared" si="90"/>
        <v>29.143707690744087</v>
      </c>
      <c r="R132" s="5">
        <f t="shared" si="91"/>
        <v>1.0100070420672418</v>
      </c>
    </row>
    <row r="133" spans="1:18" x14ac:dyDescent="0.3">
      <c r="A133" t="s">
        <v>25</v>
      </c>
      <c r="B133" s="5">
        <f t="shared" si="92"/>
        <v>29.44</v>
      </c>
      <c r="C133">
        <v>8</v>
      </c>
      <c r="D133">
        <v>2.6000000000000014</v>
      </c>
      <c r="E133">
        <v>28.4</v>
      </c>
      <c r="F133">
        <v>23</v>
      </c>
      <c r="G133" s="5">
        <f t="shared" si="81"/>
        <v>8.6080000000000005</v>
      </c>
      <c r="H133" s="5">
        <f t="shared" si="82"/>
        <v>3.528</v>
      </c>
      <c r="I133" s="5">
        <f t="shared" si="83"/>
        <v>0.41</v>
      </c>
      <c r="J133" s="5">
        <f t="shared" si="84"/>
        <v>29.67</v>
      </c>
      <c r="K133" s="5">
        <f t="shared" si="85"/>
        <v>0.99199999999999999</v>
      </c>
      <c r="M133">
        <f t="shared" si="86"/>
        <v>29.435349999600763</v>
      </c>
      <c r="N133" s="5">
        <f t="shared" si="87"/>
        <v>8.6083593899144386</v>
      </c>
      <c r="O133" s="5">
        <f t="shared" si="88"/>
        <v>3.5275583166907198</v>
      </c>
      <c r="P133" s="5">
        <f t="shared" si="89"/>
        <v>0.40978288160501408</v>
      </c>
      <c r="Q133" s="5">
        <f t="shared" si="90"/>
        <v>29.669186234293736</v>
      </c>
      <c r="R133" s="5">
        <f t="shared" si="91"/>
        <v>0.99211854909513197</v>
      </c>
    </row>
    <row r="134" spans="1:18" x14ac:dyDescent="0.3">
      <c r="A134" t="s">
        <v>25</v>
      </c>
      <c r="B134" s="5">
        <f t="shared" si="92"/>
        <v>29.44</v>
      </c>
      <c r="C134">
        <v>8.0500000000000007</v>
      </c>
      <c r="D134">
        <v>3.1999999999999993</v>
      </c>
      <c r="E134">
        <v>28.45</v>
      </c>
      <c r="F134">
        <v>23.599999999999998</v>
      </c>
      <c r="G134" s="5">
        <f t="shared" si="81"/>
        <v>8.6560000000000006</v>
      </c>
      <c r="H134" s="5">
        <f t="shared" si="82"/>
        <v>4.0810000000000004</v>
      </c>
      <c r="I134" s="5">
        <f t="shared" si="83"/>
        <v>0.47099999999999997</v>
      </c>
      <c r="J134" s="5">
        <f t="shared" si="84"/>
        <v>29.84</v>
      </c>
      <c r="K134" s="5">
        <f t="shared" si="85"/>
        <v>0.98599999999999999</v>
      </c>
      <c r="M134">
        <f t="shared" si="86"/>
        <v>29.435349999600763</v>
      </c>
      <c r="N134" s="5">
        <f t="shared" si="87"/>
        <v>8.6562229231184613</v>
      </c>
      <c r="O134" s="5">
        <f t="shared" si="88"/>
        <v>4.0809938766327738</v>
      </c>
      <c r="P134" s="5">
        <f t="shared" si="89"/>
        <v>0.471452030854419</v>
      </c>
      <c r="Q134" s="5">
        <f t="shared" si="90"/>
        <v>29.844428988413622</v>
      </c>
      <c r="R134" s="5">
        <f t="shared" si="91"/>
        <v>0.98629295306766718</v>
      </c>
    </row>
    <row r="135" spans="1:18" x14ac:dyDescent="0.3">
      <c r="A135" t="s">
        <v>25</v>
      </c>
      <c r="B135" s="5">
        <f t="shared" si="92"/>
        <v>29.44</v>
      </c>
      <c r="C135">
        <v>8.15</v>
      </c>
      <c r="D135">
        <v>4.5</v>
      </c>
      <c r="E135">
        <v>28.549999999999997</v>
      </c>
      <c r="F135">
        <v>24.9</v>
      </c>
      <c r="G135" s="5">
        <f t="shared" si="81"/>
        <v>8.7520000000000007</v>
      </c>
      <c r="H135" s="5">
        <f t="shared" si="82"/>
        <v>5.2910000000000004</v>
      </c>
      <c r="I135" s="5">
        <f t="shared" si="83"/>
        <v>0.60499999999999998</v>
      </c>
      <c r="J135" s="5">
        <f t="shared" si="84"/>
        <v>30.2</v>
      </c>
      <c r="K135" s="5">
        <f t="shared" si="85"/>
        <v>0.97499999999999998</v>
      </c>
      <c r="M135">
        <f t="shared" si="86"/>
        <v>29.435349999600763</v>
      </c>
      <c r="N135" s="5">
        <f t="shared" si="87"/>
        <v>8.7519836149801904</v>
      </c>
      <c r="O135" s="5">
        <f t="shared" si="88"/>
        <v>5.2914039282098511</v>
      </c>
      <c r="P135" s="5">
        <f t="shared" si="89"/>
        <v>0.604594816557118</v>
      </c>
      <c r="Q135" s="5">
        <f t="shared" si="90"/>
        <v>30.195037609526974</v>
      </c>
      <c r="R135" s="5">
        <f t="shared" si="91"/>
        <v>0.97484064700464168</v>
      </c>
    </row>
    <row r="136" spans="1:18" x14ac:dyDescent="0.3">
      <c r="A136" t="s">
        <v>25</v>
      </c>
      <c r="B136" s="5">
        <f t="shared" si="92"/>
        <v>29.44</v>
      </c>
      <c r="C136">
        <v>8.1999999999999993</v>
      </c>
      <c r="D136">
        <v>4.8999999999999986</v>
      </c>
      <c r="E136">
        <v>28.599999999999998</v>
      </c>
      <c r="F136">
        <v>25.299999999999997</v>
      </c>
      <c r="G136" s="5">
        <f t="shared" si="81"/>
        <v>8.8000000000000007</v>
      </c>
      <c r="H136" s="5">
        <f t="shared" si="82"/>
        <v>5.6669999999999998</v>
      </c>
      <c r="I136" s="5">
        <f t="shared" si="83"/>
        <v>0.64400000000000002</v>
      </c>
      <c r="J136" s="5">
        <f t="shared" si="84"/>
        <v>30.37</v>
      </c>
      <c r="K136" s="5">
        <f t="shared" si="85"/>
        <v>0.96899999999999997</v>
      </c>
      <c r="M136">
        <f t="shared" si="86"/>
        <v>29.435349999600763</v>
      </c>
      <c r="N136" s="5">
        <f t="shared" si="87"/>
        <v>8.7998806170587667</v>
      </c>
      <c r="O136" s="5">
        <f t="shared" si="88"/>
        <v>5.6665771212319971</v>
      </c>
      <c r="P136" s="5">
        <f t="shared" si="89"/>
        <v>0.64393795414078803</v>
      </c>
      <c r="Q136" s="5">
        <f t="shared" si="90"/>
        <v>30.370402903237267</v>
      </c>
      <c r="R136" s="5">
        <f t="shared" si="91"/>
        <v>0.96921170566568826</v>
      </c>
    </row>
    <row r="137" spans="1:18" x14ac:dyDescent="0.3">
      <c r="A137" t="s">
        <v>25</v>
      </c>
      <c r="B137" s="5">
        <f t="shared" si="92"/>
        <v>29.44</v>
      </c>
      <c r="C137">
        <v>8.35</v>
      </c>
      <c r="D137">
        <v>5.4</v>
      </c>
      <c r="E137">
        <v>28.75</v>
      </c>
      <c r="F137">
        <v>25.799999999999997</v>
      </c>
      <c r="G137" s="5">
        <f t="shared" si="81"/>
        <v>8.9440000000000008</v>
      </c>
      <c r="H137" s="5">
        <f t="shared" si="82"/>
        <v>6.1369999999999996</v>
      </c>
      <c r="I137" s="5">
        <f t="shared" si="83"/>
        <v>0.68600000000000005</v>
      </c>
      <c r="J137" s="5">
        <f t="shared" si="84"/>
        <v>30.9</v>
      </c>
      <c r="K137" s="5">
        <f t="shared" si="85"/>
        <v>0.95299999999999996</v>
      </c>
      <c r="M137">
        <f t="shared" si="86"/>
        <v>29.435349999600763</v>
      </c>
      <c r="N137" s="5">
        <f t="shared" si="87"/>
        <v>8.9436373226820596</v>
      </c>
      <c r="O137" s="5">
        <f t="shared" si="88"/>
        <v>6.1371527395129348</v>
      </c>
      <c r="P137" s="5">
        <f t="shared" si="89"/>
        <v>0.68620322113782861</v>
      </c>
      <c r="Q137" s="5">
        <f t="shared" si="90"/>
        <v>30.896739329535823</v>
      </c>
      <c r="R137" s="5">
        <f t="shared" si="91"/>
        <v>0.95270085576512464</v>
      </c>
    </row>
    <row r="138" spans="1:18" x14ac:dyDescent="0.3">
      <c r="A138" t="s">
        <v>25</v>
      </c>
      <c r="B138" s="5">
        <f t="shared" si="92"/>
        <v>29.44</v>
      </c>
      <c r="C138">
        <v>8.4499999999999993</v>
      </c>
      <c r="D138">
        <v>5.8000000000000007</v>
      </c>
      <c r="E138">
        <v>28.849999999999998</v>
      </c>
      <c r="F138">
        <v>26.2</v>
      </c>
      <c r="G138" s="5">
        <f t="shared" si="81"/>
        <v>9.0399999999999991</v>
      </c>
      <c r="H138" s="5">
        <f t="shared" si="82"/>
        <v>6.5149999999999997</v>
      </c>
      <c r="I138" s="5">
        <f t="shared" si="83"/>
        <v>0.72099999999999997</v>
      </c>
      <c r="J138" s="5">
        <f t="shared" si="84"/>
        <v>31.25</v>
      </c>
      <c r="K138" s="5">
        <f t="shared" si="85"/>
        <v>0.94199999999999995</v>
      </c>
      <c r="M138">
        <f t="shared" si="86"/>
        <v>29.435349999600763</v>
      </c>
      <c r="N138" s="5">
        <f t="shared" si="87"/>
        <v>9.0395291182557109</v>
      </c>
      <c r="O138" s="5">
        <f t="shared" si="88"/>
        <v>6.5148160793796839</v>
      </c>
      <c r="P138" s="5">
        <f t="shared" si="89"/>
        <v>0.72070303598256436</v>
      </c>
      <c r="Q138" s="5">
        <f t="shared" si="90"/>
        <v>31.247827960669635</v>
      </c>
      <c r="R138" s="5">
        <f t="shared" si="91"/>
        <v>0.94199667370960427</v>
      </c>
    </row>
    <row r="139" spans="1:18" x14ac:dyDescent="0.3">
      <c r="A139" t="s">
        <v>25</v>
      </c>
      <c r="B139" s="5">
        <f t="shared" si="92"/>
        <v>29.44</v>
      </c>
      <c r="C139">
        <v>8.6</v>
      </c>
      <c r="D139">
        <v>6.25</v>
      </c>
      <c r="E139">
        <v>29</v>
      </c>
      <c r="F139">
        <v>26.65</v>
      </c>
      <c r="G139" s="5">
        <f t="shared" si="81"/>
        <v>9.1829999999999998</v>
      </c>
      <c r="H139" s="5">
        <f t="shared" si="82"/>
        <v>6.9409999999999998</v>
      </c>
      <c r="I139" s="5">
        <f t="shared" si="83"/>
        <v>0.75600000000000001</v>
      </c>
      <c r="J139" s="5">
        <f t="shared" si="84"/>
        <v>31.77</v>
      </c>
      <c r="K139" s="5">
        <f t="shared" si="85"/>
        <v>0.92600000000000005</v>
      </c>
      <c r="M139">
        <f t="shared" si="86"/>
        <v>29.435349999600763</v>
      </c>
      <c r="N139" s="5">
        <f t="shared" si="87"/>
        <v>9.1834463133524249</v>
      </c>
      <c r="O139" s="5">
        <f t="shared" si="88"/>
        <v>6.94087975884936</v>
      </c>
      <c r="P139" s="5">
        <f t="shared" si="89"/>
        <v>0.75580337947395115</v>
      </c>
      <c r="Q139" s="5">
        <f t="shared" si="90"/>
        <v>31.774751987077234</v>
      </c>
      <c r="R139" s="5">
        <f t="shared" si="91"/>
        <v>0.92637544461628196</v>
      </c>
    </row>
    <row r="140" spans="1:18" x14ac:dyDescent="0.3">
      <c r="A140" t="s">
        <v>25</v>
      </c>
      <c r="B140" s="5">
        <f t="shared" si="92"/>
        <v>29.44</v>
      </c>
      <c r="C140">
        <v>8.75</v>
      </c>
      <c r="D140">
        <v>6.5500000000000007</v>
      </c>
      <c r="E140">
        <v>29.15</v>
      </c>
      <c r="F140">
        <v>26.95</v>
      </c>
      <c r="G140" s="5">
        <f t="shared" si="81"/>
        <v>9.327</v>
      </c>
      <c r="H140" s="5">
        <f t="shared" si="82"/>
        <v>7.226</v>
      </c>
      <c r="I140" s="5">
        <f t="shared" si="83"/>
        <v>0.77500000000000002</v>
      </c>
      <c r="J140" s="5">
        <f t="shared" si="84"/>
        <v>32.299999999999997</v>
      </c>
      <c r="K140" s="5">
        <f t="shared" si="85"/>
        <v>0.91100000000000003</v>
      </c>
      <c r="M140">
        <f t="shared" si="86"/>
        <v>29.435349999600763</v>
      </c>
      <c r="N140" s="5">
        <f t="shared" si="87"/>
        <v>9.3274571692869017</v>
      </c>
      <c r="O140" s="5">
        <f t="shared" si="88"/>
        <v>7.2255840018854274</v>
      </c>
      <c r="P140" s="5">
        <f t="shared" si="89"/>
        <v>0.77465743028845602</v>
      </c>
      <c r="Q140" s="5">
        <f t="shared" si="90"/>
        <v>32.302018933910141</v>
      </c>
      <c r="R140" s="5">
        <f t="shared" si="91"/>
        <v>0.91125418692328253</v>
      </c>
    </row>
    <row r="141" spans="1:18" x14ac:dyDescent="0.3">
      <c r="A141" t="s">
        <v>25</v>
      </c>
      <c r="B141" s="5">
        <f t="shared" si="92"/>
        <v>29.44</v>
      </c>
      <c r="C141">
        <v>8.85</v>
      </c>
      <c r="D141">
        <v>6.9</v>
      </c>
      <c r="E141">
        <v>29.25</v>
      </c>
      <c r="F141">
        <v>27.299999999999997</v>
      </c>
      <c r="G141" s="5">
        <f t="shared" si="81"/>
        <v>9.4239999999999995</v>
      </c>
      <c r="H141" s="5">
        <f t="shared" si="82"/>
        <v>7.5579999999999998</v>
      </c>
      <c r="I141" s="5">
        <f t="shared" si="83"/>
        <v>0.80200000000000005</v>
      </c>
      <c r="J141" s="5">
        <f t="shared" si="84"/>
        <v>32.65</v>
      </c>
      <c r="K141" s="5">
        <f t="shared" si="85"/>
        <v>0.90100000000000002</v>
      </c>
      <c r="M141">
        <f t="shared" si="86"/>
        <v>29.435349999600763</v>
      </c>
      <c r="N141" s="5">
        <f t="shared" si="87"/>
        <v>9.4235154936423573</v>
      </c>
      <c r="O141" s="5">
        <f t="shared" si="88"/>
        <v>7.5583723779057683</v>
      </c>
      <c r="P141" s="5">
        <f t="shared" si="89"/>
        <v>0.80207565669150527</v>
      </c>
      <c r="Q141" s="5">
        <f t="shared" si="90"/>
        <v>32.653717276872769</v>
      </c>
      <c r="R141" s="5">
        <f t="shared" si="91"/>
        <v>0.90143948237245752</v>
      </c>
    </row>
    <row r="142" spans="1:18" x14ac:dyDescent="0.3">
      <c r="A142" t="s">
        <v>25</v>
      </c>
      <c r="B142" s="5">
        <f t="shared" si="92"/>
        <v>29.44</v>
      </c>
      <c r="C142">
        <v>8.85</v>
      </c>
      <c r="D142">
        <v>7.1999999999999993</v>
      </c>
      <c r="E142">
        <v>29.25</v>
      </c>
      <c r="F142">
        <v>27.599999999999998</v>
      </c>
      <c r="G142" s="5">
        <f t="shared" si="81"/>
        <v>9.4239999999999995</v>
      </c>
      <c r="H142" s="5">
        <f t="shared" si="82"/>
        <v>7.8440000000000003</v>
      </c>
      <c r="I142" s="5">
        <f t="shared" si="83"/>
        <v>0.83199999999999996</v>
      </c>
      <c r="J142" s="5">
        <f t="shared" si="84"/>
        <v>32.65</v>
      </c>
      <c r="K142" s="5">
        <f t="shared" si="85"/>
        <v>0.90100000000000002</v>
      </c>
      <c r="M142">
        <f t="shared" si="86"/>
        <v>29.435349999600763</v>
      </c>
      <c r="N142" s="5">
        <f t="shared" si="87"/>
        <v>9.4235154936423573</v>
      </c>
      <c r="O142" s="5">
        <f t="shared" si="88"/>
        <v>7.8441377199241096</v>
      </c>
      <c r="P142" s="5">
        <f t="shared" si="89"/>
        <v>0.83240036324195721</v>
      </c>
      <c r="Q142" s="5">
        <f t="shared" si="90"/>
        <v>32.653717276872769</v>
      </c>
      <c r="R142" s="5">
        <f t="shared" si="91"/>
        <v>0.90143948237245752</v>
      </c>
    </row>
    <row r="143" spans="1:18" x14ac:dyDescent="0.3">
      <c r="A143" t="s">
        <v>25</v>
      </c>
      <c r="B143" s="5">
        <f t="shared" si="92"/>
        <v>29.44</v>
      </c>
      <c r="C143">
        <v>9.4</v>
      </c>
      <c r="D143">
        <v>7.9</v>
      </c>
      <c r="E143">
        <v>29.799999999999997</v>
      </c>
      <c r="F143">
        <v>28.299999999999997</v>
      </c>
      <c r="G143" s="5">
        <f t="shared" si="81"/>
        <v>9.9529999999999994</v>
      </c>
      <c r="H143" s="5">
        <f t="shared" si="82"/>
        <v>8.5129999999999999</v>
      </c>
      <c r="I143" s="5">
        <f t="shared" si="83"/>
        <v>0.85499999999999998</v>
      </c>
      <c r="J143" s="5">
        <f t="shared" si="84"/>
        <v>34.590000000000003</v>
      </c>
      <c r="K143" s="5">
        <f t="shared" si="85"/>
        <v>0.85099999999999998</v>
      </c>
      <c r="M143">
        <f t="shared" si="86"/>
        <v>29.435349999600763</v>
      </c>
      <c r="N143" s="5">
        <f t="shared" si="87"/>
        <v>9.9525408197033816</v>
      </c>
      <c r="O143" s="5">
        <f t="shared" si="88"/>
        <v>8.5126663456022555</v>
      </c>
      <c r="P143" s="5">
        <f t="shared" si="89"/>
        <v>0.85532594136659479</v>
      </c>
      <c r="Q143" s="5">
        <f t="shared" si="90"/>
        <v>34.590637703179993</v>
      </c>
      <c r="R143" s="5">
        <f t="shared" si="91"/>
        <v>0.85096291812205316</v>
      </c>
    </row>
    <row r="144" spans="1:18" x14ac:dyDescent="0.3">
      <c r="A144" t="s">
        <v>25</v>
      </c>
      <c r="B144" s="5">
        <f t="shared" si="92"/>
        <v>29.44</v>
      </c>
      <c r="C144">
        <v>9.85</v>
      </c>
      <c r="D144">
        <v>8.8000000000000007</v>
      </c>
      <c r="E144">
        <v>30.25</v>
      </c>
      <c r="F144">
        <v>29.2</v>
      </c>
      <c r="G144" s="5">
        <f t="shared" si="81"/>
        <v>10.385999999999999</v>
      </c>
      <c r="H144" s="5">
        <f t="shared" si="82"/>
        <v>9.375</v>
      </c>
      <c r="I144" s="5">
        <f t="shared" si="83"/>
        <v>0.90300000000000002</v>
      </c>
      <c r="J144" s="5">
        <f t="shared" si="84"/>
        <v>36.18</v>
      </c>
      <c r="K144" s="5">
        <f t="shared" si="85"/>
        <v>0.81399999999999995</v>
      </c>
      <c r="M144">
        <f t="shared" si="86"/>
        <v>29.435349999600763</v>
      </c>
      <c r="N144" s="5">
        <f t="shared" si="87"/>
        <v>10.386223863975838</v>
      </c>
      <c r="O144" s="5">
        <f t="shared" si="88"/>
        <v>9.37548126938613</v>
      </c>
      <c r="P144" s="5">
        <f t="shared" si="89"/>
        <v>0.9026843049189972</v>
      </c>
      <c r="Q144" s="5">
        <f t="shared" si="90"/>
        <v>36.178481433174738</v>
      </c>
      <c r="R144" s="5">
        <f t="shared" si="91"/>
        <v>0.81361485705171976</v>
      </c>
    </row>
    <row r="145" spans="1:18" x14ac:dyDescent="0.3">
      <c r="A145" t="s">
        <v>25</v>
      </c>
      <c r="B145" s="5">
        <f t="shared" si="92"/>
        <v>29.44</v>
      </c>
      <c r="C145">
        <v>10.3</v>
      </c>
      <c r="D145">
        <v>9.1</v>
      </c>
      <c r="E145">
        <v>30.7</v>
      </c>
      <c r="F145">
        <v>29.5</v>
      </c>
      <c r="G145" s="5">
        <f t="shared" si="81"/>
        <v>10.821</v>
      </c>
      <c r="H145" s="5">
        <f t="shared" si="82"/>
        <v>9.6639999999999997</v>
      </c>
      <c r="I145" s="5">
        <f t="shared" si="83"/>
        <v>0.89300000000000002</v>
      </c>
      <c r="J145" s="5">
        <f t="shared" si="84"/>
        <v>37.770000000000003</v>
      </c>
      <c r="K145" s="5">
        <f t="shared" si="85"/>
        <v>0.77900000000000003</v>
      </c>
      <c r="M145">
        <f t="shared" si="86"/>
        <v>29.435349999600763</v>
      </c>
      <c r="N145" s="5">
        <f t="shared" si="87"/>
        <v>10.820619157263621</v>
      </c>
      <c r="O145" s="5">
        <f t="shared" si="88"/>
        <v>9.663836081044975</v>
      </c>
      <c r="P145" s="5">
        <f t="shared" si="89"/>
        <v>0.89309455776917113</v>
      </c>
      <c r="Q145" s="5">
        <f t="shared" si="90"/>
        <v>37.768932920489299</v>
      </c>
      <c r="R145" s="5">
        <f t="shared" si="91"/>
        <v>0.77935349832540168</v>
      </c>
    </row>
    <row r="146" spans="1:18" x14ac:dyDescent="0.3">
      <c r="A146" t="s">
        <v>25</v>
      </c>
      <c r="B146" s="5">
        <f t="shared" si="92"/>
        <v>29.44</v>
      </c>
      <c r="C146">
        <v>10.6</v>
      </c>
      <c r="D146">
        <v>9.5</v>
      </c>
      <c r="E146">
        <v>31</v>
      </c>
      <c r="F146">
        <v>29.9</v>
      </c>
      <c r="G146" s="5">
        <f t="shared" si="81"/>
        <v>11.111000000000001</v>
      </c>
      <c r="H146" s="5">
        <f t="shared" si="82"/>
        <v>10.048999999999999</v>
      </c>
      <c r="I146" s="5">
        <f t="shared" si="83"/>
        <v>0.90400000000000003</v>
      </c>
      <c r="J146" s="5">
        <f t="shared" si="84"/>
        <v>38.83</v>
      </c>
      <c r="K146" s="5">
        <f t="shared" si="85"/>
        <v>0.75800000000000001</v>
      </c>
      <c r="M146">
        <f t="shared" si="86"/>
        <v>29.435349999600763</v>
      </c>
      <c r="N146" s="5">
        <f t="shared" si="87"/>
        <v>11.1105914147028</v>
      </c>
      <c r="O146" s="5">
        <f t="shared" si="88"/>
        <v>10.048851074964922</v>
      </c>
      <c r="P146" s="5">
        <f t="shared" si="89"/>
        <v>0.90443889977514058</v>
      </c>
      <c r="Q146" s="5">
        <f t="shared" si="90"/>
        <v>38.830608346651367</v>
      </c>
      <c r="R146" s="5">
        <f t="shared" si="91"/>
        <v>0.75804503851249028</v>
      </c>
    </row>
    <row r="147" spans="1:18" x14ac:dyDescent="0.3">
      <c r="A147" t="s">
        <v>25</v>
      </c>
      <c r="B147" s="5">
        <f t="shared" si="92"/>
        <v>29.44</v>
      </c>
      <c r="C147">
        <v>10.95</v>
      </c>
      <c r="D147">
        <v>9.9</v>
      </c>
      <c r="E147">
        <v>31.349999999999998</v>
      </c>
      <c r="F147">
        <v>30.299999999999997</v>
      </c>
      <c r="G147" s="5">
        <f t="shared" si="81"/>
        <v>11.449</v>
      </c>
      <c r="H147" s="5">
        <f t="shared" si="82"/>
        <v>10.433999999999999</v>
      </c>
      <c r="I147" s="5">
        <f t="shared" si="83"/>
        <v>0.91100000000000003</v>
      </c>
      <c r="J147" s="5">
        <f t="shared" si="84"/>
        <v>40.07</v>
      </c>
      <c r="K147" s="5">
        <f t="shared" si="85"/>
        <v>0.73499999999999999</v>
      </c>
      <c r="M147">
        <f t="shared" si="86"/>
        <v>29.435349999600763</v>
      </c>
      <c r="N147" s="5">
        <f t="shared" si="87"/>
        <v>11.44925429009754</v>
      </c>
      <c r="O147" s="5">
        <f t="shared" si="88"/>
        <v>10.434455608414632</v>
      </c>
      <c r="P147" s="5">
        <f t="shared" si="89"/>
        <v>0.91136552163396289</v>
      </c>
      <c r="Q147" s="5">
        <f t="shared" si="90"/>
        <v>40.070554732334131</v>
      </c>
      <c r="R147" s="5">
        <f t="shared" si="91"/>
        <v>0.73458803343814205</v>
      </c>
    </row>
    <row r="148" spans="1:18" x14ac:dyDescent="0.3">
      <c r="A148" t="s">
        <v>25</v>
      </c>
      <c r="B148" s="5">
        <f t="shared" si="92"/>
        <v>29.44</v>
      </c>
      <c r="C148">
        <v>11.4</v>
      </c>
      <c r="D148">
        <v>10.4</v>
      </c>
      <c r="E148">
        <v>31.799999999999997</v>
      </c>
      <c r="F148">
        <v>30.799999999999997</v>
      </c>
      <c r="G148" s="5">
        <f t="shared" si="81"/>
        <v>11.885</v>
      </c>
      <c r="H148" s="5">
        <f t="shared" si="82"/>
        <v>10.917</v>
      </c>
      <c r="I148" s="5">
        <f t="shared" si="83"/>
        <v>0.91900000000000004</v>
      </c>
      <c r="J148" s="5">
        <f t="shared" si="84"/>
        <v>41.67</v>
      </c>
      <c r="K148" s="5">
        <f t="shared" si="85"/>
        <v>0.70599999999999996</v>
      </c>
      <c r="M148">
        <f t="shared" si="86"/>
        <v>29.435349999600763</v>
      </c>
      <c r="N148" s="5">
        <f t="shared" si="87"/>
        <v>11.885224426970245</v>
      </c>
      <c r="O148" s="5">
        <f t="shared" si="88"/>
        <v>10.91724400144353</v>
      </c>
      <c r="P148" s="5">
        <f t="shared" si="89"/>
        <v>0.9185559825584656</v>
      </c>
      <c r="Q148" s="5">
        <f t="shared" si="90"/>
        <v>41.666772194466162</v>
      </c>
      <c r="R148" s="5">
        <f t="shared" si="91"/>
        <v>0.70644661079626714</v>
      </c>
    </row>
    <row r="149" spans="1:18" x14ac:dyDescent="0.3">
      <c r="A149" t="s">
        <v>25</v>
      </c>
      <c r="B149" s="5">
        <f t="shared" si="92"/>
        <v>29.44</v>
      </c>
      <c r="C149">
        <v>11.5</v>
      </c>
      <c r="D149">
        <v>10.6</v>
      </c>
      <c r="E149">
        <v>31.9</v>
      </c>
      <c r="F149">
        <v>31</v>
      </c>
      <c r="G149" s="5">
        <f t="shared" si="81"/>
        <v>11.981999999999999</v>
      </c>
      <c r="H149" s="5">
        <f t="shared" si="82"/>
        <v>11.111000000000001</v>
      </c>
      <c r="I149" s="5">
        <f t="shared" si="83"/>
        <v>0.92700000000000005</v>
      </c>
      <c r="J149" s="5">
        <f t="shared" si="84"/>
        <v>42.02</v>
      </c>
      <c r="K149" s="5">
        <f t="shared" si="85"/>
        <v>0.7</v>
      </c>
      <c r="M149">
        <f t="shared" si="86"/>
        <v>29.435349999600763</v>
      </c>
      <c r="N149" s="5">
        <f t="shared" si="87"/>
        <v>11.982187035828451</v>
      </c>
      <c r="O149" s="5">
        <f t="shared" si="88"/>
        <v>11.1105914147028</v>
      </c>
      <c r="P149" s="5">
        <f t="shared" si="89"/>
        <v>0.9272590539173311</v>
      </c>
      <c r="Q149" s="5">
        <f t="shared" si="90"/>
        <v>42.021781394278712</v>
      </c>
      <c r="R149" s="5">
        <f t="shared" si="91"/>
        <v>0.70047839532115608</v>
      </c>
    </row>
    <row r="150" spans="1:18" x14ac:dyDescent="0.3">
      <c r="A150" t="s">
        <v>25</v>
      </c>
      <c r="B150" s="5">
        <f t="shared" si="92"/>
        <v>29.44</v>
      </c>
      <c r="C150">
        <v>11.7</v>
      </c>
      <c r="D150">
        <v>11</v>
      </c>
      <c r="E150">
        <v>32.099999999999994</v>
      </c>
      <c r="F150">
        <v>31.4</v>
      </c>
      <c r="G150" s="5">
        <f t="shared" si="81"/>
        <v>12.176</v>
      </c>
      <c r="H150" s="5">
        <f t="shared" si="82"/>
        <v>11.497999999999999</v>
      </c>
      <c r="I150" s="5">
        <f t="shared" si="83"/>
        <v>0.94399999999999995</v>
      </c>
      <c r="J150" s="5">
        <f t="shared" si="84"/>
        <v>42.73</v>
      </c>
      <c r="K150" s="5">
        <f t="shared" si="85"/>
        <v>0.68899999999999995</v>
      </c>
      <c r="M150">
        <f t="shared" si="86"/>
        <v>29.435349999600763</v>
      </c>
      <c r="N150" s="5">
        <f t="shared" si="87"/>
        <v>12.176197192893499</v>
      </c>
      <c r="O150" s="5">
        <f t="shared" si="88"/>
        <v>11.497665574191032</v>
      </c>
      <c r="P150" s="5">
        <f t="shared" si="89"/>
        <v>0.9442739298688031</v>
      </c>
      <c r="Q150" s="5">
        <f t="shared" si="90"/>
        <v>42.732110782340975</v>
      </c>
      <c r="R150" s="5">
        <f t="shared" si="91"/>
        <v>0.6888344493332379</v>
      </c>
    </row>
    <row r="151" spans="1:18" x14ac:dyDescent="0.3">
      <c r="A151" t="s">
        <v>25</v>
      </c>
      <c r="B151" s="5">
        <f t="shared" si="92"/>
        <v>29.44</v>
      </c>
      <c r="C151">
        <v>12.1</v>
      </c>
      <c r="D151">
        <v>11.5</v>
      </c>
      <c r="E151">
        <v>32.5</v>
      </c>
      <c r="F151">
        <v>31.9</v>
      </c>
      <c r="G151" s="5">
        <f t="shared" si="81"/>
        <v>12.565</v>
      </c>
      <c r="H151" s="5">
        <f t="shared" si="82"/>
        <v>11.981999999999999</v>
      </c>
      <c r="I151" s="5">
        <f t="shared" si="83"/>
        <v>0.95399999999999996</v>
      </c>
      <c r="J151" s="5">
        <f t="shared" si="84"/>
        <v>44.15</v>
      </c>
      <c r="K151" s="5">
        <f t="shared" si="85"/>
        <v>0.66700000000000004</v>
      </c>
      <c r="M151">
        <f t="shared" si="86"/>
        <v>29.435349999600763</v>
      </c>
      <c r="N151" s="5">
        <f t="shared" si="87"/>
        <v>12.56454754985031</v>
      </c>
      <c r="O151" s="5">
        <f t="shared" si="88"/>
        <v>11.982187035828451</v>
      </c>
      <c r="P151" s="5">
        <f t="shared" si="89"/>
        <v>0.95365049861832885</v>
      </c>
      <c r="Q151" s="5">
        <f t="shared" si="90"/>
        <v>44.153977944266948</v>
      </c>
      <c r="R151" s="5">
        <f t="shared" si="91"/>
        <v>0.66665227845960628</v>
      </c>
    </row>
    <row r="152" spans="1:18" x14ac:dyDescent="0.3">
      <c r="A152" t="s">
        <v>25</v>
      </c>
      <c r="B152" s="5">
        <f t="shared" si="92"/>
        <v>29.44</v>
      </c>
      <c r="C152">
        <v>12.55</v>
      </c>
      <c r="D152">
        <v>12</v>
      </c>
      <c r="E152">
        <v>32.950000000000003</v>
      </c>
      <c r="F152">
        <v>32.4</v>
      </c>
      <c r="G152" s="5">
        <f t="shared" si="81"/>
        <v>13.002000000000001</v>
      </c>
      <c r="H152" s="5">
        <f t="shared" si="82"/>
        <v>12.467000000000001</v>
      </c>
      <c r="I152" s="5">
        <f t="shared" si="83"/>
        <v>0.95899999999999996</v>
      </c>
      <c r="J152" s="5">
        <f t="shared" si="84"/>
        <v>45.76</v>
      </c>
      <c r="K152" s="5">
        <f t="shared" si="85"/>
        <v>0.64300000000000002</v>
      </c>
      <c r="M152">
        <f t="shared" si="86"/>
        <v>29.435349999600763</v>
      </c>
      <c r="N152" s="5">
        <f t="shared" si="87"/>
        <v>13.001945491080098</v>
      </c>
      <c r="O152" s="5">
        <f t="shared" si="88"/>
        <v>12.467419552592393</v>
      </c>
      <c r="P152" s="5">
        <f t="shared" si="89"/>
        <v>0.95888877254143134</v>
      </c>
      <c r="Q152" s="5">
        <f t="shared" si="90"/>
        <v>45.75542302649157</v>
      </c>
      <c r="R152" s="5">
        <f t="shared" si="91"/>
        <v>0.64331937183835508</v>
      </c>
    </row>
    <row r="153" spans="1:18" x14ac:dyDescent="0.3">
      <c r="A153" t="s">
        <v>25</v>
      </c>
      <c r="B153" s="5">
        <f t="shared" si="92"/>
        <v>29.44</v>
      </c>
      <c r="C153">
        <v>13</v>
      </c>
      <c r="D153">
        <v>12.5</v>
      </c>
      <c r="E153">
        <v>33.4</v>
      </c>
      <c r="F153">
        <v>32.9</v>
      </c>
      <c r="G153" s="5">
        <f t="shared" si="81"/>
        <v>13.44</v>
      </c>
      <c r="H153" s="5">
        <f t="shared" si="82"/>
        <v>12.952999999999999</v>
      </c>
      <c r="I153" s="5">
        <f t="shared" si="83"/>
        <v>0.96399999999999997</v>
      </c>
      <c r="J153" s="5">
        <f t="shared" si="84"/>
        <v>47.36</v>
      </c>
      <c r="K153" s="5">
        <f t="shared" si="85"/>
        <v>0.622</v>
      </c>
      <c r="M153">
        <f t="shared" si="86"/>
        <v>29.435349999600763</v>
      </c>
      <c r="N153" s="5">
        <f t="shared" si="87"/>
        <v>13.439849357748027</v>
      </c>
      <c r="O153" s="5">
        <f t="shared" si="88"/>
        <v>12.953320229422667</v>
      </c>
      <c r="P153" s="5">
        <f t="shared" si="89"/>
        <v>0.96379951029399913</v>
      </c>
      <c r="Q153" s="5">
        <f t="shared" si="90"/>
        <v>47.358720453522857</v>
      </c>
      <c r="R153" s="5">
        <f t="shared" si="91"/>
        <v>0.62154022992424762</v>
      </c>
    </row>
    <row r="154" spans="1:18" x14ac:dyDescent="0.3">
      <c r="A154" t="s">
        <v>25</v>
      </c>
      <c r="B154" s="5">
        <f t="shared" si="92"/>
        <v>29.44</v>
      </c>
      <c r="C154">
        <v>13.75</v>
      </c>
      <c r="D154">
        <v>13.1</v>
      </c>
      <c r="E154">
        <v>34.15</v>
      </c>
      <c r="F154">
        <v>33.5</v>
      </c>
      <c r="G154" s="5">
        <f t="shared" si="81"/>
        <v>14.170999999999999</v>
      </c>
      <c r="H154" s="5">
        <f t="shared" si="82"/>
        <v>13.537000000000001</v>
      </c>
      <c r="I154" s="5">
        <f t="shared" si="83"/>
        <v>0.95499999999999996</v>
      </c>
      <c r="J154" s="5">
        <f t="shared" si="84"/>
        <v>50.03</v>
      </c>
      <c r="K154" s="5">
        <f t="shared" si="85"/>
        <v>0.58799999999999997</v>
      </c>
      <c r="M154">
        <f t="shared" si="86"/>
        <v>29.435349999600763</v>
      </c>
      <c r="N154" s="5">
        <f t="shared" si="87"/>
        <v>14.17074162480092</v>
      </c>
      <c r="O154" s="5">
        <f t="shared" si="88"/>
        <v>13.537227310785823</v>
      </c>
      <c r="P154" s="5">
        <f t="shared" si="89"/>
        <v>0.95529420189933101</v>
      </c>
      <c r="Q154" s="5">
        <f t="shared" si="90"/>
        <v>50.034736310883616</v>
      </c>
      <c r="R154" s="5">
        <f t="shared" si="91"/>
        <v>0.5882982937435397</v>
      </c>
    </row>
    <row r="155" spans="1:18" x14ac:dyDescent="0.3">
      <c r="A155" t="s">
        <v>25</v>
      </c>
      <c r="B155" s="5">
        <f t="shared" si="92"/>
        <v>29.44</v>
      </c>
      <c r="C155">
        <v>14.25</v>
      </c>
      <c r="D155">
        <v>14</v>
      </c>
      <c r="E155">
        <v>34.65</v>
      </c>
      <c r="F155">
        <v>34.4</v>
      </c>
      <c r="G155" s="5">
        <f t="shared" si="81"/>
        <v>14.659000000000001</v>
      </c>
      <c r="H155" s="5">
        <f t="shared" si="82"/>
        <v>14.414999999999999</v>
      </c>
      <c r="I155" s="5">
        <f t="shared" si="83"/>
        <v>0.98299999999999998</v>
      </c>
      <c r="J155" s="5">
        <f t="shared" si="84"/>
        <v>51.82</v>
      </c>
      <c r="K155" s="5">
        <f t="shared" si="85"/>
        <v>0.56799999999999995</v>
      </c>
      <c r="M155">
        <f t="shared" si="86"/>
        <v>29.435349999600763</v>
      </c>
      <c r="N155" s="5">
        <f t="shared" si="87"/>
        <v>14.658686618424516</v>
      </c>
      <c r="O155" s="5">
        <f t="shared" si="88"/>
        <v>14.414648415976025</v>
      </c>
      <c r="P155" s="5">
        <f t="shared" si="89"/>
        <v>0.98335197355663773</v>
      </c>
      <c r="Q155" s="5">
        <f t="shared" si="90"/>
        <v>51.821249316037687</v>
      </c>
      <c r="R155" s="5">
        <f t="shared" si="91"/>
        <v>0.56801698893992281</v>
      </c>
    </row>
    <row r="156" spans="1:18" x14ac:dyDescent="0.3">
      <c r="A156" t="s">
        <v>25</v>
      </c>
      <c r="B156" s="5">
        <f>ROUND(M156,2)</f>
        <v>32.58</v>
      </c>
      <c r="C156">
        <v>8.75</v>
      </c>
      <c r="D156">
        <v>0</v>
      </c>
      <c r="E156">
        <v>29.15</v>
      </c>
      <c r="F156" s="6" t="s">
        <v>30</v>
      </c>
      <c r="G156" s="5">
        <f t="shared" si="81"/>
        <v>9.4570000000000007</v>
      </c>
      <c r="H156" s="5">
        <f t="shared" si="82"/>
        <v>0</v>
      </c>
      <c r="I156" s="5">
        <f t="shared" si="83"/>
        <v>0</v>
      </c>
      <c r="J156" s="5">
        <f>ROUND(Q156,2)</f>
        <v>32.58</v>
      </c>
      <c r="K156" s="5">
        <f>ROUND(R156,3)</f>
        <v>1</v>
      </c>
      <c r="M156">
        <v>32.581455480085978</v>
      </c>
      <c r="N156" s="5">
        <f>(C156+((((1000*M156)/(30*E156))^2)/1962))</f>
        <v>9.4574933005798378</v>
      </c>
      <c r="O156" s="5">
        <f>IF(D156=0,0,(D156+((((1000*M156)/(30*F156))^2)/1962)))</f>
        <v>0</v>
      </c>
      <c r="P156" s="5">
        <f t="shared" si="89"/>
        <v>0</v>
      </c>
      <c r="Q156" s="5">
        <f>M156</f>
        <v>32.581455480085978</v>
      </c>
      <c r="R156" s="5">
        <f>M156/Q156</f>
        <v>1</v>
      </c>
    </row>
    <row r="157" spans="1:18" x14ac:dyDescent="0.3">
      <c r="A157" t="s">
        <v>25</v>
      </c>
      <c r="B157" s="5">
        <f t="shared" ref="B157:B158" si="93">ROUND(M157,2)</f>
        <v>32.58</v>
      </c>
      <c r="C157">
        <v>8.6</v>
      </c>
      <c r="D157">
        <v>0</v>
      </c>
      <c r="E157">
        <v>29</v>
      </c>
      <c r="F157">
        <v>19.5</v>
      </c>
      <c r="G157" s="5">
        <f t="shared" si="81"/>
        <v>9.3149999999999995</v>
      </c>
      <c r="H157" s="5">
        <f t="shared" si="82"/>
        <v>0</v>
      </c>
      <c r="I157" s="5">
        <f t="shared" si="83"/>
        <v>0</v>
      </c>
      <c r="J157" s="5">
        <f>ROUND(Q157,2)</f>
        <v>32.26</v>
      </c>
      <c r="K157" s="5">
        <f>ROUND(R157,3)</f>
        <v>1.01</v>
      </c>
      <c r="M157">
        <f>M156</f>
        <v>32.581455480085978</v>
      </c>
      <c r="N157" s="5">
        <f>(C157+((((1000*M157)/(30*E157))^2)/1962))</f>
        <v>9.3148311249725921</v>
      </c>
      <c r="O157" s="5">
        <f>IF(D157=0,0,(D157+((((1000*M157)/(30*F157))^2)/1962)))</f>
        <v>0</v>
      </c>
      <c r="P157" s="5">
        <f>O157/N157</f>
        <v>0</v>
      </c>
      <c r="Q157" s="5">
        <f>3.6613*N157-1.8486</f>
        <v>32.255791197862159</v>
      </c>
      <c r="R157" s="5">
        <f>M157/Q157</f>
        <v>1.0100963042644386</v>
      </c>
    </row>
    <row r="158" spans="1:18" x14ac:dyDescent="0.3">
      <c r="A158" t="s">
        <v>25</v>
      </c>
      <c r="B158" s="5">
        <f t="shared" si="93"/>
        <v>32.58</v>
      </c>
      <c r="C158">
        <v>8.5500000000000007</v>
      </c>
      <c r="D158">
        <v>0</v>
      </c>
      <c r="E158">
        <v>28.95</v>
      </c>
      <c r="F158">
        <v>19.899999999999999</v>
      </c>
      <c r="G158" s="5">
        <f t="shared" ref="G158:G183" si="94">ROUND(N158,3)</f>
        <v>9.2669999999999995</v>
      </c>
      <c r="H158" s="5">
        <f t="shared" ref="H158:H183" si="95">ROUND(O158,3)</f>
        <v>0</v>
      </c>
      <c r="I158" s="5">
        <f t="shared" ref="I158:I183" si="96">ROUND(P158,3)</f>
        <v>0</v>
      </c>
      <c r="J158" s="5">
        <f t="shared" ref="J158:J181" si="97">ROUND(Q158,2)</f>
        <v>32.08</v>
      </c>
      <c r="K158" s="5">
        <f t="shared" ref="K158:K181" si="98">ROUND(R158,3)</f>
        <v>1.016</v>
      </c>
      <c r="M158">
        <f t="shared" ref="M158:M181" si="99">M157</f>
        <v>32.581455480085978</v>
      </c>
      <c r="N158" s="5">
        <f t="shared" ref="N158:N181" si="100">(C158+((((1000*M158)/(30*E158))^2)/1962))</f>
        <v>9.2673024494044007</v>
      </c>
      <c r="O158" s="5">
        <f t="shared" ref="O158:O181" si="101">IF(D158=0,0,(D158+((((1000*M158)/(30*F158))^2)/1962)))</f>
        <v>0</v>
      </c>
      <c r="P158" s="5">
        <f t="shared" ref="P158:P182" si="102">O158/N158</f>
        <v>0</v>
      </c>
      <c r="Q158" s="5">
        <f t="shared" ref="Q158:Q181" si="103">3.6613*N158-1.8486</f>
        <v>32.08177445800434</v>
      </c>
      <c r="R158" s="5">
        <f t="shared" ref="R158:R181" si="104">M158/Q158</f>
        <v>1.0155752301898304</v>
      </c>
    </row>
    <row r="159" spans="1:18" x14ac:dyDescent="0.3">
      <c r="A159" t="s">
        <v>25</v>
      </c>
      <c r="B159" s="5">
        <f t="shared" ref="B159:B181" si="105">ROUND(M159,2)</f>
        <v>32.58</v>
      </c>
      <c r="C159">
        <v>8.5</v>
      </c>
      <c r="D159">
        <v>0.19999999999999929</v>
      </c>
      <c r="E159">
        <v>28.9</v>
      </c>
      <c r="F159">
        <v>20.599999999999998</v>
      </c>
      <c r="G159" s="5">
        <f t="shared" si="94"/>
        <v>9.2200000000000006</v>
      </c>
      <c r="H159" s="5">
        <f t="shared" si="95"/>
        <v>1.617</v>
      </c>
      <c r="I159" s="5">
        <f t="shared" si="96"/>
        <v>0.17499999999999999</v>
      </c>
      <c r="J159" s="5">
        <f t="shared" si="97"/>
        <v>31.91</v>
      </c>
      <c r="K159" s="5">
        <f t="shared" si="98"/>
        <v>1.0209999999999999</v>
      </c>
      <c r="M159">
        <f t="shared" si="99"/>
        <v>32.581455480085978</v>
      </c>
      <c r="N159" s="5">
        <f t="shared" si="100"/>
        <v>9.2197866118724043</v>
      </c>
      <c r="O159" s="5">
        <f t="shared" si="101"/>
        <v>1.6166579698886572</v>
      </c>
      <c r="P159" s="5">
        <f t="shared" si="102"/>
        <v>0.17534657123266517</v>
      </c>
      <c r="Q159" s="5">
        <f t="shared" si="103"/>
        <v>31.907804722048436</v>
      </c>
      <c r="R159" s="5">
        <f t="shared" si="104"/>
        <v>1.021112413213813</v>
      </c>
    </row>
    <row r="160" spans="1:18" x14ac:dyDescent="0.3">
      <c r="A160" t="s">
        <v>25</v>
      </c>
      <c r="B160" s="5">
        <f t="shared" si="105"/>
        <v>32.58</v>
      </c>
      <c r="C160">
        <v>8.4499999999999993</v>
      </c>
      <c r="D160">
        <v>0.75</v>
      </c>
      <c r="E160">
        <v>28.849999999999998</v>
      </c>
      <c r="F160">
        <v>21.15</v>
      </c>
      <c r="G160" s="5">
        <f t="shared" si="94"/>
        <v>9.1720000000000006</v>
      </c>
      <c r="H160" s="5">
        <f t="shared" si="95"/>
        <v>2.0939999999999999</v>
      </c>
      <c r="I160" s="5">
        <f t="shared" si="96"/>
        <v>0.22800000000000001</v>
      </c>
      <c r="J160" s="5">
        <f t="shared" si="97"/>
        <v>31.73</v>
      </c>
      <c r="K160" s="5">
        <f t="shared" si="98"/>
        <v>1.0269999999999999</v>
      </c>
      <c r="M160">
        <f t="shared" si="99"/>
        <v>32.581455480085978</v>
      </c>
      <c r="N160" s="5">
        <f t="shared" si="100"/>
        <v>9.1722837014522014</v>
      </c>
      <c r="O160" s="5">
        <f t="shared" si="101"/>
        <v>2.0939363682845165</v>
      </c>
      <c r="P160" s="5">
        <f t="shared" si="102"/>
        <v>0.22828953360360998</v>
      </c>
      <c r="Q160" s="5">
        <f t="shared" si="103"/>
        <v>31.733882316126948</v>
      </c>
      <c r="R160" s="5">
        <f t="shared" si="104"/>
        <v>1.0267087763014833</v>
      </c>
    </row>
    <row r="161" spans="1:18" x14ac:dyDescent="0.3">
      <c r="A161" t="s">
        <v>25</v>
      </c>
      <c r="B161" s="5">
        <f t="shared" si="105"/>
        <v>32.58</v>
      </c>
      <c r="C161">
        <v>8.5</v>
      </c>
      <c r="D161">
        <v>1.3000000000000007</v>
      </c>
      <c r="E161">
        <v>28.9</v>
      </c>
      <c r="F161">
        <v>21.7</v>
      </c>
      <c r="G161" s="5">
        <f t="shared" si="94"/>
        <v>9.2200000000000006</v>
      </c>
      <c r="H161" s="5">
        <f t="shared" si="95"/>
        <v>2.577</v>
      </c>
      <c r="I161" s="5">
        <f t="shared" si="96"/>
        <v>0.27900000000000003</v>
      </c>
      <c r="J161" s="5">
        <f t="shared" si="97"/>
        <v>31.91</v>
      </c>
      <c r="K161" s="5">
        <f t="shared" si="98"/>
        <v>1.0209999999999999</v>
      </c>
      <c r="M161">
        <f t="shared" si="99"/>
        <v>32.581455480085978</v>
      </c>
      <c r="N161" s="5">
        <f t="shared" si="100"/>
        <v>9.2197866118724043</v>
      </c>
      <c r="O161" s="5">
        <f t="shared" si="101"/>
        <v>2.5766739070737348</v>
      </c>
      <c r="P161" s="5">
        <f t="shared" si="102"/>
        <v>0.27947218472016783</v>
      </c>
      <c r="Q161" s="5">
        <f t="shared" si="103"/>
        <v>31.907804722048436</v>
      </c>
      <c r="R161" s="5">
        <f t="shared" si="104"/>
        <v>1.021112413213813</v>
      </c>
    </row>
    <row r="162" spans="1:18" x14ac:dyDescent="0.3">
      <c r="A162" t="s">
        <v>25</v>
      </c>
      <c r="B162" s="5">
        <f t="shared" si="105"/>
        <v>32.58</v>
      </c>
      <c r="C162">
        <v>8.6</v>
      </c>
      <c r="D162">
        <v>2.3999999999999986</v>
      </c>
      <c r="E162">
        <v>29</v>
      </c>
      <c r="F162">
        <v>22.799999999999997</v>
      </c>
      <c r="G162" s="5">
        <f t="shared" si="94"/>
        <v>9.3149999999999995</v>
      </c>
      <c r="H162" s="5">
        <f t="shared" si="95"/>
        <v>3.556</v>
      </c>
      <c r="I162" s="5">
        <f t="shared" si="96"/>
        <v>0.38200000000000001</v>
      </c>
      <c r="J162" s="5">
        <f t="shared" si="97"/>
        <v>32.26</v>
      </c>
      <c r="K162" s="5">
        <f t="shared" si="98"/>
        <v>1.01</v>
      </c>
      <c r="M162">
        <f t="shared" si="99"/>
        <v>32.581455480085978</v>
      </c>
      <c r="N162" s="5">
        <f t="shared" si="100"/>
        <v>9.3148311249725921</v>
      </c>
      <c r="O162" s="5">
        <f t="shared" si="101"/>
        <v>3.5564577102607537</v>
      </c>
      <c r="P162" s="5">
        <f t="shared" si="102"/>
        <v>0.3818059246104924</v>
      </c>
      <c r="Q162" s="5">
        <f t="shared" si="103"/>
        <v>32.255791197862159</v>
      </c>
      <c r="R162" s="5">
        <f t="shared" si="104"/>
        <v>1.0100963042644386</v>
      </c>
    </row>
    <row r="163" spans="1:18" x14ac:dyDescent="0.3">
      <c r="A163" t="s">
        <v>25</v>
      </c>
      <c r="B163" s="5">
        <f t="shared" si="105"/>
        <v>32.58</v>
      </c>
      <c r="C163">
        <v>8.6999999999999993</v>
      </c>
      <c r="D163">
        <v>3.1499999999999986</v>
      </c>
      <c r="E163">
        <v>29.099999999999998</v>
      </c>
      <c r="F163">
        <v>23.549999999999997</v>
      </c>
      <c r="G163" s="5">
        <f t="shared" si="94"/>
        <v>9.41</v>
      </c>
      <c r="H163" s="5">
        <f t="shared" si="95"/>
        <v>4.234</v>
      </c>
      <c r="I163" s="5">
        <f t="shared" si="96"/>
        <v>0.45</v>
      </c>
      <c r="J163" s="5">
        <f t="shared" si="97"/>
        <v>32.6</v>
      </c>
      <c r="K163" s="5">
        <f t="shared" si="98"/>
        <v>0.999</v>
      </c>
      <c r="M163">
        <f t="shared" si="99"/>
        <v>32.581455480085978</v>
      </c>
      <c r="N163" s="5">
        <f t="shared" si="100"/>
        <v>9.4099266377368593</v>
      </c>
      <c r="O163" s="5">
        <f t="shared" si="101"/>
        <v>4.2339709090780335</v>
      </c>
      <c r="P163" s="5">
        <f t="shared" si="102"/>
        <v>0.44994728142708745</v>
      </c>
      <c r="Q163" s="5">
        <f t="shared" si="103"/>
        <v>32.603964398745966</v>
      </c>
      <c r="R163" s="5">
        <f t="shared" si="104"/>
        <v>0.99930962632688758</v>
      </c>
    </row>
    <row r="164" spans="1:18" x14ac:dyDescent="0.3">
      <c r="A164" t="s">
        <v>25</v>
      </c>
      <c r="B164" s="5">
        <f t="shared" si="105"/>
        <v>32.58</v>
      </c>
      <c r="C164">
        <v>8.6999999999999993</v>
      </c>
      <c r="D164">
        <v>3.5</v>
      </c>
      <c r="E164">
        <v>29.099999999999998</v>
      </c>
      <c r="F164">
        <v>23.9</v>
      </c>
      <c r="G164" s="5">
        <f t="shared" si="94"/>
        <v>9.41</v>
      </c>
      <c r="H164" s="5">
        <f t="shared" si="95"/>
        <v>4.5519999999999996</v>
      </c>
      <c r="I164" s="5">
        <f t="shared" si="96"/>
        <v>0.48399999999999999</v>
      </c>
      <c r="J164" s="5">
        <f t="shared" si="97"/>
        <v>32.6</v>
      </c>
      <c r="K164" s="5">
        <f t="shared" si="98"/>
        <v>0.999</v>
      </c>
      <c r="M164">
        <f t="shared" si="99"/>
        <v>32.581455480085978</v>
      </c>
      <c r="N164" s="5">
        <f t="shared" si="100"/>
        <v>9.4099266377368593</v>
      </c>
      <c r="O164" s="5">
        <f t="shared" si="101"/>
        <v>4.552455272320076</v>
      </c>
      <c r="P164" s="5">
        <f t="shared" si="102"/>
        <v>0.48379285488403845</v>
      </c>
      <c r="Q164" s="5">
        <f t="shared" si="103"/>
        <v>32.603964398745966</v>
      </c>
      <c r="R164" s="5">
        <f t="shared" si="104"/>
        <v>0.99930962632688758</v>
      </c>
    </row>
    <row r="165" spans="1:18" x14ac:dyDescent="0.3">
      <c r="A165" t="s">
        <v>25</v>
      </c>
      <c r="B165" s="5">
        <f t="shared" si="105"/>
        <v>32.58</v>
      </c>
      <c r="C165">
        <v>8.75</v>
      </c>
      <c r="D165">
        <v>4</v>
      </c>
      <c r="E165">
        <v>29.15</v>
      </c>
      <c r="F165">
        <v>24.4</v>
      </c>
      <c r="G165" s="5">
        <f t="shared" si="94"/>
        <v>9.4570000000000007</v>
      </c>
      <c r="H165" s="5">
        <f t="shared" si="95"/>
        <v>5.01</v>
      </c>
      <c r="I165" s="5">
        <f t="shared" si="96"/>
        <v>0.53</v>
      </c>
      <c r="J165" s="5">
        <f t="shared" si="97"/>
        <v>32.78</v>
      </c>
      <c r="K165" s="5">
        <f t="shared" si="98"/>
        <v>0.99399999999999999</v>
      </c>
      <c r="M165">
        <f t="shared" si="99"/>
        <v>32.581455480085978</v>
      </c>
      <c r="N165" s="5">
        <f t="shared" si="100"/>
        <v>9.4574933005798378</v>
      </c>
      <c r="O165" s="5">
        <f t="shared" si="101"/>
        <v>5.0097638002249916</v>
      </c>
      <c r="P165" s="5">
        <f t="shared" si="102"/>
        <v>0.52971370330421952</v>
      </c>
      <c r="Q165" s="5">
        <f t="shared" si="103"/>
        <v>32.778120221412962</v>
      </c>
      <c r="R165" s="5">
        <f t="shared" si="104"/>
        <v>0.99400012142250582</v>
      </c>
    </row>
    <row r="166" spans="1:18" x14ac:dyDescent="0.3">
      <c r="A166" t="s">
        <v>25</v>
      </c>
      <c r="B166" s="5">
        <f t="shared" si="105"/>
        <v>32.58</v>
      </c>
      <c r="C166">
        <v>8.8000000000000007</v>
      </c>
      <c r="D166">
        <v>5</v>
      </c>
      <c r="E166">
        <v>29.2</v>
      </c>
      <c r="F166">
        <v>25.4</v>
      </c>
      <c r="G166" s="5">
        <f t="shared" si="94"/>
        <v>9.5050000000000008</v>
      </c>
      <c r="H166" s="5">
        <f t="shared" si="95"/>
        <v>5.9320000000000004</v>
      </c>
      <c r="I166" s="5">
        <f t="shared" si="96"/>
        <v>0.624</v>
      </c>
      <c r="J166" s="5">
        <f t="shared" si="97"/>
        <v>32.950000000000003</v>
      </c>
      <c r="K166" s="5">
        <f t="shared" si="98"/>
        <v>0.98899999999999999</v>
      </c>
      <c r="M166">
        <f t="shared" si="99"/>
        <v>32.581455480085978</v>
      </c>
      <c r="N166" s="5">
        <f t="shared" si="100"/>
        <v>9.5050724527373234</v>
      </c>
      <c r="O166" s="5">
        <f t="shared" si="101"/>
        <v>5.9318199765979767</v>
      </c>
      <c r="P166" s="5">
        <f t="shared" si="102"/>
        <v>0.62406888596516674</v>
      </c>
      <c r="Q166" s="5">
        <f t="shared" si="103"/>
        <v>32.952321771207167</v>
      </c>
      <c r="R166" s="5">
        <f t="shared" si="104"/>
        <v>0.98874536690627846</v>
      </c>
    </row>
    <row r="167" spans="1:18" x14ac:dyDescent="0.3">
      <c r="A167" t="s">
        <v>25</v>
      </c>
      <c r="B167" s="5">
        <f t="shared" si="105"/>
        <v>32.58</v>
      </c>
      <c r="C167">
        <v>8.9</v>
      </c>
      <c r="D167">
        <v>5</v>
      </c>
      <c r="E167">
        <v>29.299999999999997</v>
      </c>
      <c r="F167">
        <v>25.4</v>
      </c>
      <c r="G167" s="5">
        <f t="shared" si="94"/>
        <v>9.6</v>
      </c>
      <c r="H167" s="5">
        <f t="shared" si="95"/>
        <v>5.9320000000000004</v>
      </c>
      <c r="I167" s="5">
        <f t="shared" si="96"/>
        <v>0.61799999999999999</v>
      </c>
      <c r="J167" s="5">
        <f t="shared" si="97"/>
        <v>33.299999999999997</v>
      </c>
      <c r="K167" s="5">
        <f t="shared" si="98"/>
        <v>0.97799999999999998</v>
      </c>
      <c r="M167">
        <f t="shared" si="99"/>
        <v>32.581455480085978</v>
      </c>
      <c r="N167" s="5">
        <f t="shared" si="100"/>
        <v>9.600267884427252</v>
      </c>
      <c r="O167" s="5">
        <f t="shared" si="101"/>
        <v>5.9318199765979767</v>
      </c>
      <c r="P167" s="5">
        <f t="shared" si="102"/>
        <v>0.61788067249874112</v>
      </c>
      <c r="Q167" s="5">
        <f t="shared" si="103"/>
        <v>33.3008608052535</v>
      </c>
      <c r="R167" s="5">
        <f t="shared" si="104"/>
        <v>0.97839679492447151</v>
      </c>
    </row>
    <row r="168" spans="1:18" x14ac:dyDescent="0.3">
      <c r="A168" t="s">
        <v>25</v>
      </c>
      <c r="B168" s="5">
        <f t="shared" si="105"/>
        <v>32.58</v>
      </c>
      <c r="C168">
        <v>9.15</v>
      </c>
      <c r="D168">
        <v>6</v>
      </c>
      <c r="E168">
        <v>29.549999999999997</v>
      </c>
      <c r="F168">
        <v>26.4</v>
      </c>
      <c r="G168" s="5">
        <f t="shared" si="94"/>
        <v>9.8379999999999992</v>
      </c>
      <c r="H168" s="5">
        <f t="shared" si="95"/>
        <v>6.8630000000000004</v>
      </c>
      <c r="I168" s="5">
        <f t="shared" si="96"/>
        <v>0.69799999999999995</v>
      </c>
      <c r="J168" s="5">
        <f t="shared" si="97"/>
        <v>34.17</v>
      </c>
      <c r="K168" s="5">
        <f t="shared" si="98"/>
        <v>0.95299999999999996</v>
      </c>
      <c r="M168">
        <f t="shared" si="99"/>
        <v>32.581455480085978</v>
      </c>
      <c r="N168" s="5">
        <f t="shared" si="100"/>
        <v>9.8384691421542563</v>
      </c>
      <c r="O168" s="5">
        <f t="shared" si="101"/>
        <v>6.8625645318267194</v>
      </c>
      <c r="P168" s="5">
        <f t="shared" si="102"/>
        <v>0.69752361192282752</v>
      </c>
      <c r="Q168" s="5">
        <f t="shared" si="103"/>
        <v>34.172987070169384</v>
      </c>
      <c r="R168" s="5">
        <f t="shared" si="104"/>
        <v>0.95342720298885719</v>
      </c>
    </row>
    <row r="169" spans="1:18" x14ac:dyDescent="0.3">
      <c r="A169" t="s">
        <v>25</v>
      </c>
      <c r="B169" s="5">
        <f t="shared" si="105"/>
        <v>32.58</v>
      </c>
      <c r="C169">
        <v>9.25</v>
      </c>
      <c r="D169">
        <v>6.5</v>
      </c>
      <c r="E169">
        <v>29.65</v>
      </c>
      <c r="F169">
        <v>26.9</v>
      </c>
      <c r="G169" s="5">
        <f t="shared" si="94"/>
        <v>9.9339999999999993</v>
      </c>
      <c r="H169" s="5">
        <f t="shared" si="95"/>
        <v>7.3310000000000004</v>
      </c>
      <c r="I169" s="5">
        <f t="shared" si="96"/>
        <v>0.73799999999999999</v>
      </c>
      <c r="J169" s="5">
        <f t="shared" si="97"/>
        <v>34.520000000000003</v>
      </c>
      <c r="K169" s="5">
        <f t="shared" si="98"/>
        <v>0.94399999999999995</v>
      </c>
      <c r="M169">
        <f t="shared" si="99"/>
        <v>32.581455480085978</v>
      </c>
      <c r="N169" s="5">
        <f t="shared" si="100"/>
        <v>9.9338329994988754</v>
      </c>
      <c r="O169" s="5">
        <f t="shared" si="101"/>
        <v>7.3307969432456028</v>
      </c>
      <c r="P169" s="5">
        <f t="shared" si="102"/>
        <v>0.73796257130710918</v>
      </c>
      <c r="Q169" s="5">
        <f t="shared" si="103"/>
        <v>34.52214276106524</v>
      </c>
      <c r="R169" s="5">
        <f t="shared" si="104"/>
        <v>0.9437842750836426</v>
      </c>
    </row>
    <row r="170" spans="1:18" x14ac:dyDescent="0.3">
      <c r="A170" t="s">
        <v>25</v>
      </c>
      <c r="B170" s="5">
        <f t="shared" si="105"/>
        <v>32.58</v>
      </c>
      <c r="C170">
        <v>9.75</v>
      </c>
      <c r="D170">
        <v>7.75</v>
      </c>
      <c r="E170">
        <v>30.15</v>
      </c>
      <c r="F170">
        <v>28.15</v>
      </c>
      <c r="G170" s="5">
        <f t="shared" si="94"/>
        <v>10.411</v>
      </c>
      <c r="H170" s="5">
        <f t="shared" si="95"/>
        <v>8.5090000000000003</v>
      </c>
      <c r="I170" s="5">
        <f t="shared" si="96"/>
        <v>0.81699999999999995</v>
      </c>
      <c r="J170" s="5">
        <f t="shared" si="97"/>
        <v>36.270000000000003</v>
      </c>
      <c r="K170" s="5">
        <f t="shared" si="98"/>
        <v>0.89800000000000002</v>
      </c>
      <c r="M170">
        <f t="shared" si="99"/>
        <v>32.581455480085978</v>
      </c>
      <c r="N170" s="5">
        <f t="shared" si="100"/>
        <v>10.411340039550122</v>
      </c>
      <c r="O170" s="5">
        <f t="shared" si="101"/>
        <v>8.5086520777766292</v>
      </c>
      <c r="P170" s="5">
        <f t="shared" si="102"/>
        <v>0.81724850455890896</v>
      </c>
      <c r="Q170" s="5">
        <f t="shared" si="103"/>
        <v>36.270439286804866</v>
      </c>
      <c r="R170" s="5">
        <f t="shared" si="104"/>
        <v>0.89829227659613886</v>
      </c>
    </row>
    <row r="171" spans="1:18" x14ac:dyDescent="0.3">
      <c r="A171" t="s">
        <v>25</v>
      </c>
      <c r="B171" s="5">
        <f t="shared" si="105"/>
        <v>32.58</v>
      </c>
      <c r="C171">
        <v>10.25</v>
      </c>
      <c r="D171">
        <v>8.5</v>
      </c>
      <c r="E171">
        <v>30.65</v>
      </c>
      <c r="F171">
        <v>28.9</v>
      </c>
      <c r="G171" s="5">
        <f t="shared" si="94"/>
        <v>10.89</v>
      </c>
      <c r="H171" s="5">
        <f t="shared" si="95"/>
        <v>9.2200000000000006</v>
      </c>
      <c r="I171" s="5">
        <f t="shared" si="96"/>
        <v>0.84699999999999998</v>
      </c>
      <c r="J171" s="5">
        <f t="shared" si="97"/>
        <v>38.020000000000003</v>
      </c>
      <c r="K171" s="5">
        <f t="shared" si="98"/>
        <v>0.85699999999999998</v>
      </c>
      <c r="M171">
        <f t="shared" si="99"/>
        <v>32.581455480085978</v>
      </c>
      <c r="N171" s="5">
        <f t="shared" si="100"/>
        <v>10.889938873192786</v>
      </c>
      <c r="O171" s="5">
        <f t="shared" si="101"/>
        <v>9.2197866118724043</v>
      </c>
      <c r="P171" s="5">
        <f t="shared" si="102"/>
        <v>0.84663345857416039</v>
      </c>
      <c r="Q171" s="5">
        <f t="shared" si="103"/>
        <v>38.022733196420752</v>
      </c>
      <c r="R171" s="5">
        <f t="shared" si="104"/>
        <v>0.8568940931146164</v>
      </c>
    </row>
    <row r="172" spans="1:18" x14ac:dyDescent="0.3">
      <c r="A172" t="s">
        <v>25</v>
      </c>
      <c r="B172" s="5">
        <f t="shared" si="105"/>
        <v>32.58</v>
      </c>
      <c r="C172">
        <v>10.3</v>
      </c>
      <c r="D172">
        <v>8.8000000000000007</v>
      </c>
      <c r="E172">
        <v>30.7</v>
      </c>
      <c r="F172">
        <v>29.2</v>
      </c>
      <c r="G172" s="5">
        <f t="shared" si="94"/>
        <v>10.938000000000001</v>
      </c>
      <c r="H172" s="5">
        <f t="shared" si="95"/>
        <v>9.5050000000000008</v>
      </c>
      <c r="I172" s="5">
        <f t="shared" si="96"/>
        <v>0.86899999999999999</v>
      </c>
      <c r="J172" s="5">
        <f t="shared" si="97"/>
        <v>38.200000000000003</v>
      </c>
      <c r="K172" s="5">
        <f t="shared" si="98"/>
        <v>0.85299999999999998</v>
      </c>
      <c r="M172">
        <f t="shared" si="99"/>
        <v>32.581455480085978</v>
      </c>
      <c r="N172" s="5">
        <f t="shared" si="100"/>
        <v>10.937856079217765</v>
      </c>
      <c r="O172" s="5">
        <f t="shared" si="101"/>
        <v>9.5050724527373234</v>
      </c>
      <c r="P172" s="5">
        <f t="shared" si="102"/>
        <v>0.86900690445152495</v>
      </c>
      <c r="Q172" s="5">
        <f t="shared" si="103"/>
        <v>38.198172462840006</v>
      </c>
      <c r="R172" s="5">
        <f t="shared" si="104"/>
        <v>0.85295848935657614</v>
      </c>
    </row>
    <row r="173" spans="1:18" x14ac:dyDescent="0.3">
      <c r="A173" t="s">
        <v>25</v>
      </c>
      <c r="B173" s="5">
        <f t="shared" si="105"/>
        <v>32.58</v>
      </c>
      <c r="C173">
        <v>11.25</v>
      </c>
      <c r="D173">
        <v>10.3</v>
      </c>
      <c r="E173">
        <v>31.65</v>
      </c>
      <c r="F173">
        <v>30.7</v>
      </c>
      <c r="G173" s="5">
        <f t="shared" si="94"/>
        <v>11.85</v>
      </c>
      <c r="H173" s="5">
        <f t="shared" si="95"/>
        <v>10.938000000000001</v>
      </c>
      <c r="I173" s="5">
        <f t="shared" si="96"/>
        <v>0.92300000000000004</v>
      </c>
      <c r="J173" s="5">
        <f t="shared" si="97"/>
        <v>41.54</v>
      </c>
      <c r="K173" s="5">
        <f t="shared" si="98"/>
        <v>0.78400000000000003</v>
      </c>
      <c r="M173">
        <f t="shared" si="99"/>
        <v>32.581455480085978</v>
      </c>
      <c r="N173" s="5">
        <f t="shared" si="100"/>
        <v>11.850139236267481</v>
      </c>
      <c r="O173" s="5">
        <f t="shared" si="101"/>
        <v>10.937856079217765</v>
      </c>
      <c r="P173" s="5">
        <f t="shared" si="102"/>
        <v>0.92301498413979277</v>
      </c>
      <c r="Q173" s="5">
        <f t="shared" si="103"/>
        <v>41.538314785746131</v>
      </c>
      <c r="R173" s="5">
        <f t="shared" si="104"/>
        <v>0.7843711438015849</v>
      </c>
    </row>
    <row r="174" spans="1:18" x14ac:dyDescent="0.3">
      <c r="A174" t="s">
        <v>25</v>
      </c>
      <c r="B174" s="5">
        <f t="shared" si="105"/>
        <v>32.58</v>
      </c>
      <c r="C174">
        <v>11.95</v>
      </c>
      <c r="D174">
        <v>10.9</v>
      </c>
      <c r="E174">
        <v>32.349999999999994</v>
      </c>
      <c r="F174">
        <v>31.299999999999997</v>
      </c>
      <c r="G174" s="5">
        <f t="shared" si="94"/>
        <v>12.523999999999999</v>
      </c>
      <c r="H174" s="5">
        <f t="shared" si="95"/>
        <v>11.513999999999999</v>
      </c>
      <c r="I174" s="5">
        <f t="shared" si="96"/>
        <v>0.91900000000000004</v>
      </c>
      <c r="J174" s="5">
        <f t="shared" si="97"/>
        <v>44.01</v>
      </c>
      <c r="K174" s="5">
        <f t="shared" si="98"/>
        <v>0.74</v>
      </c>
      <c r="M174">
        <f t="shared" si="99"/>
        <v>32.581455480085978</v>
      </c>
      <c r="N174" s="5">
        <f t="shared" si="100"/>
        <v>12.524448209285467</v>
      </c>
      <c r="O174" s="5">
        <f t="shared" si="101"/>
        <v>11.51363592167109</v>
      </c>
      <c r="P174" s="5">
        <f t="shared" si="102"/>
        <v>0.9192928685780366</v>
      </c>
      <c r="Q174" s="5">
        <f t="shared" si="103"/>
        <v>44.007162228656881</v>
      </c>
      <c r="R174" s="5">
        <f t="shared" si="104"/>
        <v>0.74036710912637227</v>
      </c>
    </row>
    <row r="175" spans="1:18" x14ac:dyDescent="0.3">
      <c r="A175" t="s">
        <v>25</v>
      </c>
      <c r="B175" s="5">
        <f t="shared" si="105"/>
        <v>32.58</v>
      </c>
      <c r="C175">
        <v>12.2</v>
      </c>
      <c r="D175">
        <v>11.2</v>
      </c>
      <c r="E175">
        <v>32.599999999999994</v>
      </c>
      <c r="F175">
        <v>31.599999999999998</v>
      </c>
      <c r="G175" s="5">
        <f t="shared" si="94"/>
        <v>12.766</v>
      </c>
      <c r="H175" s="5">
        <f t="shared" si="95"/>
        <v>11.802</v>
      </c>
      <c r="I175" s="5">
        <f t="shared" si="96"/>
        <v>0.92500000000000004</v>
      </c>
      <c r="J175" s="5">
        <f t="shared" si="97"/>
        <v>44.89</v>
      </c>
      <c r="K175" s="5">
        <f t="shared" si="98"/>
        <v>0.72599999999999998</v>
      </c>
      <c r="M175">
        <f t="shared" si="99"/>
        <v>32.581455480085978</v>
      </c>
      <c r="N175" s="5">
        <f t="shared" si="100"/>
        <v>12.765671436732612</v>
      </c>
      <c r="O175" s="5">
        <f t="shared" si="101"/>
        <v>11.802039913577502</v>
      </c>
      <c r="P175" s="5">
        <f t="shared" si="102"/>
        <v>0.92451383948498733</v>
      </c>
      <c r="Q175" s="5">
        <f t="shared" si="103"/>
        <v>44.890352831309116</v>
      </c>
      <c r="R175" s="5">
        <f t="shared" si="104"/>
        <v>0.72580083303247722</v>
      </c>
    </row>
    <row r="176" spans="1:18" x14ac:dyDescent="0.3">
      <c r="A176" t="s">
        <v>25</v>
      </c>
      <c r="B176" s="5">
        <f t="shared" si="105"/>
        <v>32.58</v>
      </c>
      <c r="C176">
        <v>12.55</v>
      </c>
      <c r="D176">
        <v>11.7</v>
      </c>
      <c r="E176">
        <v>32.950000000000003</v>
      </c>
      <c r="F176">
        <v>32.099999999999994</v>
      </c>
      <c r="G176" s="5">
        <f t="shared" si="94"/>
        <v>13.103999999999999</v>
      </c>
      <c r="H176" s="5">
        <f t="shared" si="95"/>
        <v>12.282999999999999</v>
      </c>
      <c r="I176" s="5">
        <f t="shared" si="96"/>
        <v>0.93700000000000006</v>
      </c>
      <c r="J176" s="5">
        <f t="shared" si="97"/>
        <v>46.13</v>
      </c>
      <c r="K176" s="5">
        <f t="shared" si="98"/>
        <v>0.70599999999999996</v>
      </c>
      <c r="M176">
        <f t="shared" si="99"/>
        <v>32.581455480085978</v>
      </c>
      <c r="N176" s="5">
        <f t="shared" si="100"/>
        <v>13.103717962427048</v>
      </c>
      <c r="O176" s="5">
        <f t="shared" si="101"/>
        <v>12.2834308441319</v>
      </c>
      <c r="P176" s="5">
        <f t="shared" si="102"/>
        <v>0.93740042935545476</v>
      </c>
      <c r="Q176" s="5">
        <f t="shared" si="103"/>
        <v>46.128042575834158</v>
      </c>
      <c r="R176" s="5">
        <f t="shared" si="104"/>
        <v>0.7063264266313124</v>
      </c>
    </row>
    <row r="177" spans="1:18" x14ac:dyDescent="0.3">
      <c r="A177" t="s">
        <v>25</v>
      </c>
      <c r="B177" s="5">
        <f t="shared" si="105"/>
        <v>32.58</v>
      </c>
      <c r="C177">
        <v>12.6</v>
      </c>
      <c r="D177">
        <v>12</v>
      </c>
      <c r="E177">
        <v>33</v>
      </c>
      <c r="F177">
        <v>32.4</v>
      </c>
      <c r="G177" s="5">
        <f t="shared" si="94"/>
        <v>13.151999999999999</v>
      </c>
      <c r="H177" s="5">
        <f t="shared" si="95"/>
        <v>12.573</v>
      </c>
      <c r="I177" s="5">
        <f t="shared" si="96"/>
        <v>0.95599999999999996</v>
      </c>
      <c r="J177" s="5">
        <f t="shared" si="97"/>
        <v>46.3</v>
      </c>
      <c r="K177" s="5">
        <f t="shared" si="98"/>
        <v>0.70399999999999996</v>
      </c>
      <c r="M177">
        <f t="shared" si="99"/>
        <v>32.581455480085978</v>
      </c>
      <c r="N177" s="5">
        <f t="shared" si="100"/>
        <v>13.152041300369101</v>
      </c>
      <c r="O177" s="5">
        <f t="shared" si="101"/>
        <v>12.572676589031731</v>
      </c>
      <c r="P177" s="5">
        <f t="shared" si="102"/>
        <v>0.95594868521884047</v>
      </c>
      <c r="Q177" s="5">
        <f t="shared" si="103"/>
        <v>46.304968813041391</v>
      </c>
      <c r="R177" s="5">
        <f t="shared" si="104"/>
        <v>0.70362763036587328</v>
      </c>
    </row>
    <row r="178" spans="1:18" x14ac:dyDescent="0.3">
      <c r="A178" t="s">
        <v>25</v>
      </c>
      <c r="B178" s="5">
        <f t="shared" si="105"/>
        <v>32.58</v>
      </c>
      <c r="C178">
        <v>13.05</v>
      </c>
      <c r="D178">
        <v>12.25</v>
      </c>
      <c r="E178">
        <v>33.450000000000003</v>
      </c>
      <c r="F178">
        <v>32.65</v>
      </c>
      <c r="G178" s="5">
        <f t="shared" si="94"/>
        <v>13.587</v>
      </c>
      <c r="H178" s="5">
        <f t="shared" si="95"/>
        <v>12.814</v>
      </c>
      <c r="I178" s="5">
        <f t="shared" si="96"/>
        <v>0.94299999999999995</v>
      </c>
      <c r="J178" s="5">
        <f t="shared" si="97"/>
        <v>47.9</v>
      </c>
      <c r="K178" s="5">
        <f t="shared" si="98"/>
        <v>0.68</v>
      </c>
      <c r="M178">
        <f t="shared" si="99"/>
        <v>32.581455480085978</v>
      </c>
      <c r="N178" s="5">
        <f t="shared" si="100"/>
        <v>13.587288080151712</v>
      </c>
      <c r="O178" s="5">
        <f t="shared" si="101"/>
        <v>12.813940232126386</v>
      </c>
      <c r="P178" s="5">
        <f t="shared" si="102"/>
        <v>0.94308298731407403</v>
      </c>
      <c r="Q178" s="5">
        <f t="shared" si="103"/>
        <v>47.898537847859465</v>
      </c>
      <c r="R178" s="5">
        <f t="shared" si="104"/>
        <v>0.68021816414469127</v>
      </c>
    </row>
    <row r="179" spans="1:18" x14ac:dyDescent="0.3">
      <c r="A179" t="s">
        <v>25</v>
      </c>
      <c r="B179" s="5">
        <f t="shared" si="105"/>
        <v>32.58</v>
      </c>
      <c r="C179">
        <v>13.95</v>
      </c>
      <c r="D179">
        <v>13.3</v>
      </c>
      <c r="E179">
        <v>34.349999999999994</v>
      </c>
      <c r="F179">
        <v>33.699999999999996</v>
      </c>
      <c r="G179" s="5">
        <f t="shared" si="94"/>
        <v>14.46</v>
      </c>
      <c r="H179" s="5">
        <f t="shared" si="95"/>
        <v>13.829000000000001</v>
      </c>
      <c r="I179" s="5">
        <f t="shared" si="96"/>
        <v>0.95599999999999996</v>
      </c>
      <c r="J179" s="5">
        <f t="shared" si="97"/>
        <v>51.09</v>
      </c>
      <c r="K179" s="5">
        <f t="shared" si="98"/>
        <v>0.63800000000000001</v>
      </c>
      <c r="M179">
        <f t="shared" si="99"/>
        <v>32.581455480085978</v>
      </c>
      <c r="N179" s="5">
        <f t="shared" si="100"/>
        <v>14.459502086876002</v>
      </c>
      <c r="O179" s="5">
        <f t="shared" si="101"/>
        <v>13.82934601528758</v>
      </c>
      <c r="P179" s="5">
        <f t="shared" si="102"/>
        <v>0.95641924128491429</v>
      </c>
      <c r="Q179" s="5">
        <f t="shared" si="103"/>
        <v>51.091974990679113</v>
      </c>
      <c r="R179" s="5">
        <f t="shared" si="104"/>
        <v>0.63770201653057901</v>
      </c>
    </row>
    <row r="180" spans="1:18" x14ac:dyDescent="0.3">
      <c r="A180" t="s">
        <v>25</v>
      </c>
      <c r="B180" s="5">
        <f t="shared" si="105"/>
        <v>32.58</v>
      </c>
      <c r="C180">
        <v>15.1</v>
      </c>
      <c r="D180">
        <v>14.6</v>
      </c>
      <c r="E180">
        <v>35.5</v>
      </c>
      <c r="F180">
        <v>35</v>
      </c>
      <c r="G180" s="5">
        <f t="shared" si="94"/>
        <v>15.577</v>
      </c>
      <c r="H180" s="5">
        <f t="shared" si="95"/>
        <v>15.090999999999999</v>
      </c>
      <c r="I180" s="5">
        <f t="shared" si="96"/>
        <v>0.96899999999999997</v>
      </c>
      <c r="J180" s="5">
        <f t="shared" si="97"/>
        <v>55.18</v>
      </c>
      <c r="K180" s="5">
        <f t="shared" si="98"/>
        <v>0.59</v>
      </c>
      <c r="M180">
        <f t="shared" si="99"/>
        <v>32.581455480085978</v>
      </c>
      <c r="N180" s="5">
        <f t="shared" si="100"/>
        <v>15.57702676143777</v>
      </c>
      <c r="O180" s="5">
        <f t="shared" si="101"/>
        <v>15.090753449879143</v>
      </c>
      <c r="P180" s="5">
        <f t="shared" si="102"/>
        <v>0.96878266186442996</v>
      </c>
      <c r="Q180" s="5">
        <f t="shared" si="103"/>
        <v>55.183568081652112</v>
      </c>
      <c r="R180" s="5">
        <f t="shared" si="104"/>
        <v>0.5904195145895057</v>
      </c>
    </row>
    <row r="181" spans="1:18" x14ac:dyDescent="0.3">
      <c r="A181" t="s">
        <v>25</v>
      </c>
      <c r="B181" s="5">
        <f t="shared" si="105"/>
        <v>32.58</v>
      </c>
      <c r="C181">
        <v>15.3</v>
      </c>
      <c r="D181">
        <v>15</v>
      </c>
      <c r="E181">
        <v>35.700000000000003</v>
      </c>
      <c r="F181">
        <v>35.4</v>
      </c>
      <c r="G181" s="5">
        <f t="shared" si="94"/>
        <v>15.772</v>
      </c>
      <c r="H181" s="5">
        <f t="shared" si="95"/>
        <v>15.48</v>
      </c>
      <c r="I181" s="5">
        <f t="shared" si="96"/>
        <v>0.98099999999999998</v>
      </c>
      <c r="J181" s="5">
        <f t="shared" si="97"/>
        <v>55.9</v>
      </c>
      <c r="K181" s="5">
        <f t="shared" si="98"/>
        <v>0.58299999999999996</v>
      </c>
      <c r="M181">
        <f t="shared" si="99"/>
        <v>32.581455480085978</v>
      </c>
      <c r="N181" s="5">
        <f t="shared" si="100"/>
        <v>15.771696895308674</v>
      </c>
      <c r="O181" s="5">
        <f t="shared" si="101"/>
        <v>15.479725634477601</v>
      </c>
      <c r="P181" s="5">
        <f t="shared" si="102"/>
        <v>0.98148764443235526</v>
      </c>
      <c r="Q181" s="5">
        <f t="shared" si="103"/>
        <v>55.896313842793653</v>
      </c>
      <c r="R181" s="5">
        <f t="shared" si="104"/>
        <v>0.58289095004940994</v>
      </c>
    </row>
    <row r="182" spans="1:18" x14ac:dyDescent="0.3">
      <c r="A182" t="s">
        <v>25</v>
      </c>
      <c r="B182" s="5">
        <f>ROUND(M182,2)</f>
        <v>36.26</v>
      </c>
      <c r="C182">
        <v>9.4499999999999993</v>
      </c>
      <c r="D182">
        <v>0</v>
      </c>
      <c r="E182">
        <v>29.849999999999998</v>
      </c>
      <c r="F182" s="6" t="s">
        <v>30</v>
      </c>
      <c r="G182" s="5">
        <f t="shared" si="94"/>
        <v>10.286</v>
      </c>
      <c r="H182" s="5">
        <f t="shared" si="95"/>
        <v>0</v>
      </c>
      <c r="I182" s="5">
        <f t="shared" si="96"/>
        <v>0</v>
      </c>
      <c r="J182" s="5">
        <f>ROUND(Q182,2)</f>
        <v>36.26</v>
      </c>
      <c r="K182" s="5">
        <f>ROUND(R182,3)</f>
        <v>1</v>
      </c>
      <c r="M182">
        <v>36.264039490787901</v>
      </c>
      <c r="N182" s="5">
        <f>(C182+((((1000*M182)/(30*E182))^2)/1962))</f>
        <v>10.285838120907137</v>
      </c>
      <c r="O182" s="5">
        <f>IF(D182=0,0,(D182+((((1000*M182)/(30*F182))^2)/1962)))</f>
        <v>0</v>
      </c>
      <c r="P182" s="5">
        <f t="shared" si="102"/>
        <v>0</v>
      </c>
      <c r="Q182" s="5">
        <f>M182</f>
        <v>36.264039490787901</v>
      </c>
      <c r="R182" s="5">
        <f>M182/Q182</f>
        <v>1</v>
      </c>
    </row>
    <row r="183" spans="1:18" x14ac:dyDescent="0.3">
      <c r="A183" t="s">
        <v>25</v>
      </c>
      <c r="B183" s="5">
        <f t="shared" ref="B183:B184" si="106">ROUND(M183,2)</f>
        <v>36.26</v>
      </c>
      <c r="C183">
        <v>9.4499999999999993</v>
      </c>
      <c r="D183">
        <v>0</v>
      </c>
      <c r="E183">
        <v>29.849999999999998</v>
      </c>
      <c r="F183">
        <v>20</v>
      </c>
      <c r="G183" s="5">
        <f t="shared" si="94"/>
        <v>10.286</v>
      </c>
      <c r="H183" s="5">
        <f t="shared" si="95"/>
        <v>0</v>
      </c>
      <c r="I183" s="5">
        <f t="shared" si="96"/>
        <v>0</v>
      </c>
      <c r="J183" s="5">
        <f>ROUND(Q183,2)</f>
        <v>35.81</v>
      </c>
      <c r="K183" s="5">
        <f>ROUND(R183,3)</f>
        <v>1.0129999999999999</v>
      </c>
      <c r="M183">
        <f>M182</f>
        <v>36.264039490787901</v>
      </c>
      <c r="N183" s="5">
        <f>(C183+((((1000*M183)/(30*E183))^2)/1962))</f>
        <v>10.285838120907137</v>
      </c>
      <c r="O183" s="5">
        <f>IF(D183=0,0,(D183+((((1000*M183)/(30*F183))^2)/1962)))</f>
        <v>0</v>
      </c>
      <c r="P183" s="5">
        <f>O183/N183</f>
        <v>0</v>
      </c>
      <c r="Q183" s="5">
        <f>3.6613*N183-1.8486</f>
        <v>35.810939112077307</v>
      </c>
      <c r="R183" s="5">
        <f>M183/Q183</f>
        <v>1.0126525690178783</v>
      </c>
    </row>
    <row r="184" spans="1:18" x14ac:dyDescent="0.3">
      <c r="A184" t="s">
        <v>25</v>
      </c>
      <c r="B184" s="5">
        <f t="shared" si="106"/>
        <v>36.26</v>
      </c>
      <c r="C184">
        <v>9.4</v>
      </c>
      <c r="D184">
        <v>0.60000000000000142</v>
      </c>
      <c r="E184">
        <v>29.799999999999997</v>
      </c>
      <c r="F184">
        <v>21</v>
      </c>
      <c r="G184" s="5">
        <f t="shared" ref="G184:G205" si="107">ROUND(N184,3)</f>
        <v>10.239000000000001</v>
      </c>
      <c r="H184" s="5">
        <f t="shared" ref="H184:H205" si="108">ROUND(O184,3)</f>
        <v>2.2890000000000001</v>
      </c>
      <c r="I184" s="5">
        <f t="shared" ref="I184:I205" si="109">ROUND(P184,3)</f>
        <v>0.224</v>
      </c>
      <c r="J184" s="5">
        <f t="shared" ref="J184:J205" si="110">ROUND(Q184,2)</f>
        <v>35.64</v>
      </c>
      <c r="K184" s="5">
        <f t="shared" ref="K184:K205" si="111">ROUND(R184,3)</f>
        <v>1.018</v>
      </c>
      <c r="M184">
        <f t="shared" ref="M184:M205" si="112">M183</f>
        <v>36.264039490787901</v>
      </c>
      <c r="N184" s="5">
        <f t="shared" ref="N184:N205" si="113">(C184+((((1000*M184)/(30*E184))^2)/1962))</f>
        <v>10.238645299858094</v>
      </c>
      <c r="O184" s="5">
        <f t="shared" ref="O184:O205" si="114">IF(D184=0,0,(D184+((((1000*M184)/(30*F184))^2)/1962)))</f>
        <v>2.2887768074512045</v>
      </c>
      <c r="P184" s="5">
        <f t="shared" ref="P184:P205" si="115">O184/N184</f>
        <v>0.22354293370070419</v>
      </c>
      <c r="Q184" s="5">
        <f t="shared" ref="Q184:Q205" si="116">3.6613*N184-1.8486</f>
        <v>35.638152036370442</v>
      </c>
      <c r="R184" s="5">
        <f t="shared" ref="R184:R205" si="117">M184/Q184</f>
        <v>1.0175622870057548</v>
      </c>
    </row>
    <row r="185" spans="1:18" x14ac:dyDescent="0.3">
      <c r="A185" t="s">
        <v>25</v>
      </c>
      <c r="B185" s="5">
        <f t="shared" ref="B185:B205" si="118">ROUND(M185,2)</f>
        <v>36.26</v>
      </c>
      <c r="C185">
        <v>9.4</v>
      </c>
      <c r="D185">
        <v>0.89999999999999858</v>
      </c>
      <c r="E185">
        <v>29.799999999999997</v>
      </c>
      <c r="F185">
        <v>21.299999999999997</v>
      </c>
      <c r="G185" s="5">
        <f t="shared" si="107"/>
        <v>10.239000000000001</v>
      </c>
      <c r="H185" s="5">
        <f t="shared" si="108"/>
        <v>2.5419999999999998</v>
      </c>
      <c r="I185" s="5">
        <f t="shared" si="109"/>
        <v>0.248</v>
      </c>
      <c r="J185" s="5">
        <f t="shared" si="110"/>
        <v>35.64</v>
      </c>
      <c r="K185" s="5">
        <f t="shared" si="111"/>
        <v>1.018</v>
      </c>
      <c r="M185">
        <f t="shared" si="112"/>
        <v>36.264039490787901</v>
      </c>
      <c r="N185" s="5">
        <f t="shared" si="113"/>
        <v>10.238645299858094</v>
      </c>
      <c r="O185" s="5">
        <f t="shared" si="114"/>
        <v>2.5415406380700043</v>
      </c>
      <c r="P185" s="5">
        <f t="shared" si="115"/>
        <v>0.2482301675305843</v>
      </c>
      <c r="Q185" s="5">
        <f t="shared" si="116"/>
        <v>35.638152036370442</v>
      </c>
      <c r="R185" s="5">
        <f t="shared" si="117"/>
        <v>1.0175622870057548</v>
      </c>
    </row>
    <row r="186" spans="1:18" x14ac:dyDescent="0.3">
      <c r="A186" t="s">
        <v>25</v>
      </c>
      <c r="B186" s="5">
        <f t="shared" si="118"/>
        <v>36.26</v>
      </c>
      <c r="C186">
        <v>9.3000000000000007</v>
      </c>
      <c r="D186">
        <v>1.6999999999999993</v>
      </c>
      <c r="E186">
        <v>29.7</v>
      </c>
      <c r="F186">
        <v>22.099999999999998</v>
      </c>
      <c r="G186" s="5">
        <f t="shared" si="107"/>
        <v>10.144</v>
      </c>
      <c r="H186" s="5">
        <f t="shared" si="108"/>
        <v>3.2250000000000001</v>
      </c>
      <c r="I186" s="5">
        <f t="shared" si="109"/>
        <v>0.318</v>
      </c>
      <c r="J186" s="5">
        <f t="shared" si="110"/>
        <v>35.29</v>
      </c>
      <c r="K186" s="5">
        <f t="shared" si="111"/>
        <v>1.028</v>
      </c>
      <c r="M186">
        <f t="shared" si="112"/>
        <v>36.264039490787901</v>
      </c>
      <c r="N186" s="5">
        <f t="shared" si="113"/>
        <v>10.144302250434741</v>
      </c>
      <c r="O186" s="5">
        <f t="shared" si="114"/>
        <v>3.2248470999487737</v>
      </c>
      <c r="P186" s="5">
        <f t="shared" si="115"/>
        <v>0.31789737927126244</v>
      </c>
      <c r="Q186" s="5">
        <f t="shared" si="116"/>
        <v>35.29273382951672</v>
      </c>
      <c r="R186" s="5">
        <f t="shared" si="117"/>
        <v>1.0275214061331468</v>
      </c>
    </row>
    <row r="187" spans="1:18" x14ac:dyDescent="0.3">
      <c r="A187" t="s">
        <v>25</v>
      </c>
      <c r="B187" s="5">
        <f t="shared" si="118"/>
        <v>36.26</v>
      </c>
      <c r="C187">
        <v>9.5</v>
      </c>
      <c r="D187">
        <v>3</v>
      </c>
      <c r="E187">
        <v>29.9</v>
      </c>
      <c r="F187">
        <v>23.4</v>
      </c>
      <c r="G187" s="5">
        <f t="shared" si="107"/>
        <v>10.333</v>
      </c>
      <c r="H187" s="5">
        <f t="shared" si="108"/>
        <v>4.3600000000000003</v>
      </c>
      <c r="I187" s="5">
        <f t="shared" si="109"/>
        <v>0.42199999999999999</v>
      </c>
      <c r="J187" s="5">
        <f t="shared" si="110"/>
        <v>35.979999999999997</v>
      </c>
      <c r="K187" s="5">
        <f t="shared" si="111"/>
        <v>1.008</v>
      </c>
      <c r="M187">
        <f t="shared" si="112"/>
        <v>36.264039490787901</v>
      </c>
      <c r="N187" s="5">
        <f t="shared" si="113"/>
        <v>10.333045013015493</v>
      </c>
      <c r="O187" s="5">
        <f t="shared" si="114"/>
        <v>4.3601259626086284</v>
      </c>
      <c r="P187" s="5">
        <f t="shared" si="115"/>
        <v>0.4219594472990893</v>
      </c>
      <c r="Q187" s="5">
        <f t="shared" si="116"/>
        <v>35.983777706153631</v>
      </c>
      <c r="R187" s="5">
        <f t="shared" si="117"/>
        <v>1.0077885592480842</v>
      </c>
    </row>
    <row r="188" spans="1:18" x14ac:dyDescent="0.3">
      <c r="A188" t="s">
        <v>25</v>
      </c>
      <c r="B188" s="5">
        <f t="shared" si="118"/>
        <v>36.26</v>
      </c>
      <c r="C188">
        <v>9.4499999999999993</v>
      </c>
      <c r="D188">
        <v>3.25</v>
      </c>
      <c r="E188">
        <v>29.849999999999998</v>
      </c>
      <c r="F188">
        <v>23.65</v>
      </c>
      <c r="G188" s="5">
        <f t="shared" si="107"/>
        <v>10.286</v>
      </c>
      <c r="H188" s="5">
        <f t="shared" si="108"/>
        <v>4.5819999999999999</v>
      </c>
      <c r="I188" s="5">
        <f t="shared" si="109"/>
        <v>0.44500000000000001</v>
      </c>
      <c r="J188" s="5">
        <f t="shared" si="110"/>
        <v>35.81</v>
      </c>
      <c r="K188" s="5">
        <f t="shared" si="111"/>
        <v>1.0129999999999999</v>
      </c>
      <c r="M188">
        <f t="shared" si="112"/>
        <v>36.264039490787901</v>
      </c>
      <c r="N188" s="5">
        <f t="shared" si="113"/>
        <v>10.285838120907137</v>
      </c>
      <c r="O188" s="5">
        <f t="shared" si="114"/>
        <v>4.5815226404909168</v>
      </c>
      <c r="P188" s="5">
        <f t="shared" si="115"/>
        <v>0.44542044961590932</v>
      </c>
      <c r="Q188" s="5">
        <f t="shared" si="116"/>
        <v>35.810939112077307</v>
      </c>
      <c r="R188" s="5">
        <f t="shared" si="117"/>
        <v>1.0126525690178783</v>
      </c>
    </row>
    <row r="189" spans="1:18" x14ac:dyDescent="0.3">
      <c r="A189" t="s">
        <v>25</v>
      </c>
      <c r="B189" s="5">
        <f t="shared" si="118"/>
        <v>36.26</v>
      </c>
      <c r="C189">
        <v>9.6</v>
      </c>
      <c r="D189">
        <v>4.6000000000000014</v>
      </c>
      <c r="E189">
        <v>30</v>
      </c>
      <c r="F189">
        <v>25</v>
      </c>
      <c r="G189" s="5">
        <f t="shared" si="107"/>
        <v>10.428000000000001</v>
      </c>
      <c r="H189" s="5">
        <f t="shared" si="108"/>
        <v>5.7919999999999998</v>
      </c>
      <c r="I189" s="5">
        <f t="shared" si="109"/>
        <v>0.55500000000000005</v>
      </c>
      <c r="J189" s="5">
        <f t="shared" si="110"/>
        <v>36.33</v>
      </c>
      <c r="K189" s="5">
        <f t="shared" si="111"/>
        <v>0.998</v>
      </c>
      <c r="M189">
        <f t="shared" si="112"/>
        <v>36.264039490787901</v>
      </c>
      <c r="N189" s="5">
        <f t="shared" si="113"/>
        <v>10.427500635651089</v>
      </c>
      <c r="O189" s="5">
        <f t="shared" si="114"/>
        <v>5.79160091533757</v>
      </c>
      <c r="P189" s="5">
        <f t="shared" si="115"/>
        <v>0.55541602131736001</v>
      </c>
      <c r="Q189" s="5">
        <f t="shared" si="116"/>
        <v>36.329608077309338</v>
      </c>
      <c r="R189" s="5">
        <f t="shared" si="117"/>
        <v>0.99819517495531729</v>
      </c>
    </row>
    <row r="190" spans="1:18" x14ac:dyDescent="0.3">
      <c r="A190" t="s">
        <v>25</v>
      </c>
      <c r="B190" s="5">
        <f t="shared" si="118"/>
        <v>36.26</v>
      </c>
      <c r="C190">
        <v>9.6999999999999993</v>
      </c>
      <c r="D190">
        <v>5.3000000000000007</v>
      </c>
      <c r="E190">
        <v>30.099999999999998</v>
      </c>
      <c r="F190">
        <v>25.7</v>
      </c>
      <c r="G190" s="5">
        <f t="shared" si="107"/>
        <v>10.522</v>
      </c>
      <c r="H190" s="5">
        <f t="shared" si="108"/>
        <v>6.4279999999999999</v>
      </c>
      <c r="I190" s="5">
        <f t="shared" si="109"/>
        <v>0.61099999999999999</v>
      </c>
      <c r="J190" s="5">
        <f t="shared" si="110"/>
        <v>36.68</v>
      </c>
      <c r="K190" s="5">
        <f t="shared" si="111"/>
        <v>0.98899999999999999</v>
      </c>
      <c r="M190">
        <f t="shared" si="112"/>
        <v>36.264039490787901</v>
      </c>
      <c r="N190" s="5">
        <f t="shared" si="113"/>
        <v>10.52201142601735</v>
      </c>
      <c r="O190" s="5">
        <f t="shared" si="114"/>
        <v>6.4275728203091358</v>
      </c>
      <c r="P190" s="5">
        <f t="shared" si="115"/>
        <v>0.61086921122476046</v>
      </c>
      <c r="Q190" s="5">
        <f t="shared" si="116"/>
        <v>36.67564043407733</v>
      </c>
      <c r="R190" s="5">
        <f t="shared" si="117"/>
        <v>0.98877726637032393</v>
      </c>
    </row>
    <row r="191" spans="1:18" x14ac:dyDescent="0.3">
      <c r="A191" t="s">
        <v>25</v>
      </c>
      <c r="B191" s="5">
        <f t="shared" si="118"/>
        <v>36.26</v>
      </c>
      <c r="C191">
        <v>9.8000000000000007</v>
      </c>
      <c r="D191">
        <v>6</v>
      </c>
      <c r="E191">
        <v>30.2</v>
      </c>
      <c r="F191">
        <v>26.4</v>
      </c>
      <c r="G191" s="5">
        <f t="shared" si="107"/>
        <v>10.617000000000001</v>
      </c>
      <c r="H191" s="5">
        <f t="shared" si="108"/>
        <v>7.069</v>
      </c>
      <c r="I191" s="5">
        <f t="shared" si="109"/>
        <v>0.66600000000000004</v>
      </c>
      <c r="J191" s="5">
        <f t="shared" si="110"/>
        <v>37.020000000000003</v>
      </c>
      <c r="K191" s="5">
        <f t="shared" si="111"/>
        <v>0.98</v>
      </c>
      <c r="M191">
        <f t="shared" si="112"/>
        <v>36.264039490787901</v>
      </c>
      <c r="N191" s="5">
        <f t="shared" si="113"/>
        <v>10.61657665462697</v>
      </c>
      <c r="O191" s="5">
        <f t="shared" si="114"/>
        <v>7.0685700357064682</v>
      </c>
      <c r="P191" s="5">
        <f t="shared" si="115"/>
        <v>0.66580502036179512</v>
      </c>
      <c r="Q191" s="5">
        <f t="shared" si="116"/>
        <v>37.021872105585729</v>
      </c>
      <c r="R191" s="5">
        <f t="shared" si="117"/>
        <v>0.97953013795097932</v>
      </c>
    </row>
    <row r="192" spans="1:18" x14ac:dyDescent="0.3">
      <c r="A192" t="s">
        <v>25</v>
      </c>
      <c r="B192" s="5">
        <f t="shared" si="118"/>
        <v>36.26</v>
      </c>
      <c r="C192">
        <v>9.9</v>
      </c>
      <c r="D192">
        <v>6.4</v>
      </c>
      <c r="E192">
        <v>30.299999999999997</v>
      </c>
      <c r="F192">
        <v>26.799999999999997</v>
      </c>
      <c r="G192" s="5">
        <f t="shared" si="107"/>
        <v>10.711</v>
      </c>
      <c r="H192" s="5">
        <f t="shared" si="108"/>
        <v>7.4370000000000003</v>
      </c>
      <c r="I192" s="5">
        <f t="shared" si="109"/>
        <v>0.69399999999999995</v>
      </c>
      <c r="J192" s="5">
        <f t="shared" si="110"/>
        <v>37.369999999999997</v>
      </c>
      <c r="K192" s="5">
        <f t="shared" si="111"/>
        <v>0.97</v>
      </c>
      <c r="M192">
        <f t="shared" si="112"/>
        <v>36.264039490787901</v>
      </c>
      <c r="N192" s="5">
        <f t="shared" si="113"/>
        <v>10.711195604010479</v>
      </c>
      <c r="O192" s="5">
        <f t="shared" si="114"/>
        <v>7.4369104645884123</v>
      </c>
      <c r="P192" s="5">
        <f t="shared" si="115"/>
        <v>0.69431189005678218</v>
      </c>
      <c r="Q192" s="5">
        <f t="shared" si="116"/>
        <v>37.368300464963575</v>
      </c>
      <c r="R192" s="5">
        <f t="shared" si="117"/>
        <v>0.97044925885213795</v>
      </c>
    </row>
    <row r="193" spans="1:18" x14ac:dyDescent="0.3">
      <c r="A193" t="s">
        <v>25</v>
      </c>
      <c r="B193" s="5">
        <f t="shared" si="118"/>
        <v>36.26</v>
      </c>
      <c r="C193">
        <v>10.15</v>
      </c>
      <c r="D193">
        <v>7.4</v>
      </c>
      <c r="E193">
        <v>30.549999999999997</v>
      </c>
      <c r="F193">
        <v>27.799999999999997</v>
      </c>
      <c r="G193" s="5">
        <f t="shared" si="107"/>
        <v>10.948</v>
      </c>
      <c r="H193" s="5">
        <f t="shared" si="108"/>
        <v>8.3640000000000008</v>
      </c>
      <c r="I193" s="5">
        <f t="shared" si="109"/>
        <v>0.76400000000000001</v>
      </c>
      <c r="J193" s="5">
        <f t="shared" si="110"/>
        <v>38.24</v>
      </c>
      <c r="K193" s="5">
        <f t="shared" si="111"/>
        <v>0.94799999999999995</v>
      </c>
      <c r="M193">
        <f t="shared" si="112"/>
        <v>36.264039490787901</v>
      </c>
      <c r="N193" s="5">
        <f t="shared" si="113"/>
        <v>10.947973403142047</v>
      </c>
      <c r="O193" s="5">
        <f t="shared" si="114"/>
        <v>8.3636542778401495</v>
      </c>
      <c r="P193" s="5">
        <f t="shared" si="115"/>
        <v>0.76394543262589554</v>
      </c>
      <c r="Q193" s="5">
        <f t="shared" si="116"/>
        <v>38.235215020923981</v>
      </c>
      <c r="R193" s="5">
        <f t="shared" si="117"/>
        <v>0.94844607179383278</v>
      </c>
    </row>
    <row r="194" spans="1:18" x14ac:dyDescent="0.3">
      <c r="A194" t="s">
        <v>25</v>
      </c>
      <c r="B194" s="5">
        <f t="shared" si="118"/>
        <v>36.26</v>
      </c>
      <c r="C194">
        <v>10.7</v>
      </c>
      <c r="D194">
        <v>8.4</v>
      </c>
      <c r="E194">
        <v>31.099999999999998</v>
      </c>
      <c r="F194">
        <v>28.799999999999997</v>
      </c>
      <c r="G194" s="5">
        <f t="shared" si="107"/>
        <v>11.47</v>
      </c>
      <c r="H194" s="5">
        <f t="shared" si="108"/>
        <v>9.298</v>
      </c>
      <c r="I194" s="5">
        <f t="shared" si="109"/>
        <v>0.81100000000000005</v>
      </c>
      <c r="J194" s="5">
        <f t="shared" si="110"/>
        <v>40.15</v>
      </c>
      <c r="K194" s="5">
        <f t="shared" si="111"/>
        <v>0.90300000000000002</v>
      </c>
      <c r="M194">
        <f t="shared" si="112"/>
        <v>36.264039490787901</v>
      </c>
      <c r="N194" s="5">
        <f t="shared" si="113"/>
        <v>11.469998833847852</v>
      </c>
      <c r="O194" s="5">
        <f t="shared" si="114"/>
        <v>9.2978956550033534</v>
      </c>
      <c r="P194" s="5">
        <f t="shared" si="115"/>
        <v>0.81062742810098254</v>
      </c>
      <c r="Q194" s="5">
        <f t="shared" si="116"/>
        <v>40.146506730367143</v>
      </c>
      <c r="R194" s="5">
        <f t="shared" si="117"/>
        <v>0.90329252640448265</v>
      </c>
    </row>
    <row r="195" spans="1:18" x14ac:dyDescent="0.3">
      <c r="A195" t="s">
        <v>25</v>
      </c>
      <c r="B195" s="5">
        <f t="shared" si="118"/>
        <v>36.26</v>
      </c>
      <c r="C195">
        <v>11.3</v>
      </c>
      <c r="D195">
        <v>9.35</v>
      </c>
      <c r="E195">
        <v>31.7</v>
      </c>
      <c r="F195">
        <v>29.75</v>
      </c>
      <c r="G195" s="5">
        <f t="shared" si="107"/>
        <v>12.041</v>
      </c>
      <c r="H195" s="5">
        <f t="shared" si="108"/>
        <v>10.191000000000001</v>
      </c>
      <c r="I195" s="5">
        <f t="shared" si="109"/>
        <v>0.84599999999999997</v>
      </c>
      <c r="J195" s="5">
        <f t="shared" si="110"/>
        <v>42.24</v>
      </c>
      <c r="K195" s="5">
        <f t="shared" si="111"/>
        <v>0.85899999999999999</v>
      </c>
      <c r="M195">
        <f t="shared" si="112"/>
        <v>36.264039490787901</v>
      </c>
      <c r="N195" s="5">
        <f t="shared" si="113"/>
        <v>12.041126463678593</v>
      </c>
      <c r="O195" s="5">
        <f t="shared" si="114"/>
        <v>10.19146664454316</v>
      </c>
      <c r="P195" s="5">
        <f t="shared" si="115"/>
        <v>0.84638814111662797</v>
      </c>
      <c r="Q195" s="5">
        <f t="shared" si="116"/>
        <v>42.237576321466435</v>
      </c>
      <c r="R195" s="5">
        <f t="shared" si="117"/>
        <v>0.85857292603120794</v>
      </c>
    </row>
    <row r="196" spans="1:18" x14ac:dyDescent="0.3">
      <c r="A196" t="s">
        <v>25</v>
      </c>
      <c r="B196" s="5">
        <f t="shared" si="118"/>
        <v>36.26</v>
      </c>
      <c r="C196">
        <v>11.55</v>
      </c>
      <c r="D196">
        <v>10</v>
      </c>
      <c r="E196">
        <v>31.95</v>
      </c>
      <c r="F196">
        <v>30.4</v>
      </c>
      <c r="G196" s="5">
        <f t="shared" si="107"/>
        <v>12.28</v>
      </c>
      <c r="H196" s="5">
        <f t="shared" si="108"/>
        <v>10.805999999999999</v>
      </c>
      <c r="I196" s="5">
        <f t="shared" si="109"/>
        <v>0.88</v>
      </c>
      <c r="J196" s="5">
        <f t="shared" si="110"/>
        <v>43.11</v>
      </c>
      <c r="K196" s="5">
        <f t="shared" si="111"/>
        <v>0.84099999999999997</v>
      </c>
      <c r="M196">
        <f t="shared" si="112"/>
        <v>36.264039490787901</v>
      </c>
      <c r="N196" s="5">
        <f t="shared" si="113"/>
        <v>12.279573616920002</v>
      </c>
      <c r="O196" s="5">
        <f t="shared" si="114"/>
        <v>10.805867568479464</v>
      </c>
      <c r="P196" s="5">
        <f t="shared" si="115"/>
        <v>0.87998719707906459</v>
      </c>
      <c r="Q196" s="5">
        <f t="shared" si="116"/>
        <v>43.110602883629213</v>
      </c>
      <c r="R196" s="5">
        <f t="shared" si="117"/>
        <v>0.84118609031465852</v>
      </c>
    </row>
    <row r="197" spans="1:18" x14ac:dyDescent="0.3">
      <c r="A197" t="s">
        <v>25</v>
      </c>
      <c r="B197" s="5">
        <f t="shared" si="118"/>
        <v>36.26</v>
      </c>
      <c r="C197">
        <v>11.5</v>
      </c>
      <c r="D197">
        <v>9.85</v>
      </c>
      <c r="E197">
        <v>31.9</v>
      </c>
      <c r="F197">
        <v>30.25</v>
      </c>
      <c r="G197" s="5">
        <f t="shared" si="107"/>
        <v>12.231999999999999</v>
      </c>
      <c r="H197" s="5">
        <f t="shared" si="108"/>
        <v>10.664</v>
      </c>
      <c r="I197" s="5">
        <f t="shared" si="109"/>
        <v>0.872</v>
      </c>
      <c r="J197" s="5">
        <f t="shared" si="110"/>
        <v>42.94</v>
      </c>
      <c r="K197" s="5">
        <f t="shared" si="111"/>
        <v>0.84499999999999997</v>
      </c>
      <c r="M197">
        <f t="shared" si="112"/>
        <v>36.264039490787901</v>
      </c>
      <c r="N197" s="5">
        <f t="shared" si="113"/>
        <v>12.231862473920245</v>
      </c>
      <c r="O197" s="5">
        <f t="shared" si="114"/>
        <v>10.663879458600894</v>
      </c>
      <c r="P197" s="5">
        <f t="shared" si="115"/>
        <v>0.87181158890050692</v>
      </c>
      <c r="Q197" s="5">
        <f t="shared" si="116"/>
        <v>42.935918075764199</v>
      </c>
      <c r="R197" s="5">
        <f t="shared" si="117"/>
        <v>0.84460845641629967</v>
      </c>
    </row>
    <row r="198" spans="1:18" x14ac:dyDescent="0.3">
      <c r="A198" t="s">
        <v>25</v>
      </c>
      <c r="B198" s="5">
        <f t="shared" si="118"/>
        <v>36.26</v>
      </c>
      <c r="C198">
        <v>12.2</v>
      </c>
      <c r="D198">
        <v>10.6</v>
      </c>
      <c r="E198">
        <v>32.599999999999994</v>
      </c>
      <c r="F198">
        <v>31</v>
      </c>
      <c r="G198" s="5">
        <f t="shared" si="107"/>
        <v>12.901</v>
      </c>
      <c r="H198" s="5">
        <f t="shared" si="108"/>
        <v>11.375</v>
      </c>
      <c r="I198" s="5">
        <f t="shared" si="109"/>
        <v>0.88200000000000001</v>
      </c>
      <c r="J198" s="5">
        <f t="shared" si="110"/>
        <v>45.38</v>
      </c>
      <c r="K198" s="5">
        <f t="shared" si="111"/>
        <v>0.79900000000000004</v>
      </c>
      <c r="M198">
        <f t="shared" si="112"/>
        <v>36.264039490787901</v>
      </c>
      <c r="N198" s="5">
        <f t="shared" si="113"/>
        <v>12.900770232306428</v>
      </c>
      <c r="O198" s="5">
        <f t="shared" si="114"/>
        <v>11.37497458073463</v>
      </c>
      <c r="P198" s="5">
        <f t="shared" si="115"/>
        <v>0.88172832907675058</v>
      </c>
      <c r="Q198" s="5">
        <f t="shared" si="116"/>
        <v>45.384990051543532</v>
      </c>
      <c r="R198" s="5">
        <f t="shared" si="117"/>
        <v>0.7990315619680205</v>
      </c>
    </row>
    <row r="199" spans="1:18" x14ac:dyDescent="0.3">
      <c r="A199" t="s">
        <v>25</v>
      </c>
      <c r="B199" s="5">
        <f t="shared" si="118"/>
        <v>36.26</v>
      </c>
      <c r="C199">
        <v>12.9</v>
      </c>
      <c r="D199">
        <v>11.8</v>
      </c>
      <c r="E199">
        <v>33.299999999999997</v>
      </c>
      <c r="F199">
        <v>32.200000000000003</v>
      </c>
      <c r="G199" s="5">
        <f t="shared" si="107"/>
        <v>13.571999999999999</v>
      </c>
      <c r="H199" s="5">
        <f t="shared" si="108"/>
        <v>12.518000000000001</v>
      </c>
      <c r="I199" s="5">
        <f t="shared" si="109"/>
        <v>0.92200000000000004</v>
      </c>
      <c r="J199" s="5">
        <f t="shared" si="110"/>
        <v>47.84</v>
      </c>
      <c r="K199" s="5">
        <f t="shared" si="111"/>
        <v>0.75800000000000001</v>
      </c>
      <c r="M199">
        <f t="shared" si="112"/>
        <v>36.264039490787901</v>
      </c>
      <c r="N199" s="5">
        <f t="shared" si="113"/>
        <v>13.57161807941814</v>
      </c>
      <c r="O199" s="5">
        <f t="shared" si="114"/>
        <v>12.51828881224295</v>
      </c>
      <c r="P199" s="5">
        <f t="shared" si="115"/>
        <v>0.92238734828733482</v>
      </c>
      <c r="Q199" s="5">
        <f t="shared" si="116"/>
        <v>47.84116527417364</v>
      </c>
      <c r="R199" s="5">
        <f t="shared" si="117"/>
        <v>0.75800911794187664</v>
      </c>
    </row>
    <row r="200" spans="1:18" x14ac:dyDescent="0.3">
      <c r="A200" t="s">
        <v>25</v>
      </c>
      <c r="B200" s="5">
        <f t="shared" si="118"/>
        <v>36.26</v>
      </c>
      <c r="C200">
        <v>13.3</v>
      </c>
      <c r="D200">
        <v>12.3</v>
      </c>
      <c r="E200">
        <v>33.700000000000003</v>
      </c>
      <c r="F200">
        <v>32.700000000000003</v>
      </c>
      <c r="G200" s="5">
        <f t="shared" si="107"/>
        <v>13.956</v>
      </c>
      <c r="H200" s="5">
        <f t="shared" si="108"/>
        <v>12.996</v>
      </c>
      <c r="I200" s="5">
        <f t="shared" si="109"/>
        <v>0.93100000000000005</v>
      </c>
      <c r="J200" s="5">
        <f t="shared" si="110"/>
        <v>49.25</v>
      </c>
      <c r="K200" s="5">
        <f t="shared" si="111"/>
        <v>0.73599999999999999</v>
      </c>
      <c r="M200">
        <f t="shared" si="112"/>
        <v>36.264039490787901</v>
      </c>
      <c r="N200" s="5">
        <f t="shared" si="113"/>
        <v>13.955769243443177</v>
      </c>
      <c r="O200" s="5">
        <f t="shared" si="114"/>
        <v>12.996490729442883</v>
      </c>
      <c r="P200" s="5">
        <f t="shared" si="115"/>
        <v>0.93126294242426011</v>
      </c>
      <c r="Q200" s="5">
        <f t="shared" si="116"/>
        <v>49.247657931018509</v>
      </c>
      <c r="R200" s="5">
        <f t="shared" si="117"/>
        <v>0.73636069235176949</v>
      </c>
    </row>
    <row r="201" spans="1:18" x14ac:dyDescent="0.3">
      <c r="A201" t="s">
        <v>25</v>
      </c>
      <c r="B201" s="5">
        <f t="shared" si="118"/>
        <v>36.26</v>
      </c>
      <c r="C201">
        <v>13.5</v>
      </c>
      <c r="D201">
        <v>12.8</v>
      </c>
      <c r="E201">
        <v>33.9</v>
      </c>
      <c r="F201">
        <v>33.200000000000003</v>
      </c>
      <c r="G201" s="5">
        <f t="shared" si="107"/>
        <v>14.148</v>
      </c>
      <c r="H201" s="5">
        <f t="shared" si="108"/>
        <v>13.476000000000001</v>
      </c>
      <c r="I201" s="5">
        <f t="shared" si="109"/>
        <v>0.95199999999999996</v>
      </c>
      <c r="J201" s="5">
        <f t="shared" si="110"/>
        <v>49.95</v>
      </c>
      <c r="K201" s="5">
        <f t="shared" si="111"/>
        <v>0.72599999999999998</v>
      </c>
      <c r="M201">
        <f t="shared" si="112"/>
        <v>36.264039490787901</v>
      </c>
      <c r="N201" s="5">
        <f t="shared" si="113"/>
        <v>14.148054378299859</v>
      </c>
      <c r="O201" s="5">
        <f t="shared" si="114"/>
        <v>13.475670064673738</v>
      </c>
      <c r="P201" s="5">
        <f t="shared" si="115"/>
        <v>0.95247513929141958</v>
      </c>
      <c r="Q201" s="5">
        <f t="shared" si="116"/>
        <v>49.951671495269281</v>
      </c>
      <c r="R201" s="5">
        <f t="shared" si="117"/>
        <v>0.72598250279217025</v>
      </c>
    </row>
    <row r="202" spans="1:18" x14ac:dyDescent="0.3">
      <c r="A202" t="s">
        <v>25</v>
      </c>
      <c r="B202" s="5">
        <f t="shared" si="118"/>
        <v>36.26</v>
      </c>
      <c r="C202">
        <v>13.55</v>
      </c>
      <c r="D202">
        <v>13.15</v>
      </c>
      <c r="E202">
        <v>33.950000000000003</v>
      </c>
      <c r="F202">
        <v>33.549999999999997</v>
      </c>
      <c r="G202" s="5">
        <f t="shared" si="107"/>
        <v>14.196</v>
      </c>
      <c r="H202" s="5">
        <f t="shared" si="108"/>
        <v>13.811999999999999</v>
      </c>
      <c r="I202" s="5">
        <f t="shared" si="109"/>
        <v>0.97299999999999998</v>
      </c>
      <c r="J202" s="5">
        <f t="shared" si="110"/>
        <v>50.13</v>
      </c>
      <c r="K202" s="5">
        <f t="shared" si="111"/>
        <v>0.72299999999999998</v>
      </c>
      <c r="M202">
        <f t="shared" si="112"/>
        <v>36.264039490787901</v>
      </c>
      <c r="N202" s="5">
        <f t="shared" si="113"/>
        <v>14.196146934512099</v>
      </c>
      <c r="O202" s="5">
        <f t="shared" si="114"/>
        <v>13.811646160243942</v>
      </c>
      <c r="P202" s="5">
        <f t="shared" si="115"/>
        <v>0.97291513140559283</v>
      </c>
      <c r="Q202" s="5">
        <f t="shared" si="116"/>
        <v>50.127752771329149</v>
      </c>
      <c r="R202" s="5">
        <f t="shared" si="117"/>
        <v>0.72343237998750509</v>
      </c>
    </row>
    <row r="203" spans="1:18" x14ac:dyDescent="0.3">
      <c r="A203" t="s">
        <v>25</v>
      </c>
      <c r="B203" s="5">
        <f t="shared" si="118"/>
        <v>36.26</v>
      </c>
      <c r="C203">
        <v>14.6</v>
      </c>
      <c r="D203">
        <v>14</v>
      </c>
      <c r="E203">
        <v>35</v>
      </c>
      <c r="F203">
        <v>34.4</v>
      </c>
      <c r="G203" s="5">
        <f t="shared" si="107"/>
        <v>15.208</v>
      </c>
      <c r="H203" s="5">
        <f t="shared" si="108"/>
        <v>14.629</v>
      </c>
      <c r="I203" s="5">
        <f t="shared" si="109"/>
        <v>0.96199999999999997</v>
      </c>
      <c r="J203" s="5">
        <f t="shared" si="110"/>
        <v>53.83</v>
      </c>
      <c r="K203" s="5">
        <f t="shared" si="111"/>
        <v>0.67400000000000004</v>
      </c>
      <c r="M203">
        <f t="shared" si="112"/>
        <v>36.264039490787901</v>
      </c>
      <c r="N203" s="5">
        <f t="shared" si="113"/>
        <v>15.207959650682433</v>
      </c>
      <c r="O203" s="5">
        <f t="shared" si="114"/>
        <v>14.629352498044534</v>
      </c>
      <c r="P203" s="5">
        <f t="shared" si="115"/>
        <v>0.96195366334944643</v>
      </c>
      <c r="Q203" s="5">
        <f t="shared" si="116"/>
        <v>53.8323026690436</v>
      </c>
      <c r="R203" s="5">
        <f t="shared" si="117"/>
        <v>0.67364830580880253</v>
      </c>
    </row>
    <row r="204" spans="1:18" x14ac:dyDescent="0.3">
      <c r="A204" t="s">
        <v>25</v>
      </c>
      <c r="B204" s="5">
        <f t="shared" si="118"/>
        <v>36.26</v>
      </c>
      <c r="C204">
        <v>15.1</v>
      </c>
      <c r="D204">
        <v>14.6</v>
      </c>
      <c r="E204">
        <v>35.5</v>
      </c>
      <c r="F204">
        <v>35</v>
      </c>
      <c r="G204" s="5">
        <f t="shared" si="107"/>
        <v>15.691000000000001</v>
      </c>
      <c r="H204" s="5">
        <f t="shared" si="108"/>
        <v>15.208</v>
      </c>
      <c r="I204" s="5">
        <f t="shared" si="109"/>
        <v>0.96899999999999997</v>
      </c>
      <c r="J204" s="5">
        <f t="shared" si="110"/>
        <v>55.6</v>
      </c>
      <c r="K204" s="5">
        <f t="shared" si="111"/>
        <v>0.65200000000000002</v>
      </c>
      <c r="M204">
        <f t="shared" si="112"/>
        <v>36.264039490787901</v>
      </c>
      <c r="N204" s="5">
        <f t="shared" si="113"/>
        <v>15.690954629705201</v>
      </c>
      <c r="O204" s="5">
        <f t="shared" si="114"/>
        <v>15.207959650682433</v>
      </c>
      <c r="P204" s="5">
        <f t="shared" si="115"/>
        <v>0.96921825405648743</v>
      </c>
      <c r="Q204" s="5">
        <f t="shared" si="116"/>
        <v>55.600692185739661</v>
      </c>
      <c r="R204" s="5">
        <f t="shared" si="117"/>
        <v>0.65222280632126406</v>
      </c>
    </row>
    <row r="205" spans="1:18" x14ac:dyDescent="0.3">
      <c r="A205" t="s">
        <v>25</v>
      </c>
      <c r="B205" s="5">
        <f t="shared" si="118"/>
        <v>36.26</v>
      </c>
      <c r="C205">
        <v>15.85</v>
      </c>
      <c r="D205">
        <v>15.8</v>
      </c>
      <c r="E205">
        <v>36.25</v>
      </c>
      <c r="F205">
        <v>36.199999999999996</v>
      </c>
      <c r="G205" s="5">
        <f t="shared" si="107"/>
        <v>16.417000000000002</v>
      </c>
      <c r="H205" s="5">
        <f t="shared" si="108"/>
        <v>16.367999999999999</v>
      </c>
      <c r="I205" s="5">
        <f t="shared" si="109"/>
        <v>0.997</v>
      </c>
      <c r="J205" s="5">
        <f t="shared" si="110"/>
        <v>58.26</v>
      </c>
      <c r="K205" s="5">
        <f t="shared" si="111"/>
        <v>0.622</v>
      </c>
      <c r="M205">
        <f t="shared" si="112"/>
        <v>36.264039490787901</v>
      </c>
      <c r="N205" s="5">
        <f t="shared" si="113"/>
        <v>16.416754299803838</v>
      </c>
      <c r="O205" s="5">
        <f t="shared" si="114"/>
        <v>16.368321000645572</v>
      </c>
      <c r="P205" s="5">
        <f t="shared" si="115"/>
        <v>0.99704976402315748</v>
      </c>
      <c r="Q205" s="5">
        <f t="shared" si="116"/>
        <v>58.258062517871799</v>
      </c>
      <c r="R205" s="5">
        <f t="shared" si="117"/>
        <v>0.62247246000780065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203"/>
  <sheetViews>
    <sheetView topLeftCell="A181" zoomScale="80" zoomScaleNormal="80" workbookViewId="0">
      <selection activeCell="B1" sqref="B1:K203"/>
    </sheetView>
  </sheetViews>
  <sheetFormatPr defaultRowHeight="14.4" x14ac:dyDescent="0.3"/>
  <sheetData>
    <row r="1" spans="1:18" ht="18" x14ac:dyDescent="0.35">
      <c r="A1" s="7" t="s">
        <v>0</v>
      </c>
      <c r="B1" s="14" t="s">
        <v>37</v>
      </c>
      <c r="C1" s="7" t="s">
        <v>38</v>
      </c>
      <c r="D1" s="7" t="s">
        <v>39</v>
      </c>
      <c r="E1" s="7" t="s">
        <v>40</v>
      </c>
      <c r="F1" s="7" t="s">
        <v>45</v>
      </c>
      <c r="G1" s="8" t="s">
        <v>41</v>
      </c>
      <c r="H1" s="8" t="s">
        <v>42</v>
      </c>
      <c r="I1" s="8" t="s">
        <v>43</v>
      </c>
      <c r="J1" s="8" t="s">
        <v>8</v>
      </c>
      <c r="K1" s="8" t="s">
        <v>44</v>
      </c>
      <c r="L1" s="9"/>
      <c r="M1" s="10" t="s">
        <v>37</v>
      </c>
      <c r="N1" s="10" t="s">
        <v>41</v>
      </c>
      <c r="O1" s="10" t="s">
        <v>42</v>
      </c>
      <c r="P1" s="11" t="s">
        <v>43</v>
      </c>
      <c r="Q1" s="12" t="s">
        <v>8</v>
      </c>
      <c r="R1" s="13" t="s">
        <v>44</v>
      </c>
    </row>
    <row r="2" spans="1:18" x14ac:dyDescent="0.3">
      <c r="A2" t="s">
        <v>28</v>
      </c>
      <c r="B2" s="5">
        <f>ROUND(M2,2)</f>
        <v>12.92</v>
      </c>
      <c r="C2">
        <v>2.8499999999999979</v>
      </c>
      <c r="D2">
        <v>0</v>
      </c>
      <c r="E2">
        <v>23.45</v>
      </c>
      <c r="F2" s="6" t="s">
        <v>30</v>
      </c>
      <c r="G2" s="5">
        <f t="shared" ref="G2:I3" si="0">ROUND(N2,3)</f>
        <v>3.0219999999999998</v>
      </c>
      <c r="H2" s="5">
        <f t="shared" si="0"/>
        <v>0</v>
      </c>
      <c r="I2" s="5">
        <f t="shared" si="0"/>
        <v>0</v>
      </c>
      <c r="J2" s="5">
        <f>ROUND(Q2,2)</f>
        <v>12.92</v>
      </c>
      <c r="K2" s="5">
        <f>ROUND(R2,3)</f>
        <v>1</v>
      </c>
      <c r="M2">
        <v>12.921005337739341</v>
      </c>
      <c r="N2" s="5">
        <f>(C2+((((1000*M2)/(30*E2))^2)/1962))</f>
        <v>3.0219354403246919</v>
      </c>
      <c r="O2" s="5">
        <f>IF(D2=0,0,(D2+((((1000*M2)/(30*F2))^2)/1962)))</f>
        <v>0</v>
      </c>
      <c r="P2" s="5">
        <f t="shared" ref="P2" si="1">O2/N2</f>
        <v>0</v>
      </c>
      <c r="Q2" s="5">
        <f>M2</f>
        <v>12.921005337739341</v>
      </c>
      <c r="R2" s="5">
        <f>M2/Q2</f>
        <v>1</v>
      </c>
    </row>
    <row r="3" spans="1:18" x14ac:dyDescent="0.3">
      <c r="A3" t="s">
        <v>28</v>
      </c>
      <c r="B3" s="5">
        <f t="shared" ref="B3:B4" si="2">ROUND(M3,2)</f>
        <v>12.92</v>
      </c>
      <c r="C3">
        <v>2.6999999999999993</v>
      </c>
      <c r="D3">
        <v>0</v>
      </c>
      <c r="E3">
        <v>23.3</v>
      </c>
      <c r="F3">
        <v>20.25</v>
      </c>
      <c r="G3" s="5">
        <f t="shared" si="0"/>
        <v>2.8740000000000001</v>
      </c>
      <c r="H3" s="5">
        <f t="shared" si="0"/>
        <v>0</v>
      </c>
      <c r="I3" s="5">
        <f t="shared" si="0"/>
        <v>0</v>
      </c>
      <c r="J3" s="5">
        <f>ROUND(Q3,2)</f>
        <v>12.37</v>
      </c>
      <c r="K3" s="5">
        <f>ROUND(R3,3)</f>
        <v>1.0449999999999999</v>
      </c>
      <c r="M3">
        <f>M2</f>
        <v>12.921005337739341</v>
      </c>
      <c r="N3" s="5">
        <f>(C3+((((1000*M3)/(30*E3))^2)/1962))</f>
        <v>2.8741563271991559</v>
      </c>
      <c r="O3" s="5">
        <f>IF(D3=0,0,(D3+((((1000*M3)/(30*F3))^2)/1962)))</f>
        <v>0</v>
      </c>
      <c r="P3" s="5">
        <f>O3/N3</f>
        <v>0</v>
      </c>
      <c r="Q3" s="5">
        <f>4.4873*N3-0.5321</f>
        <v>12.365101687040774</v>
      </c>
      <c r="R3" s="5">
        <f>M3/Q3</f>
        <v>1.0449574669718391</v>
      </c>
    </row>
    <row r="4" spans="1:18" x14ac:dyDescent="0.3">
      <c r="A4" t="s">
        <v>28</v>
      </c>
      <c r="B4" s="5">
        <f t="shared" si="2"/>
        <v>12.92</v>
      </c>
      <c r="C4">
        <v>2.75</v>
      </c>
      <c r="D4">
        <v>0.39999999999999858</v>
      </c>
      <c r="E4">
        <v>23.35</v>
      </c>
      <c r="F4">
        <v>20.9</v>
      </c>
      <c r="G4" s="5">
        <f t="shared" ref="G4:G22" si="3">ROUND(N4,3)</f>
        <v>2.923</v>
      </c>
      <c r="H4" s="5">
        <f t="shared" ref="H4:H22" si="4">ROUND(O4,3)</f>
        <v>0.61599999999999999</v>
      </c>
      <c r="I4" s="5">
        <f t="shared" ref="I4:I22" si="5">ROUND(P4,3)</f>
        <v>0.21099999999999999</v>
      </c>
      <c r="J4" s="5">
        <f t="shared" ref="J4:J20" si="6">ROUND(Q4,2)</f>
        <v>12.59</v>
      </c>
      <c r="K4" s="5">
        <f t="shared" ref="K4:K20" si="7">ROUND(R4,3)</f>
        <v>1.0269999999999999</v>
      </c>
      <c r="M4">
        <f t="shared" ref="M4:M20" si="8">M3</f>
        <v>12.921005337739341</v>
      </c>
      <c r="N4" s="5">
        <f t="shared" ref="N4:N20" si="9">(C4+((((1000*M4)/(30*E4))^2)/1962))</f>
        <v>2.923411274247028</v>
      </c>
      <c r="O4" s="5">
        <f t="shared" ref="O4:O20" si="10">IF(D4=0,0,(D4+((((1000*M4)/(30*F4))^2)/1962)))</f>
        <v>0.61645046696080563</v>
      </c>
      <c r="P4" s="5">
        <f t="shared" ref="P4:P21" si="11">O4/N4</f>
        <v>0.21086682958065231</v>
      </c>
      <c r="Q4" s="5">
        <f t="shared" ref="Q4:Q20" si="12">4.4873*N4-0.5321</f>
        <v>12.586123410928689</v>
      </c>
      <c r="R4" s="5">
        <f t="shared" ref="R4:R20" si="13">M4/Q4</f>
        <v>1.0266072336872107</v>
      </c>
    </row>
    <row r="5" spans="1:18" x14ac:dyDescent="0.3">
      <c r="A5" t="s">
        <v>28</v>
      </c>
      <c r="B5" s="5">
        <f t="shared" ref="B5:B20" si="14">ROUND(M5,2)</f>
        <v>12.92</v>
      </c>
      <c r="C5">
        <v>2.8999999999999986</v>
      </c>
      <c r="D5">
        <v>1.2999999999999972</v>
      </c>
      <c r="E5">
        <v>23.5</v>
      </c>
      <c r="F5">
        <v>21.799999999999997</v>
      </c>
      <c r="G5" s="5">
        <f t="shared" si="3"/>
        <v>3.0710000000000002</v>
      </c>
      <c r="H5" s="5">
        <f t="shared" si="4"/>
        <v>1.4990000000000001</v>
      </c>
      <c r="I5" s="5">
        <f t="shared" si="5"/>
        <v>0.48799999999999999</v>
      </c>
      <c r="J5" s="5">
        <f t="shared" si="6"/>
        <v>13.25</v>
      </c>
      <c r="K5" s="5">
        <f t="shared" si="7"/>
        <v>0.97499999999999998</v>
      </c>
      <c r="M5">
        <f t="shared" si="8"/>
        <v>12.921005337739341</v>
      </c>
      <c r="N5" s="5">
        <f t="shared" si="9"/>
        <v>3.0712045784937065</v>
      </c>
      <c r="O5" s="5">
        <f t="shared" si="10"/>
        <v>1.4989473286616213</v>
      </c>
      <c r="P5" s="5">
        <f t="shared" si="11"/>
        <v>0.48806495638815123</v>
      </c>
      <c r="Q5" s="5">
        <f t="shared" si="12"/>
        <v>13.24931630507481</v>
      </c>
      <c r="R5" s="5">
        <f t="shared" si="13"/>
        <v>0.97522053517510809</v>
      </c>
    </row>
    <row r="6" spans="1:18" x14ac:dyDescent="0.3">
      <c r="A6" t="s">
        <v>28</v>
      </c>
      <c r="B6" s="5">
        <f t="shared" si="14"/>
        <v>12.92</v>
      </c>
      <c r="C6">
        <v>3.0199999999999996</v>
      </c>
      <c r="D6">
        <v>1.7999999999999972</v>
      </c>
      <c r="E6">
        <v>23.62</v>
      </c>
      <c r="F6">
        <v>22.299999999999997</v>
      </c>
      <c r="G6" s="5">
        <f t="shared" si="3"/>
        <v>3.1890000000000001</v>
      </c>
      <c r="H6" s="5">
        <f t="shared" si="4"/>
        <v>1.99</v>
      </c>
      <c r="I6" s="5">
        <f t="shared" si="5"/>
        <v>0.624</v>
      </c>
      <c r="J6" s="5">
        <f t="shared" si="6"/>
        <v>13.78</v>
      </c>
      <c r="K6" s="5">
        <f t="shared" si="7"/>
        <v>0.93799999999999994</v>
      </c>
      <c r="M6">
        <f t="shared" si="8"/>
        <v>12.921005337739341</v>
      </c>
      <c r="N6" s="5">
        <f t="shared" si="9"/>
        <v>3.1894694081515578</v>
      </c>
      <c r="O6" s="5">
        <f t="shared" si="10"/>
        <v>1.9901259395385968</v>
      </c>
      <c r="P6" s="5">
        <f t="shared" si="11"/>
        <v>0.62396771527335804</v>
      </c>
      <c r="Q6" s="5">
        <f t="shared" si="12"/>
        <v>13.780006075198486</v>
      </c>
      <c r="R6" s="5">
        <f t="shared" si="13"/>
        <v>0.93766325408192741</v>
      </c>
    </row>
    <row r="7" spans="1:18" x14ac:dyDescent="0.3">
      <c r="A7" t="s">
        <v>28</v>
      </c>
      <c r="B7" s="5">
        <f t="shared" si="14"/>
        <v>12.92</v>
      </c>
      <c r="C7">
        <v>3.0499999999999972</v>
      </c>
      <c r="D7">
        <v>1.8999999999999986</v>
      </c>
      <c r="E7">
        <v>23.65</v>
      </c>
      <c r="F7">
        <v>22.4</v>
      </c>
      <c r="G7" s="5">
        <f t="shared" si="3"/>
        <v>3.2189999999999999</v>
      </c>
      <c r="H7" s="5">
        <f t="shared" si="4"/>
        <v>2.0880000000000001</v>
      </c>
      <c r="I7" s="5">
        <f t="shared" si="5"/>
        <v>0.64900000000000002</v>
      </c>
      <c r="J7" s="5">
        <f t="shared" si="6"/>
        <v>13.91</v>
      </c>
      <c r="K7" s="5">
        <f t="shared" si="7"/>
        <v>0.92900000000000005</v>
      </c>
      <c r="M7">
        <f t="shared" si="8"/>
        <v>12.921005337739341</v>
      </c>
      <c r="N7" s="5">
        <f t="shared" si="9"/>
        <v>3.2190397373128179</v>
      </c>
      <c r="O7" s="5">
        <f t="shared" si="10"/>
        <v>2.0884321756878776</v>
      </c>
      <c r="P7" s="5">
        <f t="shared" si="11"/>
        <v>0.64877489751998341</v>
      </c>
      <c r="Q7" s="5">
        <f t="shared" si="12"/>
        <v>13.912697013243809</v>
      </c>
      <c r="R7" s="5">
        <f t="shared" si="13"/>
        <v>0.92872038580582517</v>
      </c>
    </row>
    <row r="8" spans="1:18" x14ac:dyDescent="0.3">
      <c r="A8" t="s">
        <v>28</v>
      </c>
      <c r="B8" s="5">
        <f t="shared" si="14"/>
        <v>12.92</v>
      </c>
      <c r="C8">
        <v>3.1499999999999986</v>
      </c>
      <c r="D8">
        <v>2.1499999999999986</v>
      </c>
      <c r="E8">
        <v>23.75</v>
      </c>
      <c r="F8">
        <v>22.65</v>
      </c>
      <c r="G8" s="5">
        <f t="shared" si="3"/>
        <v>3.3180000000000001</v>
      </c>
      <c r="H8" s="5">
        <f t="shared" si="4"/>
        <v>2.3340000000000001</v>
      </c>
      <c r="I8" s="5">
        <f t="shared" si="5"/>
        <v>0.70399999999999996</v>
      </c>
      <c r="J8" s="5">
        <f t="shared" si="6"/>
        <v>14.36</v>
      </c>
      <c r="K8" s="5">
        <f t="shared" si="7"/>
        <v>0.9</v>
      </c>
      <c r="M8">
        <f t="shared" si="8"/>
        <v>12.921005337739341</v>
      </c>
      <c r="N8" s="5">
        <f t="shared" si="9"/>
        <v>3.3176192416144477</v>
      </c>
      <c r="O8" s="5">
        <f t="shared" si="10"/>
        <v>2.3342954811400074</v>
      </c>
      <c r="P8" s="5">
        <f t="shared" si="11"/>
        <v>0.70360560122748539</v>
      </c>
      <c r="Q8" s="5">
        <f t="shared" si="12"/>
        <v>14.355052822896512</v>
      </c>
      <c r="R8" s="5">
        <f t="shared" si="13"/>
        <v>0.90010155289224403</v>
      </c>
    </row>
    <row r="9" spans="1:18" x14ac:dyDescent="0.3">
      <c r="A9" t="s">
        <v>28</v>
      </c>
      <c r="B9" s="5">
        <f t="shared" si="14"/>
        <v>12.92</v>
      </c>
      <c r="C9">
        <v>3.2799999999999976</v>
      </c>
      <c r="D9">
        <v>2.3999999999999986</v>
      </c>
      <c r="E9">
        <v>23.88</v>
      </c>
      <c r="F9">
        <v>22.9</v>
      </c>
      <c r="G9" s="5">
        <f t="shared" si="3"/>
        <v>3.4460000000000002</v>
      </c>
      <c r="H9" s="5">
        <f t="shared" si="4"/>
        <v>2.58</v>
      </c>
      <c r="I9" s="5">
        <f t="shared" si="5"/>
        <v>0.749</v>
      </c>
      <c r="J9" s="5">
        <f t="shared" si="6"/>
        <v>14.93</v>
      </c>
      <c r="K9" s="5">
        <f t="shared" si="7"/>
        <v>0.86499999999999999</v>
      </c>
      <c r="M9">
        <f t="shared" si="8"/>
        <v>12.921005337739341</v>
      </c>
      <c r="N9" s="5">
        <f t="shared" si="9"/>
        <v>3.4457992090427516</v>
      </c>
      <c r="O9" s="5">
        <f t="shared" si="10"/>
        <v>2.5802935269601064</v>
      </c>
      <c r="P9" s="5">
        <f t="shared" si="11"/>
        <v>0.74882294945935512</v>
      </c>
      <c r="Q9" s="5">
        <f t="shared" si="12"/>
        <v>14.93023479073754</v>
      </c>
      <c r="R9" s="5">
        <f t="shared" si="13"/>
        <v>0.8654254617452708</v>
      </c>
    </row>
    <row r="10" spans="1:18" x14ac:dyDescent="0.3">
      <c r="A10" t="s">
        <v>28</v>
      </c>
      <c r="B10" s="5">
        <f t="shared" si="14"/>
        <v>12.92</v>
      </c>
      <c r="C10">
        <v>3.4299999999999997</v>
      </c>
      <c r="D10">
        <v>2.6999999999999993</v>
      </c>
      <c r="E10">
        <v>24.03</v>
      </c>
      <c r="F10">
        <v>23.2</v>
      </c>
      <c r="G10" s="5">
        <f t="shared" si="3"/>
        <v>3.5939999999999999</v>
      </c>
      <c r="H10" s="5">
        <f t="shared" si="4"/>
        <v>2.8759999999999999</v>
      </c>
      <c r="I10" s="5">
        <f t="shared" si="5"/>
        <v>0.8</v>
      </c>
      <c r="J10" s="5">
        <f t="shared" si="6"/>
        <v>15.59</v>
      </c>
      <c r="K10" s="5">
        <f t="shared" si="7"/>
        <v>0.82899999999999996</v>
      </c>
      <c r="M10">
        <f t="shared" si="8"/>
        <v>12.921005337739341</v>
      </c>
      <c r="N10" s="5">
        <f t="shared" si="9"/>
        <v>3.5937357666787197</v>
      </c>
      <c r="O10" s="5">
        <f t="shared" si="10"/>
        <v>2.8756609105104598</v>
      </c>
      <c r="P10" s="5">
        <f t="shared" si="11"/>
        <v>0.80018707473535411</v>
      </c>
      <c r="Q10" s="5">
        <f t="shared" si="12"/>
        <v>15.59407050581742</v>
      </c>
      <c r="R10" s="5">
        <f t="shared" si="13"/>
        <v>0.82858451441008407</v>
      </c>
    </row>
    <row r="11" spans="1:18" x14ac:dyDescent="0.3">
      <c r="A11" t="s">
        <v>28</v>
      </c>
      <c r="B11" s="5">
        <f t="shared" si="14"/>
        <v>12.92</v>
      </c>
      <c r="C11">
        <v>3.5</v>
      </c>
      <c r="D11">
        <v>2.8499999999999979</v>
      </c>
      <c r="E11">
        <v>24.1</v>
      </c>
      <c r="F11">
        <v>23.349999999999998</v>
      </c>
      <c r="G11" s="5">
        <f t="shared" si="3"/>
        <v>3.6629999999999998</v>
      </c>
      <c r="H11" s="5">
        <f t="shared" si="4"/>
        <v>3.0230000000000001</v>
      </c>
      <c r="I11" s="5">
        <f t="shared" si="5"/>
        <v>0.82499999999999996</v>
      </c>
      <c r="J11" s="5">
        <f t="shared" si="6"/>
        <v>15.9</v>
      </c>
      <c r="K11" s="5">
        <f t="shared" si="7"/>
        <v>0.81200000000000006</v>
      </c>
      <c r="M11">
        <f t="shared" si="8"/>
        <v>12.921005337739341</v>
      </c>
      <c r="N11" s="5">
        <f t="shared" si="9"/>
        <v>3.6627859859044269</v>
      </c>
      <c r="O11" s="5">
        <f t="shared" si="10"/>
        <v>3.0234112742470258</v>
      </c>
      <c r="P11" s="5">
        <f t="shared" si="11"/>
        <v>0.82544033036111863</v>
      </c>
      <c r="Q11" s="5">
        <f t="shared" si="12"/>
        <v>15.903919554548935</v>
      </c>
      <c r="R11" s="5">
        <f t="shared" si="13"/>
        <v>0.8124415678425384</v>
      </c>
    </row>
    <row r="12" spans="1:18" x14ac:dyDescent="0.3">
      <c r="A12" t="s">
        <v>28</v>
      </c>
      <c r="B12" s="5">
        <f t="shared" si="14"/>
        <v>12.92</v>
      </c>
      <c r="C12">
        <v>3.6999999999999993</v>
      </c>
      <c r="D12">
        <v>3.0999999999999979</v>
      </c>
      <c r="E12">
        <v>24.3</v>
      </c>
      <c r="F12">
        <v>23.599999999999998</v>
      </c>
      <c r="G12" s="5">
        <f t="shared" si="3"/>
        <v>3.86</v>
      </c>
      <c r="H12" s="5">
        <f t="shared" si="4"/>
        <v>3.27</v>
      </c>
      <c r="I12" s="5">
        <f t="shared" si="5"/>
        <v>0.84699999999999998</v>
      </c>
      <c r="J12" s="5">
        <f t="shared" si="6"/>
        <v>16.79</v>
      </c>
      <c r="K12" s="5">
        <f t="shared" si="7"/>
        <v>0.77</v>
      </c>
      <c r="M12">
        <f t="shared" si="8"/>
        <v>12.921005337739341</v>
      </c>
      <c r="N12" s="5">
        <f t="shared" si="9"/>
        <v>3.8601174083780414</v>
      </c>
      <c r="O12" s="5">
        <f t="shared" si="10"/>
        <v>3.2697567661468492</v>
      </c>
      <c r="P12" s="5">
        <f t="shared" si="11"/>
        <v>0.84706148031925999</v>
      </c>
      <c r="Q12" s="5">
        <f t="shared" si="12"/>
        <v>16.789404846614786</v>
      </c>
      <c r="R12" s="5">
        <f t="shared" si="13"/>
        <v>0.76959281497965526</v>
      </c>
    </row>
    <row r="13" spans="1:18" x14ac:dyDescent="0.3">
      <c r="A13" t="s">
        <v>28</v>
      </c>
      <c r="B13" s="5">
        <f t="shared" si="14"/>
        <v>12.92</v>
      </c>
      <c r="C13">
        <v>3.8999999999999986</v>
      </c>
      <c r="D13">
        <v>3.3999999999999986</v>
      </c>
      <c r="E13">
        <v>24.5</v>
      </c>
      <c r="F13">
        <v>23.9</v>
      </c>
      <c r="G13" s="5">
        <f t="shared" si="3"/>
        <v>4.0579999999999998</v>
      </c>
      <c r="H13" s="5">
        <f t="shared" si="4"/>
        <v>3.5659999999999998</v>
      </c>
      <c r="I13" s="5">
        <f t="shared" si="5"/>
        <v>0.879</v>
      </c>
      <c r="J13" s="5">
        <f t="shared" si="6"/>
        <v>17.68</v>
      </c>
      <c r="K13" s="5">
        <f t="shared" si="7"/>
        <v>0.73099999999999998</v>
      </c>
      <c r="M13">
        <f t="shared" si="8"/>
        <v>12.921005337739341</v>
      </c>
      <c r="N13" s="5">
        <f t="shared" si="9"/>
        <v>4.0575139166566423</v>
      </c>
      <c r="O13" s="5">
        <f t="shared" si="10"/>
        <v>3.5655218369306372</v>
      </c>
      <c r="P13" s="5">
        <f t="shared" si="11"/>
        <v>0.87874543628641388</v>
      </c>
      <c r="Q13" s="5">
        <f t="shared" si="12"/>
        <v>17.675182198213353</v>
      </c>
      <c r="R13" s="5">
        <f t="shared" si="13"/>
        <v>0.73102529823117901</v>
      </c>
    </row>
    <row r="14" spans="1:18" x14ac:dyDescent="0.3">
      <c r="A14" t="s">
        <v>28</v>
      </c>
      <c r="B14" s="5">
        <f t="shared" si="14"/>
        <v>12.92</v>
      </c>
      <c r="C14">
        <v>4.1499999999999986</v>
      </c>
      <c r="D14">
        <v>3.6999999999999993</v>
      </c>
      <c r="E14">
        <v>24.75</v>
      </c>
      <c r="F14">
        <v>24.2</v>
      </c>
      <c r="G14" s="5">
        <f t="shared" si="3"/>
        <v>4.3040000000000003</v>
      </c>
      <c r="H14" s="5">
        <f t="shared" si="4"/>
        <v>3.8610000000000002</v>
      </c>
      <c r="I14" s="5">
        <f t="shared" si="5"/>
        <v>0.89700000000000002</v>
      </c>
      <c r="J14" s="5">
        <f t="shared" si="6"/>
        <v>18.78</v>
      </c>
      <c r="K14" s="5">
        <f t="shared" si="7"/>
        <v>0.68799999999999994</v>
      </c>
      <c r="M14">
        <f t="shared" si="8"/>
        <v>12.921005337739341</v>
      </c>
      <c r="N14" s="5">
        <f t="shared" si="9"/>
        <v>4.3043478885389641</v>
      </c>
      <c r="O14" s="5">
        <f t="shared" si="10"/>
        <v>3.8614434268034112</v>
      </c>
      <c r="P14" s="5">
        <f t="shared" si="11"/>
        <v>0.89710300533215281</v>
      </c>
      <c r="Q14" s="5">
        <f t="shared" si="12"/>
        <v>18.782800280240895</v>
      </c>
      <c r="R14" s="5">
        <f t="shared" si="13"/>
        <v>0.6879168784716283</v>
      </c>
    </row>
    <row r="15" spans="1:18" x14ac:dyDescent="0.3">
      <c r="A15" t="s">
        <v>28</v>
      </c>
      <c r="B15" s="5">
        <f t="shared" si="14"/>
        <v>12.92</v>
      </c>
      <c r="C15">
        <v>4.2999999999999972</v>
      </c>
      <c r="D15">
        <v>4</v>
      </c>
      <c r="E15">
        <v>24.9</v>
      </c>
      <c r="F15">
        <v>24.5</v>
      </c>
      <c r="G15" s="5">
        <f t="shared" si="3"/>
        <v>4.452</v>
      </c>
      <c r="H15" s="5">
        <f t="shared" si="4"/>
        <v>4.1580000000000004</v>
      </c>
      <c r="I15" s="5">
        <f t="shared" si="5"/>
        <v>0.93400000000000005</v>
      </c>
      <c r="J15" s="5">
        <f t="shared" si="6"/>
        <v>19.45</v>
      </c>
      <c r="K15" s="5">
        <f t="shared" si="7"/>
        <v>0.66400000000000003</v>
      </c>
      <c r="M15">
        <f t="shared" si="8"/>
        <v>12.921005337739341</v>
      </c>
      <c r="N15" s="5">
        <f t="shared" si="9"/>
        <v>4.4524938766683579</v>
      </c>
      <c r="O15" s="5">
        <f t="shared" si="10"/>
        <v>4.1575139166566437</v>
      </c>
      <c r="P15" s="5">
        <f t="shared" si="11"/>
        <v>0.93374949675788499</v>
      </c>
      <c r="Q15" s="5">
        <f t="shared" si="12"/>
        <v>19.447575772773924</v>
      </c>
      <c r="R15" s="5">
        <f t="shared" si="13"/>
        <v>0.66440185083779935</v>
      </c>
    </row>
    <row r="16" spans="1:18" x14ac:dyDescent="0.3">
      <c r="A16" t="s">
        <v>28</v>
      </c>
      <c r="B16" s="5">
        <f t="shared" si="14"/>
        <v>12.92</v>
      </c>
      <c r="C16">
        <v>4.5499999999999972</v>
      </c>
      <c r="D16">
        <v>4.25</v>
      </c>
      <c r="E16">
        <v>25.15</v>
      </c>
      <c r="F16">
        <v>24.75</v>
      </c>
      <c r="G16" s="5">
        <f t="shared" si="3"/>
        <v>4.6989999999999998</v>
      </c>
      <c r="H16" s="5">
        <f t="shared" si="4"/>
        <v>4.4039999999999999</v>
      </c>
      <c r="I16" s="5">
        <f t="shared" si="5"/>
        <v>0.93700000000000006</v>
      </c>
      <c r="J16" s="5">
        <f t="shared" si="6"/>
        <v>20.56</v>
      </c>
      <c r="K16" s="5">
        <f t="shared" si="7"/>
        <v>0.629</v>
      </c>
      <c r="M16">
        <f t="shared" si="8"/>
        <v>12.921005337739341</v>
      </c>
      <c r="N16" s="5">
        <f t="shared" si="9"/>
        <v>4.699477257288315</v>
      </c>
      <c r="O16" s="5">
        <f t="shared" si="10"/>
        <v>4.4043478885389655</v>
      </c>
      <c r="P16" s="5">
        <f t="shared" si="11"/>
        <v>0.93719953250297361</v>
      </c>
      <c r="Q16" s="5">
        <f t="shared" si="12"/>
        <v>20.555864296629856</v>
      </c>
      <c r="R16" s="5">
        <f t="shared" si="13"/>
        <v>0.62858000769433697</v>
      </c>
    </row>
    <row r="17" spans="1:18" x14ac:dyDescent="0.3">
      <c r="A17" t="s">
        <v>28</v>
      </c>
      <c r="B17" s="5">
        <f t="shared" si="14"/>
        <v>12.92</v>
      </c>
      <c r="C17">
        <v>4.6999999999999993</v>
      </c>
      <c r="D17">
        <v>4.3999999999999986</v>
      </c>
      <c r="E17">
        <v>25.3</v>
      </c>
      <c r="F17">
        <v>24.9</v>
      </c>
      <c r="G17" s="5">
        <f t="shared" si="3"/>
        <v>4.8479999999999999</v>
      </c>
      <c r="H17" s="5">
        <f t="shared" si="4"/>
        <v>4.5519999999999996</v>
      </c>
      <c r="I17" s="5">
        <f t="shared" si="5"/>
        <v>0.93899999999999995</v>
      </c>
      <c r="J17" s="5">
        <f t="shared" si="6"/>
        <v>21.22</v>
      </c>
      <c r="K17" s="5">
        <f t="shared" si="7"/>
        <v>0.60899999999999999</v>
      </c>
      <c r="M17">
        <f t="shared" si="8"/>
        <v>12.921005337739341</v>
      </c>
      <c r="N17" s="5">
        <f t="shared" si="9"/>
        <v>4.8477100540129507</v>
      </c>
      <c r="O17" s="5">
        <f t="shared" si="10"/>
        <v>4.5524938766683594</v>
      </c>
      <c r="P17" s="5">
        <f t="shared" si="11"/>
        <v>0.93910193182857327</v>
      </c>
      <c r="Q17" s="5">
        <f t="shared" si="12"/>
        <v>21.221029325372317</v>
      </c>
      <c r="R17" s="5">
        <f t="shared" si="13"/>
        <v>0.60887740833055215</v>
      </c>
    </row>
    <row r="18" spans="1:18" x14ac:dyDescent="0.3">
      <c r="A18" t="s">
        <v>28</v>
      </c>
      <c r="B18" s="5">
        <f t="shared" si="14"/>
        <v>12.92</v>
      </c>
      <c r="C18">
        <v>5.0999999999999979</v>
      </c>
      <c r="D18">
        <v>4.8499999999999979</v>
      </c>
      <c r="E18">
        <v>25.7</v>
      </c>
      <c r="F18">
        <v>25.349999999999998</v>
      </c>
      <c r="G18" s="5">
        <f t="shared" si="3"/>
        <v>5.2430000000000003</v>
      </c>
      <c r="H18" s="5">
        <f t="shared" si="4"/>
        <v>4.9969999999999999</v>
      </c>
      <c r="I18" s="5">
        <f t="shared" si="5"/>
        <v>0.95299999999999996</v>
      </c>
      <c r="J18" s="5">
        <f t="shared" si="6"/>
        <v>23</v>
      </c>
      <c r="K18" s="5">
        <f t="shared" si="7"/>
        <v>0.56200000000000006</v>
      </c>
      <c r="M18">
        <f t="shared" si="8"/>
        <v>12.921005337739341</v>
      </c>
      <c r="N18" s="5">
        <f t="shared" si="9"/>
        <v>5.2431478576104844</v>
      </c>
      <c r="O18" s="5">
        <f t="shared" si="10"/>
        <v>4.9971279459918518</v>
      </c>
      <c r="P18" s="5">
        <f t="shared" si="11"/>
        <v>0.95307782303687427</v>
      </c>
      <c r="Q18" s="5">
        <f t="shared" si="12"/>
        <v>22.99547738145553</v>
      </c>
      <c r="R18" s="5">
        <f t="shared" si="13"/>
        <v>0.56189332899691635</v>
      </c>
    </row>
    <row r="19" spans="1:18" x14ac:dyDescent="0.3">
      <c r="A19" t="s">
        <v>28</v>
      </c>
      <c r="B19" s="5">
        <f t="shared" si="14"/>
        <v>12.92</v>
      </c>
      <c r="C19">
        <v>5.1999999999999993</v>
      </c>
      <c r="D19">
        <v>4.9999999999999982</v>
      </c>
      <c r="E19">
        <v>25.8</v>
      </c>
      <c r="F19">
        <v>25.5</v>
      </c>
      <c r="G19" s="5">
        <f t="shared" si="3"/>
        <v>5.3419999999999996</v>
      </c>
      <c r="H19" s="5">
        <f t="shared" si="4"/>
        <v>5.1449999999999996</v>
      </c>
      <c r="I19" s="5">
        <f t="shared" si="5"/>
        <v>0.96299999999999997</v>
      </c>
      <c r="J19" s="5">
        <f t="shared" si="6"/>
        <v>23.44</v>
      </c>
      <c r="K19" s="5">
        <f t="shared" si="7"/>
        <v>0.55100000000000005</v>
      </c>
      <c r="M19">
        <f t="shared" si="8"/>
        <v>12.921005337739341</v>
      </c>
      <c r="N19" s="5">
        <f t="shared" si="9"/>
        <v>5.3420403348253558</v>
      </c>
      <c r="O19" s="5">
        <f t="shared" si="10"/>
        <v>5.1454021199125703</v>
      </c>
      <c r="P19" s="5">
        <f t="shared" si="11"/>
        <v>0.96319042863999382</v>
      </c>
      <c r="Q19" s="5">
        <f t="shared" si="12"/>
        <v>23.439237594461822</v>
      </c>
      <c r="R19" s="5">
        <f t="shared" si="13"/>
        <v>0.55125535912449186</v>
      </c>
    </row>
    <row r="20" spans="1:18" x14ac:dyDescent="0.3">
      <c r="A20" t="s">
        <v>28</v>
      </c>
      <c r="B20" s="5">
        <f t="shared" si="14"/>
        <v>12.92</v>
      </c>
      <c r="C20">
        <v>5.5999999999999979</v>
      </c>
      <c r="D20">
        <v>5.4999999999999982</v>
      </c>
      <c r="E20">
        <v>26.2</v>
      </c>
      <c r="F20">
        <v>26</v>
      </c>
      <c r="G20" s="5">
        <f t="shared" si="3"/>
        <v>5.7380000000000004</v>
      </c>
      <c r="H20" s="5">
        <f t="shared" si="4"/>
        <v>5.64</v>
      </c>
      <c r="I20" s="5">
        <f t="shared" si="5"/>
        <v>0.98299999999999998</v>
      </c>
      <c r="J20" s="5">
        <f t="shared" si="6"/>
        <v>25.21</v>
      </c>
      <c r="K20" s="5">
        <f t="shared" si="7"/>
        <v>0.51200000000000001</v>
      </c>
      <c r="M20">
        <f t="shared" si="8"/>
        <v>12.921005337739341</v>
      </c>
      <c r="N20" s="5">
        <f t="shared" si="9"/>
        <v>5.737736333070842</v>
      </c>
      <c r="O20" s="5">
        <f t="shared" si="10"/>
        <v>5.6398635036585043</v>
      </c>
      <c r="P20" s="5">
        <f t="shared" si="11"/>
        <v>0.98294225741112851</v>
      </c>
      <c r="Q20" s="5">
        <f t="shared" si="12"/>
        <v>25.21484424738879</v>
      </c>
      <c r="R20" s="5">
        <f t="shared" si="13"/>
        <v>0.51243645255026393</v>
      </c>
    </row>
    <row r="21" spans="1:18" x14ac:dyDescent="0.3">
      <c r="A21" t="s">
        <v>28</v>
      </c>
      <c r="B21" s="5">
        <f>ROUND(M21,2)</f>
        <v>15.89</v>
      </c>
      <c r="C21">
        <v>3.4499999999999993</v>
      </c>
      <c r="D21">
        <v>0</v>
      </c>
      <c r="E21">
        <v>24.05</v>
      </c>
      <c r="F21" s="6" t="s">
        <v>30</v>
      </c>
      <c r="G21" s="5">
        <f t="shared" si="3"/>
        <v>3.6970000000000001</v>
      </c>
      <c r="H21" s="5">
        <f t="shared" si="4"/>
        <v>0</v>
      </c>
      <c r="I21" s="5">
        <f t="shared" si="5"/>
        <v>0</v>
      </c>
      <c r="J21" s="5">
        <f>ROUND(Q21,2)</f>
        <v>15.89</v>
      </c>
      <c r="K21" s="5">
        <f>ROUND(R21,3)</f>
        <v>1</v>
      </c>
      <c r="M21">
        <v>15.888519818882365</v>
      </c>
      <c r="N21" s="5">
        <f>(C21+((((1000*M21)/(30*E21))^2)/1962))</f>
        <v>3.6971696861785848</v>
      </c>
      <c r="O21" s="5">
        <f>IF(D21=0,0,(D21+((((1000*M21)/(30*F21))^2)/1962)))</f>
        <v>0</v>
      </c>
      <c r="P21" s="5">
        <f t="shared" si="11"/>
        <v>0</v>
      </c>
      <c r="Q21" s="5">
        <f>M21</f>
        <v>15.888519818882365</v>
      </c>
      <c r="R21" s="5">
        <f>M21/Q21</f>
        <v>1</v>
      </c>
    </row>
    <row r="22" spans="1:18" x14ac:dyDescent="0.3">
      <c r="A22" t="s">
        <v>28</v>
      </c>
      <c r="B22" s="5">
        <f t="shared" ref="B22:B23" si="15">ROUND(M22,2)</f>
        <v>15.89</v>
      </c>
      <c r="C22">
        <v>3.1499999999999986</v>
      </c>
      <c r="D22">
        <v>0</v>
      </c>
      <c r="E22">
        <v>23.75</v>
      </c>
      <c r="F22">
        <v>19.899999999999999</v>
      </c>
      <c r="G22" s="5">
        <f t="shared" si="3"/>
        <v>3.403</v>
      </c>
      <c r="H22" s="5">
        <f t="shared" si="4"/>
        <v>0</v>
      </c>
      <c r="I22" s="5">
        <f t="shared" si="5"/>
        <v>0</v>
      </c>
      <c r="J22" s="5">
        <f>ROUND(Q22,2)</f>
        <v>14.74</v>
      </c>
      <c r="K22" s="5">
        <f>ROUND(R22,3)</f>
        <v>1.0780000000000001</v>
      </c>
      <c r="M22">
        <f>M21</f>
        <v>15.888519818882365</v>
      </c>
      <c r="N22" s="5">
        <f>(C22+((((1000*M22)/(30*E22))^2)/1962))</f>
        <v>3.4034534105882033</v>
      </c>
      <c r="O22" s="5">
        <f>IF(D22=0,0,(D22+((((1000*M22)/(30*F22))^2)/1962)))</f>
        <v>0</v>
      </c>
      <c r="P22" s="5">
        <f>O22/N22</f>
        <v>0</v>
      </c>
      <c r="Q22" s="5">
        <f>4.4873*N22-0.5321</f>
        <v>14.740216489332445</v>
      </c>
      <c r="R22" s="5">
        <f>M22/Q22</f>
        <v>1.0779027452127961</v>
      </c>
    </row>
    <row r="23" spans="1:18" x14ac:dyDescent="0.3">
      <c r="A23" t="s">
        <v>28</v>
      </c>
      <c r="B23" s="5">
        <f t="shared" si="15"/>
        <v>15.89</v>
      </c>
      <c r="C23">
        <v>3.1999999999999993</v>
      </c>
      <c r="D23">
        <v>0</v>
      </c>
      <c r="E23">
        <v>23.8</v>
      </c>
      <c r="F23">
        <v>20.2</v>
      </c>
      <c r="G23" s="5">
        <f t="shared" ref="G23:G45" si="16">ROUND(N23,3)</f>
        <v>3.452</v>
      </c>
      <c r="H23" s="5">
        <f t="shared" ref="H23:H45" si="17">ROUND(O23,3)</f>
        <v>0</v>
      </c>
      <c r="I23" s="5">
        <f t="shared" ref="I23:I45" si="18">ROUND(P23,3)</f>
        <v>0</v>
      </c>
      <c r="J23" s="5">
        <f t="shared" ref="J23:J43" si="19">ROUND(Q23,2)</f>
        <v>14.96</v>
      </c>
      <c r="K23" s="5">
        <f t="shared" ref="K23:K43" si="20">ROUND(R23,3)</f>
        <v>1.0620000000000001</v>
      </c>
      <c r="M23">
        <f t="shared" ref="M23:M43" si="21">M22</f>
        <v>15.888519818882365</v>
      </c>
      <c r="N23" s="5">
        <f t="shared" ref="N23:N43" si="22">(C23+((((1000*M23)/(30*E23))^2)/1962))</f>
        <v>3.4523895989158762</v>
      </c>
      <c r="O23" s="5">
        <f t="shared" ref="O23:O43" si="23">IF(D23=0,0,(D23+((((1000*M23)/(30*F23))^2)/1962)))</f>
        <v>0</v>
      </c>
      <c r="P23" s="5">
        <f t="shared" ref="P23:P44" si="24">O23/N23</f>
        <v>0</v>
      </c>
      <c r="Q23" s="5">
        <f t="shared" ref="Q23:Q43" si="25">4.4873*N23-0.5321</f>
        <v>14.959807847215211</v>
      </c>
      <c r="R23" s="5">
        <f t="shared" ref="R23:R43" si="26">M23/Q23</f>
        <v>1.0620804746392538</v>
      </c>
    </row>
    <row r="24" spans="1:18" x14ac:dyDescent="0.3">
      <c r="A24" t="s">
        <v>28</v>
      </c>
      <c r="B24" s="5">
        <f t="shared" ref="B24:B43" si="27">ROUND(M24,2)</f>
        <v>15.89</v>
      </c>
      <c r="C24">
        <v>3.1999999999999993</v>
      </c>
      <c r="D24">
        <v>9.9999999999997868E-2</v>
      </c>
      <c r="E24">
        <v>23.8</v>
      </c>
      <c r="F24">
        <v>20.599999999999998</v>
      </c>
      <c r="G24" s="5">
        <f t="shared" si="16"/>
        <v>3.452</v>
      </c>
      <c r="H24" s="5">
        <f t="shared" si="17"/>
        <v>0.437</v>
      </c>
      <c r="I24" s="5">
        <f t="shared" si="18"/>
        <v>0.127</v>
      </c>
      <c r="J24" s="5">
        <f t="shared" si="19"/>
        <v>14.96</v>
      </c>
      <c r="K24" s="5">
        <f t="shared" si="20"/>
        <v>1.0620000000000001</v>
      </c>
      <c r="M24">
        <f t="shared" si="21"/>
        <v>15.888519818882365</v>
      </c>
      <c r="N24" s="5">
        <f t="shared" si="22"/>
        <v>3.4523895989158762</v>
      </c>
      <c r="O24" s="5">
        <f t="shared" si="23"/>
        <v>0.43689217741989905</v>
      </c>
      <c r="P24" s="5">
        <f t="shared" si="24"/>
        <v>0.12654776203621182</v>
      </c>
      <c r="Q24" s="5">
        <f t="shared" si="25"/>
        <v>14.959807847215211</v>
      </c>
      <c r="R24" s="5">
        <f t="shared" si="26"/>
        <v>1.0620804746392538</v>
      </c>
    </row>
    <row r="25" spans="1:18" x14ac:dyDescent="0.3">
      <c r="A25" t="s">
        <v>28</v>
      </c>
      <c r="B25" s="5">
        <f t="shared" si="27"/>
        <v>15.89</v>
      </c>
      <c r="C25">
        <v>3.25</v>
      </c>
      <c r="D25">
        <v>0.5</v>
      </c>
      <c r="E25">
        <v>23.85</v>
      </c>
      <c r="F25">
        <v>21</v>
      </c>
      <c r="G25" s="5">
        <f t="shared" si="16"/>
        <v>3.5009999999999999</v>
      </c>
      <c r="H25" s="5">
        <f t="shared" si="17"/>
        <v>0.82399999999999995</v>
      </c>
      <c r="I25" s="5">
        <f t="shared" si="18"/>
        <v>0.23499999999999999</v>
      </c>
      <c r="J25" s="5">
        <f t="shared" si="19"/>
        <v>15.18</v>
      </c>
      <c r="K25" s="5">
        <f t="shared" si="20"/>
        <v>1.0469999999999999</v>
      </c>
      <c r="M25">
        <f t="shared" si="21"/>
        <v>15.888519818882365</v>
      </c>
      <c r="N25" s="5">
        <f t="shared" si="22"/>
        <v>3.5013324708672902</v>
      </c>
      <c r="O25" s="5">
        <f t="shared" si="23"/>
        <v>0.82418041816305943</v>
      </c>
      <c r="P25" s="5">
        <f t="shared" si="24"/>
        <v>0.23539050490652422</v>
      </c>
      <c r="Q25" s="5">
        <f t="shared" si="25"/>
        <v>15.179429196522792</v>
      </c>
      <c r="R25" s="5">
        <f t="shared" si="26"/>
        <v>1.0467139187632963</v>
      </c>
    </row>
    <row r="26" spans="1:18" x14ac:dyDescent="0.3">
      <c r="A26" t="s">
        <v>28</v>
      </c>
      <c r="B26" s="5">
        <f t="shared" si="27"/>
        <v>15.89</v>
      </c>
      <c r="C26">
        <v>3.2999999999999972</v>
      </c>
      <c r="D26">
        <v>0.75</v>
      </c>
      <c r="E26">
        <v>23.9</v>
      </c>
      <c r="F26">
        <v>21.25</v>
      </c>
      <c r="G26" s="5">
        <f t="shared" si="16"/>
        <v>3.55</v>
      </c>
      <c r="H26" s="5">
        <f t="shared" si="17"/>
        <v>1.0669999999999999</v>
      </c>
      <c r="I26" s="5">
        <f t="shared" si="18"/>
        <v>0.3</v>
      </c>
      <c r="J26" s="5">
        <f t="shared" si="19"/>
        <v>15.4</v>
      </c>
      <c r="K26" s="5">
        <f t="shared" si="20"/>
        <v>1.032</v>
      </c>
      <c r="M26">
        <f t="shared" si="21"/>
        <v>15.888519818882365</v>
      </c>
      <c r="N26" s="5">
        <f t="shared" si="22"/>
        <v>3.5502819705710817</v>
      </c>
      <c r="O26" s="5">
        <f t="shared" si="23"/>
        <v>1.0665975128800758</v>
      </c>
      <c r="P26" s="5">
        <f t="shared" si="24"/>
        <v>0.30042614128153544</v>
      </c>
      <c r="Q26" s="5">
        <f t="shared" si="25"/>
        <v>15.399080286543617</v>
      </c>
      <c r="R26" s="5">
        <f t="shared" si="26"/>
        <v>1.0317836859884704</v>
      </c>
    </row>
    <row r="27" spans="1:18" x14ac:dyDescent="0.3">
      <c r="A27" t="s">
        <v>28</v>
      </c>
      <c r="B27" s="5">
        <f t="shared" si="27"/>
        <v>15.89</v>
      </c>
      <c r="C27">
        <v>3.3999999999999986</v>
      </c>
      <c r="D27">
        <v>1.5</v>
      </c>
      <c r="E27">
        <v>24</v>
      </c>
      <c r="F27">
        <v>22</v>
      </c>
      <c r="G27" s="5">
        <f t="shared" si="16"/>
        <v>3.6480000000000001</v>
      </c>
      <c r="H27" s="5">
        <f t="shared" si="17"/>
        <v>1.7949999999999999</v>
      </c>
      <c r="I27" s="5">
        <f t="shared" si="18"/>
        <v>0.49199999999999999</v>
      </c>
      <c r="J27" s="5">
        <f t="shared" si="19"/>
        <v>15.84</v>
      </c>
      <c r="K27" s="5">
        <f t="shared" si="20"/>
        <v>1.0029999999999999</v>
      </c>
      <c r="M27">
        <f t="shared" si="21"/>
        <v>15.888519818882365</v>
      </c>
      <c r="N27" s="5">
        <f t="shared" si="22"/>
        <v>3.6482006326560912</v>
      </c>
      <c r="O27" s="5">
        <f t="shared" si="23"/>
        <v>1.7953792653097298</v>
      </c>
      <c r="P27" s="5">
        <f t="shared" si="24"/>
        <v>0.49212733785493445</v>
      </c>
      <c r="Q27" s="5">
        <f t="shared" si="25"/>
        <v>15.838470698917678</v>
      </c>
      <c r="R27" s="5">
        <f t="shared" si="26"/>
        <v>1.0031599717495521</v>
      </c>
    </row>
    <row r="28" spans="1:18" x14ac:dyDescent="0.3">
      <c r="A28" t="s">
        <v>28</v>
      </c>
      <c r="B28" s="5">
        <f t="shared" si="27"/>
        <v>15.89</v>
      </c>
      <c r="C28">
        <v>3.5999999999999979</v>
      </c>
      <c r="D28">
        <v>2.0999999999999979</v>
      </c>
      <c r="E28">
        <v>24.2</v>
      </c>
      <c r="F28">
        <v>22.599999999999998</v>
      </c>
      <c r="G28" s="5">
        <f t="shared" si="16"/>
        <v>3.8439999999999999</v>
      </c>
      <c r="H28" s="5">
        <f t="shared" si="17"/>
        <v>2.38</v>
      </c>
      <c r="I28" s="5">
        <f t="shared" si="18"/>
        <v>0.61899999999999999</v>
      </c>
      <c r="J28" s="5">
        <f t="shared" si="19"/>
        <v>16.72</v>
      </c>
      <c r="K28" s="5">
        <f t="shared" si="20"/>
        <v>0.95</v>
      </c>
      <c r="M28">
        <f t="shared" si="21"/>
        <v>15.888519818882365</v>
      </c>
      <c r="N28" s="5">
        <f t="shared" si="22"/>
        <v>3.8441150952972953</v>
      </c>
      <c r="O28" s="5">
        <f t="shared" si="23"/>
        <v>2.3799036032772891</v>
      </c>
      <c r="P28" s="5">
        <f t="shared" si="24"/>
        <v>0.61910310806998159</v>
      </c>
      <c r="Q28" s="5">
        <f t="shared" si="25"/>
        <v>16.717597667127556</v>
      </c>
      <c r="R28" s="5">
        <f t="shared" si="26"/>
        <v>0.95040687874218688</v>
      </c>
    </row>
    <row r="29" spans="1:18" x14ac:dyDescent="0.3">
      <c r="A29" t="s">
        <v>28</v>
      </c>
      <c r="B29" s="5">
        <f t="shared" si="27"/>
        <v>15.89</v>
      </c>
      <c r="C29">
        <v>3.6499999999999986</v>
      </c>
      <c r="D29">
        <v>2.2999999999999972</v>
      </c>
      <c r="E29">
        <v>24.25</v>
      </c>
      <c r="F29">
        <v>22.799999999999997</v>
      </c>
      <c r="G29" s="5">
        <f t="shared" si="16"/>
        <v>3.8929999999999998</v>
      </c>
      <c r="H29" s="5">
        <f t="shared" si="17"/>
        <v>2.5750000000000002</v>
      </c>
      <c r="I29" s="5">
        <f t="shared" si="18"/>
        <v>0.66100000000000003</v>
      </c>
      <c r="J29" s="5">
        <f t="shared" si="19"/>
        <v>16.940000000000001</v>
      </c>
      <c r="K29" s="5">
        <f t="shared" si="20"/>
        <v>0.93799999999999994</v>
      </c>
      <c r="M29">
        <f t="shared" si="21"/>
        <v>15.888519818882365</v>
      </c>
      <c r="N29" s="5">
        <f t="shared" si="22"/>
        <v>3.8931094729045101</v>
      </c>
      <c r="O29" s="5">
        <f t="shared" si="23"/>
        <v>2.57501455141949</v>
      </c>
      <c r="P29" s="5">
        <f t="shared" si="24"/>
        <v>0.66142875491717512</v>
      </c>
      <c r="Q29" s="5">
        <f t="shared" si="25"/>
        <v>16.937450137764408</v>
      </c>
      <c r="R29" s="5">
        <f t="shared" si="26"/>
        <v>0.93807035236411962</v>
      </c>
    </row>
    <row r="30" spans="1:18" x14ac:dyDescent="0.3">
      <c r="A30" t="s">
        <v>28</v>
      </c>
      <c r="B30" s="5">
        <f t="shared" si="27"/>
        <v>15.89</v>
      </c>
      <c r="C30">
        <v>3.75</v>
      </c>
      <c r="D30">
        <v>2.5499999999999972</v>
      </c>
      <c r="E30">
        <v>24.35</v>
      </c>
      <c r="F30">
        <v>23.049999999999997</v>
      </c>
      <c r="G30" s="5">
        <f t="shared" si="16"/>
        <v>3.9910000000000001</v>
      </c>
      <c r="H30" s="5">
        <f t="shared" si="17"/>
        <v>2.819</v>
      </c>
      <c r="I30" s="5">
        <f t="shared" si="18"/>
        <v>0.70599999999999996</v>
      </c>
      <c r="J30" s="5">
        <f t="shared" si="19"/>
        <v>17.38</v>
      </c>
      <c r="K30" s="5">
        <f t="shared" si="20"/>
        <v>0.91400000000000003</v>
      </c>
      <c r="M30">
        <f t="shared" si="21"/>
        <v>15.888519818882365</v>
      </c>
      <c r="N30" s="5">
        <f t="shared" si="22"/>
        <v>3.9911167807089614</v>
      </c>
      <c r="O30" s="5">
        <f t="shared" si="23"/>
        <v>2.8190812943848518</v>
      </c>
      <c r="P30" s="5">
        <f t="shared" si="24"/>
        <v>0.7063389645752447</v>
      </c>
      <c r="Q30" s="5">
        <f t="shared" si="25"/>
        <v>17.377238330075322</v>
      </c>
      <c r="R30" s="5">
        <f t="shared" si="26"/>
        <v>0.91432939556244763</v>
      </c>
    </row>
    <row r="31" spans="1:18" x14ac:dyDescent="0.3">
      <c r="A31" t="s">
        <v>28</v>
      </c>
      <c r="B31" s="5">
        <f t="shared" si="27"/>
        <v>15.89</v>
      </c>
      <c r="C31">
        <v>4.0499999999999972</v>
      </c>
      <c r="D31">
        <v>3</v>
      </c>
      <c r="E31">
        <v>24.65</v>
      </c>
      <c r="F31">
        <v>23.5</v>
      </c>
      <c r="G31" s="5">
        <f t="shared" si="16"/>
        <v>4.2850000000000001</v>
      </c>
      <c r="H31" s="5">
        <f t="shared" si="17"/>
        <v>3.2589999999999999</v>
      </c>
      <c r="I31" s="5">
        <f t="shared" si="18"/>
        <v>0.76</v>
      </c>
      <c r="J31" s="5">
        <f t="shared" si="19"/>
        <v>18.7</v>
      </c>
      <c r="K31" s="5">
        <f t="shared" si="20"/>
        <v>0.85</v>
      </c>
      <c r="M31">
        <f t="shared" si="21"/>
        <v>15.888519818882365</v>
      </c>
      <c r="N31" s="5">
        <f t="shared" si="22"/>
        <v>4.2852835262188407</v>
      </c>
      <c r="O31" s="5">
        <f t="shared" si="23"/>
        <v>3.2588747205249602</v>
      </c>
      <c r="P31" s="5">
        <f t="shared" si="24"/>
        <v>0.76048053777213154</v>
      </c>
      <c r="Q31" s="5">
        <f t="shared" si="25"/>
        <v>18.697252767201807</v>
      </c>
      <c r="R31" s="5">
        <f t="shared" si="26"/>
        <v>0.8497783078995198</v>
      </c>
    </row>
    <row r="32" spans="1:18" x14ac:dyDescent="0.3">
      <c r="A32" t="s">
        <v>28</v>
      </c>
      <c r="B32" s="5">
        <f t="shared" si="27"/>
        <v>15.89</v>
      </c>
      <c r="C32">
        <v>4.25</v>
      </c>
      <c r="D32">
        <v>3.3499999999999979</v>
      </c>
      <c r="E32">
        <v>24.85</v>
      </c>
      <c r="F32">
        <v>23.849999999999998</v>
      </c>
      <c r="G32" s="5">
        <f t="shared" si="16"/>
        <v>4.4820000000000002</v>
      </c>
      <c r="H32" s="5">
        <f t="shared" si="17"/>
        <v>3.601</v>
      </c>
      <c r="I32" s="5">
        <f t="shared" si="18"/>
        <v>0.80400000000000005</v>
      </c>
      <c r="J32" s="5">
        <f t="shared" si="19"/>
        <v>19.579999999999998</v>
      </c>
      <c r="K32" s="5">
        <f t="shared" si="20"/>
        <v>0.81200000000000006</v>
      </c>
      <c r="M32">
        <f t="shared" si="21"/>
        <v>15.888519818882365</v>
      </c>
      <c r="N32" s="5">
        <f t="shared" si="22"/>
        <v>4.4815115067222804</v>
      </c>
      <c r="O32" s="5">
        <f t="shared" si="23"/>
        <v>3.6013324708672885</v>
      </c>
      <c r="P32" s="5">
        <f t="shared" si="24"/>
        <v>0.80359772935209006</v>
      </c>
      <c r="Q32" s="5">
        <f t="shared" si="25"/>
        <v>19.577786584114889</v>
      </c>
      <c r="R32" s="5">
        <f t="shared" si="26"/>
        <v>0.81155853602848349</v>
      </c>
    </row>
    <row r="33" spans="1:18" x14ac:dyDescent="0.3">
      <c r="A33" t="s">
        <v>28</v>
      </c>
      <c r="B33" s="5">
        <f t="shared" si="27"/>
        <v>15.89</v>
      </c>
      <c r="C33">
        <v>4.5</v>
      </c>
      <c r="D33">
        <v>3.75</v>
      </c>
      <c r="E33">
        <v>25.1</v>
      </c>
      <c r="F33">
        <v>24.25</v>
      </c>
      <c r="G33" s="5">
        <f t="shared" si="16"/>
        <v>4.7270000000000003</v>
      </c>
      <c r="H33" s="5">
        <f t="shared" si="17"/>
        <v>3.9929999999999999</v>
      </c>
      <c r="I33" s="5">
        <f t="shared" si="18"/>
        <v>0.84499999999999997</v>
      </c>
      <c r="J33" s="5">
        <f t="shared" si="19"/>
        <v>20.68</v>
      </c>
      <c r="K33" s="5">
        <f t="shared" si="20"/>
        <v>0.76800000000000002</v>
      </c>
      <c r="M33">
        <f t="shared" si="21"/>
        <v>15.888519818882365</v>
      </c>
      <c r="N33" s="5">
        <f t="shared" si="22"/>
        <v>4.7269226907666688</v>
      </c>
      <c r="O33" s="5">
        <f t="shared" si="23"/>
        <v>3.9931094729045116</v>
      </c>
      <c r="P33" s="5">
        <f t="shared" si="24"/>
        <v>0.84475878581734565</v>
      </c>
      <c r="Q33" s="5">
        <f t="shared" si="25"/>
        <v>20.679020190277274</v>
      </c>
      <c r="R33" s="5">
        <f t="shared" si="26"/>
        <v>0.76834006992036907</v>
      </c>
    </row>
    <row r="34" spans="1:18" x14ac:dyDescent="0.3">
      <c r="A34" t="s">
        <v>28</v>
      </c>
      <c r="B34" s="5">
        <f t="shared" si="27"/>
        <v>15.89</v>
      </c>
      <c r="C34">
        <v>4.75</v>
      </c>
      <c r="D34">
        <v>4.0499999999999972</v>
      </c>
      <c r="E34">
        <v>25.35</v>
      </c>
      <c r="F34">
        <v>24.549999999999997</v>
      </c>
      <c r="G34" s="5">
        <f t="shared" si="16"/>
        <v>4.9720000000000004</v>
      </c>
      <c r="H34" s="5">
        <f t="shared" si="17"/>
        <v>4.2869999999999999</v>
      </c>
      <c r="I34" s="5">
        <f t="shared" si="18"/>
        <v>0.86199999999999999</v>
      </c>
      <c r="J34" s="5">
        <f t="shared" si="19"/>
        <v>21.78</v>
      </c>
      <c r="K34" s="5">
        <f t="shared" si="20"/>
        <v>0.72899999999999998</v>
      </c>
      <c r="M34">
        <f t="shared" si="21"/>
        <v>15.888519818882365</v>
      </c>
      <c r="N34" s="5">
        <f t="shared" si="22"/>
        <v>4.9724689680331906</v>
      </c>
      <c r="O34" s="5">
        <f t="shared" si="23"/>
        <v>4.2872042000985688</v>
      </c>
      <c r="P34" s="5">
        <f t="shared" si="24"/>
        <v>0.86218822634388981</v>
      </c>
      <c r="Q34" s="5">
        <f t="shared" si="25"/>
        <v>21.780860000255338</v>
      </c>
      <c r="R34" s="5">
        <f t="shared" si="26"/>
        <v>0.72947164706518031</v>
      </c>
    </row>
    <row r="35" spans="1:18" x14ac:dyDescent="0.3">
      <c r="A35" t="s">
        <v>28</v>
      </c>
      <c r="B35" s="5">
        <f t="shared" si="27"/>
        <v>15.89</v>
      </c>
      <c r="C35">
        <v>4.8999999999999986</v>
      </c>
      <c r="D35">
        <v>4.2999999999999972</v>
      </c>
      <c r="E35">
        <v>25.5</v>
      </c>
      <c r="F35">
        <v>24.799999999999997</v>
      </c>
      <c r="G35" s="5">
        <f t="shared" si="16"/>
        <v>5.12</v>
      </c>
      <c r="H35" s="5">
        <f t="shared" si="17"/>
        <v>4.532</v>
      </c>
      <c r="I35" s="5">
        <f t="shared" si="18"/>
        <v>0.88500000000000001</v>
      </c>
      <c r="J35" s="5">
        <f t="shared" si="19"/>
        <v>22.44</v>
      </c>
      <c r="K35" s="5">
        <f t="shared" si="20"/>
        <v>0.70799999999999996</v>
      </c>
      <c r="M35">
        <f t="shared" si="21"/>
        <v>15.888519818882365</v>
      </c>
      <c r="N35" s="5">
        <f t="shared" si="22"/>
        <v>5.1198593839444957</v>
      </c>
      <c r="O35" s="5">
        <f t="shared" si="23"/>
        <v>4.5324459619047666</v>
      </c>
      <c r="P35" s="5">
        <f t="shared" si="24"/>
        <v>0.88526766499060217</v>
      </c>
      <c r="Q35" s="5">
        <f t="shared" si="25"/>
        <v>22.442245013574137</v>
      </c>
      <c r="R35" s="5">
        <f t="shared" si="26"/>
        <v>0.70797372585818541</v>
      </c>
    </row>
    <row r="36" spans="1:18" x14ac:dyDescent="0.3">
      <c r="A36" t="s">
        <v>28</v>
      </c>
      <c r="B36" s="5">
        <f t="shared" si="27"/>
        <v>15.89</v>
      </c>
      <c r="C36">
        <v>5.0999999999999979</v>
      </c>
      <c r="D36">
        <v>4.5999999999999979</v>
      </c>
      <c r="E36">
        <v>25.7</v>
      </c>
      <c r="F36">
        <v>25.099999999999998</v>
      </c>
      <c r="G36" s="5">
        <f t="shared" si="16"/>
        <v>5.3159999999999998</v>
      </c>
      <c r="H36" s="5">
        <f t="shared" si="17"/>
        <v>4.827</v>
      </c>
      <c r="I36" s="5">
        <f t="shared" si="18"/>
        <v>0.90800000000000003</v>
      </c>
      <c r="J36" s="5">
        <f t="shared" si="19"/>
        <v>23.32</v>
      </c>
      <c r="K36" s="5">
        <f t="shared" si="20"/>
        <v>0.68100000000000005</v>
      </c>
      <c r="M36">
        <f t="shared" si="21"/>
        <v>15.888519818882365</v>
      </c>
      <c r="N36" s="5">
        <f t="shared" si="22"/>
        <v>5.3164507629334397</v>
      </c>
      <c r="O36" s="5">
        <f t="shared" si="23"/>
        <v>4.8269226907666667</v>
      </c>
      <c r="P36" s="5">
        <f t="shared" si="24"/>
        <v>0.90792201527007699</v>
      </c>
      <c r="Q36" s="5">
        <f t="shared" si="25"/>
        <v>23.324409508511227</v>
      </c>
      <c r="R36" s="5">
        <f t="shared" si="26"/>
        <v>0.68119708724392536</v>
      </c>
    </row>
    <row r="37" spans="1:18" x14ac:dyDescent="0.3">
      <c r="A37" t="s">
        <v>28</v>
      </c>
      <c r="B37" s="5">
        <f t="shared" si="27"/>
        <v>15.89</v>
      </c>
      <c r="C37">
        <v>5.3999999999999986</v>
      </c>
      <c r="D37">
        <v>4.9499999999999993</v>
      </c>
      <c r="E37">
        <v>26</v>
      </c>
      <c r="F37">
        <v>25.45</v>
      </c>
      <c r="G37" s="5">
        <f t="shared" si="16"/>
        <v>5.6109999999999998</v>
      </c>
      <c r="H37" s="5">
        <f t="shared" si="17"/>
        <v>5.1710000000000003</v>
      </c>
      <c r="I37" s="5">
        <f t="shared" si="18"/>
        <v>0.92100000000000004</v>
      </c>
      <c r="J37" s="5">
        <f t="shared" si="19"/>
        <v>24.65</v>
      </c>
      <c r="K37" s="5">
        <f t="shared" si="20"/>
        <v>0.64500000000000002</v>
      </c>
      <c r="M37">
        <f t="shared" si="21"/>
        <v>15.888519818882365</v>
      </c>
      <c r="N37" s="5">
        <f t="shared" si="22"/>
        <v>5.6114845627365506</v>
      </c>
      <c r="O37" s="5">
        <f t="shared" si="23"/>
        <v>5.1707241201167342</v>
      </c>
      <c r="P37" s="5">
        <f t="shared" si="24"/>
        <v>0.92145386168453236</v>
      </c>
      <c r="Q37" s="5">
        <f t="shared" si="25"/>
        <v>24.648314678367726</v>
      </c>
      <c r="R37" s="5">
        <f t="shared" si="26"/>
        <v>0.64460877046602783</v>
      </c>
    </row>
    <row r="38" spans="1:18" x14ac:dyDescent="0.3">
      <c r="A38" t="s">
        <v>28</v>
      </c>
      <c r="B38" s="5">
        <f t="shared" si="27"/>
        <v>15.89</v>
      </c>
      <c r="C38">
        <v>5.7999999999999972</v>
      </c>
      <c r="D38">
        <v>5.4999999999999982</v>
      </c>
      <c r="E38">
        <v>26.4</v>
      </c>
      <c r="F38">
        <v>26</v>
      </c>
      <c r="G38" s="5">
        <f t="shared" si="16"/>
        <v>6.0049999999999999</v>
      </c>
      <c r="H38" s="5">
        <f t="shared" si="17"/>
        <v>5.7110000000000003</v>
      </c>
      <c r="I38" s="5">
        <f t="shared" si="18"/>
        <v>0.95099999999999996</v>
      </c>
      <c r="J38" s="5">
        <f t="shared" si="19"/>
        <v>26.41</v>
      </c>
      <c r="K38" s="5">
        <f t="shared" si="20"/>
        <v>0.60199999999999998</v>
      </c>
      <c r="M38">
        <f t="shared" si="21"/>
        <v>15.888519818882365</v>
      </c>
      <c r="N38" s="5">
        <f t="shared" si="22"/>
        <v>6.0051244897984208</v>
      </c>
      <c r="O38" s="5">
        <f t="shared" si="23"/>
        <v>5.7114845627365503</v>
      </c>
      <c r="P38" s="5">
        <f t="shared" si="24"/>
        <v>0.951101775232019</v>
      </c>
      <c r="Q38" s="5">
        <f t="shared" si="25"/>
        <v>26.414695123072455</v>
      </c>
      <c r="R38" s="5">
        <f t="shared" si="26"/>
        <v>0.60150305520672898</v>
      </c>
    </row>
    <row r="39" spans="1:18" x14ac:dyDescent="0.3">
      <c r="A39" t="s">
        <v>28</v>
      </c>
      <c r="B39" s="5">
        <f t="shared" si="27"/>
        <v>15.89</v>
      </c>
      <c r="C39">
        <v>6.16</v>
      </c>
      <c r="D39">
        <v>5.8999999999999986</v>
      </c>
      <c r="E39">
        <v>26.76</v>
      </c>
      <c r="F39">
        <v>26.4</v>
      </c>
      <c r="G39" s="5">
        <f t="shared" si="16"/>
        <v>6.36</v>
      </c>
      <c r="H39" s="5">
        <f t="shared" si="17"/>
        <v>6.1050000000000004</v>
      </c>
      <c r="I39" s="5">
        <f t="shared" si="18"/>
        <v>0.96</v>
      </c>
      <c r="J39" s="5">
        <f t="shared" si="19"/>
        <v>28.01</v>
      </c>
      <c r="K39" s="5">
        <f t="shared" si="20"/>
        <v>0.56699999999999995</v>
      </c>
      <c r="M39">
        <f t="shared" si="21"/>
        <v>15.888519818882365</v>
      </c>
      <c r="N39" s="5">
        <f t="shared" si="22"/>
        <v>6.35964256884803</v>
      </c>
      <c r="O39" s="5">
        <f t="shared" si="23"/>
        <v>6.1051244897984223</v>
      </c>
      <c r="P39" s="5">
        <f t="shared" si="24"/>
        <v>0.95997918494722723</v>
      </c>
      <c r="Q39" s="5">
        <f t="shared" si="25"/>
        <v>28.005524099191767</v>
      </c>
      <c r="R39" s="5">
        <f t="shared" si="26"/>
        <v>0.56733520724723396</v>
      </c>
    </row>
    <row r="40" spans="1:18" x14ac:dyDescent="0.3">
      <c r="A40" t="s">
        <v>28</v>
      </c>
      <c r="B40" s="5">
        <f t="shared" si="27"/>
        <v>15.89</v>
      </c>
      <c r="C40">
        <v>6.2999999999999972</v>
      </c>
      <c r="D40">
        <v>6.0499999999999989</v>
      </c>
      <c r="E40">
        <v>26.9</v>
      </c>
      <c r="F40">
        <v>26.549999999999997</v>
      </c>
      <c r="G40" s="5">
        <f t="shared" si="16"/>
        <v>6.4980000000000002</v>
      </c>
      <c r="H40" s="5">
        <f t="shared" si="17"/>
        <v>6.2530000000000001</v>
      </c>
      <c r="I40" s="5">
        <f t="shared" si="18"/>
        <v>0.96199999999999997</v>
      </c>
      <c r="J40" s="5">
        <f t="shared" si="19"/>
        <v>28.62</v>
      </c>
      <c r="K40" s="5">
        <f t="shared" si="20"/>
        <v>0.55500000000000005</v>
      </c>
      <c r="M40">
        <f t="shared" si="21"/>
        <v>15.888519818882365</v>
      </c>
      <c r="N40" s="5">
        <f t="shared" si="22"/>
        <v>6.4975699125356297</v>
      </c>
      <c r="O40" s="5">
        <f t="shared" si="23"/>
        <v>6.2528132463850081</v>
      </c>
      <c r="P40" s="5">
        <f t="shared" si="24"/>
        <v>0.96233104538384151</v>
      </c>
      <c r="Q40" s="5">
        <f t="shared" si="25"/>
        <v>28.624445468521134</v>
      </c>
      <c r="R40" s="5">
        <f t="shared" si="26"/>
        <v>0.55506821385781191</v>
      </c>
    </row>
    <row r="41" spans="1:18" x14ac:dyDescent="0.3">
      <c r="A41" t="s">
        <v>28</v>
      </c>
      <c r="B41" s="5">
        <f t="shared" si="27"/>
        <v>15.89</v>
      </c>
      <c r="C41">
        <v>6.5</v>
      </c>
      <c r="D41">
        <v>6.2499999999999982</v>
      </c>
      <c r="E41">
        <v>27.1</v>
      </c>
      <c r="F41">
        <v>26.75</v>
      </c>
      <c r="G41" s="5">
        <f t="shared" si="16"/>
        <v>6.6950000000000003</v>
      </c>
      <c r="H41" s="5">
        <f t="shared" si="17"/>
        <v>6.45</v>
      </c>
      <c r="I41" s="5">
        <f t="shared" si="18"/>
        <v>0.96299999999999997</v>
      </c>
      <c r="J41" s="5">
        <f t="shared" si="19"/>
        <v>29.51</v>
      </c>
      <c r="K41" s="5">
        <f t="shared" si="20"/>
        <v>0.53800000000000003</v>
      </c>
      <c r="M41">
        <f t="shared" si="21"/>
        <v>15.888519818882365</v>
      </c>
      <c r="N41" s="5">
        <f t="shared" si="22"/>
        <v>6.6946645122069546</v>
      </c>
      <c r="O41" s="5">
        <f t="shared" si="23"/>
        <v>6.4497918622201524</v>
      </c>
      <c r="P41" s="5">
        <f t="shared" si="24"/>
        <v>0.9634227152771726</v>
      </c>
      <c r="Q41" s="5">
        <f t="shared" si="25"/>
        <v>29.50886806562627</v>
      </c>
      <c r="R41" s="5">
        <f t="shared" si="26"/>
        <v>0.53843203282305097</v>
      </c>
    </row>
    <row r="42" spans="1:18" x14ac:dyDescent="0.3">
      <c r="A42" t="s">
        <v>28</v>
      </c>
      <c r="B42" s="5">
        <f t="shared" si="27"/>
        <v>15.89</v>
      </c>
      <c r="C42">
        <v>7.0999999999999979</v>
      </c>
      <c r="D42">
        <v>6.8499999999999979</v>
      </c>
      <c r="E42">
        <v>27.7</v>
      </c>
      <c r="F42">
        <v>27.349999999999998</v>
      </c>
      <c r="G42" s="5">
        <f t="shared" si="16"/>
        <v>7.2859999999999996</v>
      </c>
      <c r="H42" s="5">
        <f t="shared" si="17"/>
        <v>7.0410000000000004</v>
      </c>
      <c r="I42" s="5">
        <f t="shared" si="18"/>
        <v>0.96599999999999997</v>
      </c>
      <c r="J42" s="5">
        <f t="shared" si="19"/>
        <v>32.159999999999997</v>
      </c>
      <c r="K42" s="5">
        <f t="shared" si="20"/>
        <v>0.49399999999999999</v>
      </c>
      <c r="M42">
        <f t="shared" si="21"/>
        <v>15.888519818882365</v>
      </c>
      <c r="N42" s="5">
        <f t="shared" si="22"/>
        <v>7.2863227259705035</v>
      </c>
      <c r="O42" s="5">
        <f t="shared" si="23"/>
        <v>7.0411220109153234</v>
      </c>
      <c r="P42" s="5">
        <f t="shared" si="24"/>
        <v>0.96634781023612693</v>
      </c>
      <c r="Q42" s="5">
        <f t="shared" si="25"/>
        <v>32.163815968247441</v>
      </c>
      <c r="R42" s="5">
        <f t="shared" si="26"/>
        <v>0.49398739983364315</v>
      </c>
    </row>
    <row r="43" spans="1:18" x14ac:dyDescent="0.3">
      <c r="A43" t="s">
        <v>28</v>
      </c>
      <c r="B43" s="5">
        <f t="shared" si="27"/>
        <v>15.89</v>
      </c>
      <c r="C43">
        <v>7.5499999999999989</v>
      </c>
      <c r="D43">
        <v>7.5999999999999979</v>
      </c>
      <c r="E43">
        <v>28.15</v>
      </c>
      <c r="F43">
        <v>28.099999999999998</v>
      </c>
      <c r="G43" s="5">
        <f t="shared" si="16"/>
        <v>7.73</v>
      </c>
      <c r="H43" s="5">
        <f t="shared" si="17"/>
        <v>7.7809999999999997</v>
      </c>
      <c r="I43" s="5">
        <f t="shared" si="18"/>
        <v>1.0069999999999999</v>
      </c>
      <c r="J43" s="5">
        <f t="shared" si="19"/>
        <v>34.159999999999997</v>
      </c>
      <c r="K43" s="5">
        <f t="shared" si="20"/>
        <v>0.46500000000000002</v>
      </c>
      <c r="M43">
        <f t="shared" si="21"/>
        <v>15.888519818882365</v>
      </c>
      <c r="N43" s="5">
        <f t="shared" si="22"/>
        <v>7.7304133078123201</v>
      </c>
      <c r="O43" s="5">
        <f t="shared" si="23"/>
        <v>7.7810559192638236</v>
      </c>
      <c r="P43" s="5">
        <f t="shared" si="24"/>
        <v>1.0065510871715391</v>
      </c>
      <c r="Q43" s="5">
        <f t="shared" si="25"/>
        <v>34.156583636146223</v>
      </c>
      <c r="R43" s="5">
        <f t="shared" si="26"/>
        <v>0.46516712526449311</v>
      </c>
    </row>
    <row r="44" spans="1:18" x14ac:dyDescent="0.3">
      <c r="A44" t="s">
        <v>28</v>
      </c>
      <c r="B44" s="5">
        <f>ROUND(M44,2)</f>
        <v>18.579999999999998</v>
      </c>
      <c r="C44">
        <v>4</v>
      </c>
      <c r="D44">
        <v>0</v>
      </c>
      <c r="E44">
        <v>24.6</v>
      </c>
      <c r="F44" s="6" t="s">
        <v>30</v>
      </c>
      <c r="G44" s="5">
        <f t="shared" si="16"/>
        <v>4.3230000000000004</v>
      </c>
      <c r="H44" s="5">
        <f t="shared" si="17"/>
        <v>0</v>
      </c>
      <c r="I44" s="5">
        <f t="shared" si="18"/>
        <v>0</v>
      </c>
      <c r="J44" s="5">
        <f>ROUND(Q44,2)</f>
        <v>18.579999999999998</v>
      </c>
      <c r="K44" s="5">
        <f>ROUND(R44,3)</f>
        <v>1</v>
      </c>
      <c r="M44">
        <v>18.578902524316678</v>
      </c>
      <c r="N44" s="5">
        <f>(C44+((((1000*M44)/(30*E44))^2)/1962))</f>
        <v>4.3230192360350257</v>
      </c>
      <c r="O44" s="5">
        <f>IF(D44=0,0,(D44+((((1000*M44)/(30*F44))^2)/1962)))</f>
        <v>0</v>
      </c>
      <c r="P44" s="5">
        <f t="shared" si="24"/>
        <v>0</v>
      </c>
      <c r="Q44" s="5">
        <f>M44</f>
        <v>18.578902524316678</v>
      </c>
      <c r="R44" s="5">
        <f>M44/Q44</f>
        <v>1</v>
      </c>
    </row>
    <row r="45" spans="1:18" x14ac:dyDescent="0.3">
      <c r="A45" t="s">
        <v>28</v>
      </c>
      <c r="B45" s="5">
        <f t="shared" ref="B45:B46" si="28">ROUND(M45,2)</f>
        <v>18.579999999999998</v>
      </c>
      <c r="C45">
        <v>3.6999999999999993</v>
      </c>
      <c r="D45">
        <v>0</v>
      </c>
      <c r="E45">
        <v>24.3</v>
      </c>
      <c r="F45">
        <v>20.2</v>
      </c>
      <c r="G45" s="5">
        <f t="shared" si="16"/>
        <v>4.0309999999999997</v>
      </c>
      <c r="H45" s="5">
        <f t="shared" si="17"/>
        <v>0</v>
      </c>
      <c r="I45" s="5">
        <f t="shared" si="18"/>
        <v>0</v>
      </c>
      <c r="J45" s="5">
        <f>ROUND(Q45,2)</f>
        <v>17.559999999999999</v>
      </c>
      <c r="K45" s="5">
        <f>ROUND(R45,3)</f>
        <v>1.0580000000000001</v>
      </c>
      <c r="M45">
        <f>M44</f>
        <v>18.578902524316678</v>
      </c>
      <c r="N45" s="5">
        <f>(C45+((((1000*M45)/(30*E45))^2)/1962))</f>
        <v>4.0310442528729631</v>
      </c>
      <c r="O45" s="5">
        <f>IF(D45=0,0,(D45+((((1000*M45)/(30*F45))^2)/1962)))</f>
        <v>0</v>
      </c>
      <c r="P45" s="5">
        <f>O45/N45</f>
        <v>0</v>
      </c>
      <c r="Q45" s="5">
        <f>4.4873*N45-0.5321</f>
        <v>17.556404875916847</v>
      </c>
      <c r="R45" s="5">
        <f>M45/Q45</f>
        <v>1.0582407193059469</v>
      </c>
    </row>
    <row r="46" spans="1:18" x14ac:dyDescent="0.3">
      <c r="A46" t="s">
        <v>28</v>
      </c>
      <c r="B46" s="5">
        <f t="shared" si="28"/>
        <v>18.579999999999998</v>
      </c>
      <c r="C46">
        <v>3.6999999999999993</v>
      </c>
      <c r="D46">
        <v>9.9999999999997868E-2</v>
      </c>
      <c r="E46">
        <v>24.3</v>
      </c>
      <c r="F46">
        <v>20.599999999999998</v>
      </c>
      <c r="G46" s="5">
        <f t="shared" ref="G46:G64" si="29">ROUND(N46,3)</f>
        <v>4.0309999999999997</v>
      </c>
      <c r="H46" s="5">
        <f t="shared" ref="H46:H64" si="30">ROUND(O46,3)</f>
        <v>0.56100000000000005</v>
      </c>
      <c r="I46" s="5">
        <f t="shared" ref="I46:I64" si="31">ROUND(P46,3)</f>
        <v>0.13900000000000001</v>
      </c>
      <c r="J46" s="5">
        <f t="shared" ref="J46:J62" si="32">ROUND(Q46,2)</f>
        <v>17.559999999999999</v>
      </c>
      <c r="K46" s="5">
        <f t="shared" ref="K46:K62" si="33">ROUND(R46,3)</f>
        <v>1.0580000000000001</v>
      </c>
      <c r="M46">
        <f t="shared" ref="M46:M62" si="34">M45</f>
        <v>18.578902524316678</v>
      </c>
      <c r="N46" s="5">
        <f t="shared" ref="N46:N62" si="35">(C46+((((1000*M46)/(30*E46))^2)/1962))</f>
        <v>4.0310442528729631</v>
      </c>
      <c r="O46" s="5">
        <f t="shared" ref="O46:O62" si="36">IF(D46=0,0,(D46+((((1000*M46)/(30*F46))^2)/1962)))</f>
        <v>0.5606426639620965</v>
      </c>
      <c r="P46" s="5">
        <f t="shared" ref="P46:P63" si="37">O46/N46</f>
        <v>0.13908124763515589</v>
      </c>
      <c r="Q46" s="5">
        <f t="shared" ref="Q46:Q62" si="38">4.4873*N46-0.5321</f>
        <v>17.556404875916847</v>
      </c>
      <c r="R46" s="5">
        <f t="shared" ref="R46:R62" si="39">M46/Q46</f>
        <v>1.0582407193059469</v>
      </c>
    </row>
    <row r="47" spans="1:18" x14ac:dyDescent="0.3">
      <c r="A47" t="s">
        <v>28</v>
      </c>
      <c r="B47" s="5">
        <f t="shared" ref="B47:B62" si="40">ROUND(M47,2)</f>
        <v>18.579999999999998</v>
      </c>
      <c r="C47">
        <v>3.7999999999999972</v>
      </c>
      <c r="D47">
        <v>0.64999999999999858</v>
      </c>
      <c r="E47">
        <v>24.4</v>
      </c>
      <c r="F47">
        <v>21.15</v>
      </c>
      <c r="G47" s="5">
        <f t="shared" si="29"/>
        <v>4.1280000000000001</v>
      </c>
      <c r="H47" s="5">
        <f t="shared" si="30"/>
        <v>1.087</v>
      </c>
      <c r="I47" s="5">
        <f t="shared" si="31"/>
        <v>0.26300000000000001</v>
      </c>
      <c r="J47" s="5">
        <f t="shared" si="32"/>
        <v>17.989999999999998</v>
      </c>
      <c r="K47" s="5">
        <f t="shared" si="33"/>
        <v>1.0329999999999999</v>
      </c>
      <c r="M47">
        <f t="shared" si="34"/>
        <v>18.578902524316678</v>
      </c>
      <c r="N47" s="5">
        <f t="shared" si="35"/>
        <v>4.1283363357950726</v>
      </c>
      <c r="O47" s="5">
        <f t="shared" si="36"/>
        <v>1.0869963971831407</v>
      </c>
      <c r="P47" s="5">
        <f t="shared" si="37"/>
        <v>0.26330131771441462</v>
      </c>
      <c r="Q47" s="5">
        <f t="shared" si="38"/>
        <v>17.992983639613232</v>
      </c>
      <c r="R47" s="5">
        <f t="shared" si="39"/>
        <v>1.0325637424253247</v>
      </c>
    </row>
    <row r="48" spans="1:18" x14ac:dyDescent="0.3">
      <c r="A48" t="s">
        <v>28</v>
      </c>
      <c r="B48" s="5">
        <f t="shared" si="40"/>
        <v>18.579999999999998</v>
      </c>
      <c r="C48">
        <v>3.7999999999999972</v>
      </c>
      <c r="D48">
        <v>1.0499999999999972</v>
      </c>
      <c r="E48">
        <v>24.4</v>
      </c>
      <c r="F48">
        <v>21.549999999999997</v>
      </c>
      <c r="G48" s="5">
        <f t="shared" si="29"/>
        <v>4.1280000000000001</v>
      </c>
      <c r="H48" s="5">
        <f t="shared" si="30"/>
        <v>1.4710000000000001</v>
      </c>
      <c r="I48" s="5">
        <f t="shared" si="31"/>
        <v>0.35599999999999998</v>
      </c>
      <c r="J48" s="5">
        <f t="shared" si="32"/>
        <v>17.989999999999998</v>
      </c>
      <c r="K48" s="5">
        <f t="shared" si="33"/>
        <v>1.0329999999999999</v>
      </c>
      <c r="M48">
        <f t="shared" si="34"/>
        <v>18.578902524316678</v>
      </c>
      <c r="N48" s="5">
        <f t="shared" si="35"/>
        <v>4.1283363357950726</v>
      </c>
      <c r="O48" s="5">
        <f t="shared" si="36"/>
        <v>1.4709243509217862</v>
      </c>
      <c r="P48" s="5">
        <f t="shared" si="37"/>
        <v>0.35629954327316266</v>
      </c>
      <c r="Q48" s="5">
        <f t="shared" si="38"/>
        <v>17.992983639613232</v>
      </c>
      <c r="R48" s="5">
        <f t="shared" si="39"/>
        <v>1.0325637424253247</v>
      </c>
    </row>
    <row r="49" spans="1:18" x14ac:dyDescent="0.3">
      <c r="A49" t="s">
        <v>28</v>
      </c>
      <c r="B49" s="5">
        <f t="shared" si="40"/>
        <v>18.579999999999998</v>
      </c>
      <c r="C49">
        <v>3.8999999999999986</v>
      </c>
      <c r="D49">
        <v>1.5999999999999979</v>
      </c>
      <c r="E49">
        <v>24.5</v>
      </c>
      <c r="F49">
        <v>22.099999999999998</v>
      </c>
      <c r="G49" s="5">
        <f t="shared" si="29"/>
        <v>4.226</v>
      </c>
      <c r="H49" s="5">
        <f t="shared" si="30"/>
        <v>2</v>
      </c>
      <c r="I49" s="5">
        <f t="shared" si="31"/>
        <v>0.47299999999999998</v>
      </c>
      <c r="J49" s="5">
        <f t="shared" si="32"/>
        <v>18.43</v>
      </c>
      <c r="K49" s="5">
        <f t="shared" si="33"/>
        <v>1.008</v>
      </c>
      <c r="M49">
        <f t="shared" si="34"/>
        <v>18.578902524316678</v>
      </c>
      <c r="N49" s="5">
        <f t="shared" si="35"/>
        <v>4.2256615091694378</v>
      </c>
      <c r="O49" s="5">
        <f t="shared" si="36"/>
        <v>2.0002340674411974</v>
      </c>
      <c r="P49" s="5">
        <f t="shared" si="37"/>
        <v>0.47335406849337236</v>
      </c>
      <c r="Q49" s="5">
        <f t="shared" si="38"/>
        <v>18.429710890096018</v>
      </c>
      <c r="R49" s="5">
        <f t="shared" si="39"/>
        <v>1.0080951695395739</v>
      </c>
    </row>
    <row r="50" spans="1:18" x14ac:dyDescent="0.3">
      <c r="A50" t="s">
        <v>28</v>
      </c>
      <c r="B50" s="5">
        <f t="shared" si="40"/>
        <v>18.579999999999998</v>
      </c>
      <c r="C50">
        <v>3.9499999999999993</v>
      </c>
      <c r="D50">
        <v>2</v>
      </c>
      <c r="E50">
        <v>24.55</v>
      </c>
      <c r="F50">
        <v>22.5</v>
      </c>
      <c r="G50" s="5">
        <f t="shared" si="29"/>
        <v>4.274</v>
      </c>
      <c r="H50" s="5">
        <f t="shared" si="30"/>
        <v>2.3860000000000001</v>
      </c>
      <c r="I50" s="5">
        <f t="shared" si="31"/>
        <v>0.55800000000000005</v>
      </c>
      <c r="J50" s="5">
        <f t="shared" si="32"/>
        <v>18.649999999999999</v>
      </c>
      <c r="K50" s="5">
        <f t="shared" si="33"/>
        <v>0.996</v>
      </c>
      <c r="M50">
        <f t="shared" si="34"/>
        <v>18.578902524316678</v>
      </c>
      <c r="N50" s="5">
        <f t="shared" si="35"/>
        <v>4.2743363365490534</v>
      </c>
      <c r="O50" s="5">
        <f t="shared" si="36"/>
        <v>2.3861300165510246</v>
      </c>
      <c r="P50" s="5">
        <f t="shared" si="37"/>
        <v>0.55824573189238091</v>
      </c>
      <c r="Q50" s="5">
        <f t="shared" si="38"/>
        <v>18.64812944299657</v>
      </c>
      <c r="R50" s="5">
        <f t="shared" si="39"/>
        <v>0.9962877285418088</v>
      </c>
    </row>
    <row r="51" spans="1:18" x14ac:dyDescent="0.3">
      <c r="A51" t="s">
        <v>28</v>
      </c>
      <c r="B51" s="5">
        <f t="shared" si="40"/>
        <v>18.579999999999998</v>
      </c>
      <c r="C51">
        <v>4.25</v>
      </c>
      <c r="D51">
        <v>2.5999999999999979</v>
      </c>
      <c r="E51">
        <v>24.85</v>
      </c>
      <c r="F51">
        <v>23.099999999999998</v>
      </c>
      <c r="G51" s="5">
        <f t="shared" si="29"/>
        <v>4.5670000000000002</v>
      </c>
      <c r="H51" s="5">
        <f t="shared" si="30"/>
        <v>2.9660000000000002</v>
      </c>
      <c r="I51" s="5">
        <f t="shared" si="31"/>
        <v>0.65</v>
      </c>
      <c r="J51" s="5">
        <f t="shared" si="32"/>
        <v>19.96</v>
      </c>
      <c r="K51" s="5">
        <f t="shared" si="33"/>
        <v>0.93100000000000005</v>
      </c>
      <c r="M51">
        <f t="shared" si="34"/>
        <v>18.578902524316678</v>
      </c>
      <c r="N51" s="5">
        <f t="shared" si="35"/>
        <v>4.5665525480916989</v>
      </c>
      <c r="O51" s="5">
        <f t="shared" si="36"/>
        <v>2.9663318170179624</v>
      </c>
      <c r="P51" s="5">
        <f t="shared" si="37"/>
        <v>0.64957794436364313</v>
      </c>
      <c r="Q51" s="5">
        <f t="shared" si="38"/>
        <v>19.959391249051883</v>
      </c>
      <c r="R51" s="5">
        <f t="shared" si="39"/>
        <v>0.93083512881181774</v>
      </c>
    </row>
    <row r="52" spans="1:18" x14ac:dyDescent="0.3">
      <c r="A52" t="s">
        <v>28</v>
      </c>
      <c r="B52" s="5">
        <f t="shared" si="40"/>
        <v>18.579999999999998</v>
      </c>
      <c r="C52">
        <v>4.5499999999999972</v>
      </c>
      <c r="D52">
        <v>3.0999999999999979</v>
      </c>
      <c r="E52">
        <v>25.15</v>
      </c>
      <c r="F52">
        <v>23.599999999999998</v>
      </c>
      <c r="G52" s="5">
        <f t="shared" si="29"/>
        <v>4.859</v>
      </c>
      <c r="H52" s="5">
        <f t="shared" si="30"/>
        <v>3.4510000000000001</v>
      </c>
      <c r="I52" s="5">
        <f t="shared" si="31"/>
        <v>0.71</v>
      </c>
      <c r="J52" s="5">
        <f t="shared" si="32"/>
        <v>21.27</v>
      </c>
      <c r="K52" s="5">
        <f t="shared" si="33"/>
        <v>0.873</v>
      </c>
      <c r="M52">
        <f t="shared" si="34"/>
        <v>18.578902524316678</v>
      </c>
      <c r="N52" s="5">
        <f t="shared" si="35"/>
        <v>4.8590456400822966</v>
      </c>
      <c r="O52" s="5">
        <f t="shared" si="36"/>
        <v>3.4509737160280003</v>
      </c>
      <c r="P52" s="5">
        <f t="shared" si="37"/>
        <v>0.71021636174002922</v>
      </c>
      <c r="Q52" s="5">
        <f t="shared" si="38"/>
        <v>21.271895500741291</v>
      </c>
      <c r="R52" s="5">
        <f t="shared" si="39"/>
        <v>0.87340136301766025</v>
      </c>
    </row>
    <row r="53" spans="1:18" x14ac:dyDescent="0.3">
      <c r="A53" t="s">
        <v>28</v>
      </c>
      <c r="B53" s="5">
        <f t="shared" si="40"/>
        <v>18.579999999999998</v>
      </c>
      <c r="C53">
        <v>4.879999999999999</v>
      </c>
      <c r="D53">
        <v>3.6999999999999993</v>
      </c>
      <c r="E53">
        <v>25.48</v>
      </c>
      <c r="F53">
        <v>24.2</v>
      </c>
      <c r="G53" s="5">
        <f t="shared" si="29"/>
        <v>5.181</v>
      </c>
      <c r="H53" s="5">
        <f t="shared" si="30"/>
        <v>4.0339999999999998</v>
      </c>
      <c r="I53" s="5">
        <f t="shared" si="31"/>
        <v>0.77900000000000003</v>
      </c>
      <c r="J53" s="5">
        <f t="shared" si="32"/>
        <v>22.72</v>
      </c>
      <c r="K53" s="5">
        <f t="shared" si="33"/>
        <v>0.81799999999999995</v>
      </c>
      <c r="M53">
        <f t="shared" si="34"/>
        <v>18.578902524316678</v>
      </c>
      <c r="N53" s="5">
        <f t="shared" si="35"/>
        <v>5.1810923716433415</v>
      </c>
      <c r="O53" s="5">
        <f t="shared" si="36"/>
        <v>4.0337858084812437</v>
      </c>
      <c r="P53" s="5">
        <f t="shared" si="37"/>
        <v>0.77855894454971963</v>
      </c>
      <c r="Q53" s="5">
        <f t="shared" si="38"/>
        <v>22.717015799275167</v>
      </c>
      <c r="R53" s="5">
        <f t="shared" si="39"/>
        <v>0.81784080657766134</v>
      </c>
    </row>
    <row r="54" spans="1:18" x14ac:dyDescent="0.3">
      <c r="A54" t="s">
        <v>28</v>
      </c>
      <c r="B54" s="5">
        <f t="shared" si="40"/>
        <v>18.579999999999998</v>
      </c>
      <c r="C54">
        <v>5.25</v>
      </c>
      <c r="D54">
        <v>4.25</v>
      </c>
      <c r="E54">
        <v>25.85</v>
      </c>
      <c r="F54">
        <v>24.75</v>
      </c>
      <c r="G54" s="5">
        <f t="shared" si="29"/>
        <v>5.5430000000000001</v>
      </c>
      <c r="H54" s="5">
        <f t="shared" si="30"/>
        <v>4.569</v>
      </c>
      <c r="I54" s="5">
        <f t="shared" si="31"/>
        <v>0.82399999999999995</v>
      </c>
      <c r="J54" s="5">
        <f t="shared" si="32"/>
        <v>24.34</v>
      </c>
      <c r="K54" s="5">
        <f t="shared" si="33"/>
        <v>0.76300000000000001</v>
      </c>
      <c r="M54">
        <f t="shared" si="34"/>
        <v>18.578902524316678</v>
      </c>
      <c r="N54" s="5">
        <f t="shared" si="35"/>
        <v>5.5425347782796237</v>
      </c>
      <c r="O54" s="5">
        <f t="shared" si="36"/>
        <v>4.5691157161578717</v>
      </c>
      <c r="P54" s="5">
        <f t="shared" si="37"/>
        <v>0.8243729446793121</v>
      </c>
      <c r="Q54" s="5">
        <f t="shared" si="38"/>
        <v>24.338916310574156</v>
      </c>
      <c r="R54" s="5">
        <f t="shared" si="39"/>
        <v>0.76334140301246634</v>
      </c>
    </row>
    <row r="55" spans="1:18" x14ac:dyDescent="0.3">
      <c r="A55" t="s">
        <v>28</v>
      </c>
      <c r="B55" s="5">
        <f t="shared" si="40"/>
        <v>18.579999999999998</v>
      </c>
      <c r="C55">
        <v>5.629999999999999</v>
      </c>
      <c r="D55">
        <v>4.7999999999999972</v>
      </c>
      <c r="E55">
        <v>26.23</v>
      </c>
      <c r="F55">
        <v>25.299999999999997</v>
      </c>
      <c r="G55" s="5">
        <f t="shared" si="29"/>
        <v>5.9139999999999997</v>
      </c>
      <c r="H55" s="5">
        <f t="shared" si="30"/>
        <v>5.1050000000000004</v>
      </c>
      <c r="I55" s="5">
        <f t="shared" si="31"/>
        <v>0.86299999999999999</v>
      </c>
      <c r="J55" s="5">
        <f t="shared" si="32"/>
        <v>26.01</v>
      </c>
      <c r="K55" s="5">
        <f t="shared" si="33"/>
        <v>0.71399999999999997</v>
      </c>
      <c r="M55">
        <f t="shared" si="34"/>
        <v>18.578902524316678</v>
      </c>
      <c r="N55" s="5">
        <f t="shared" si="35"/>
        <v>5.9141201391412217</v>
      </c>
      <c r="O55" s="5">
        <f t="shared" si="36"/>
        <v>5.1053919306331208</v>
      </c>
      <c r="P55" s="5">
        <f t="shared" si="37"/>
        <v>0.86325468717557452</v>
      </c>
      <c r="Q55" s="5">
        <f t="shared" si="38"/>
        <v>26.006331300368405</v>
      </c>
      <c r="R55" s="5">
        <f t="shared" si="39"/>
        <v>0.71439920955146374</v>
      </c>
    </row>
    <row r="56" spans="1:18" x14ac:dyDescent="0.3">
      <c r="A56" t="s">
        <v>28</v>
      </c>
      <c r="B56" s="5">
        <f t="shared" si="40"/>
        <v>18.579999999999998</v>
      </c>
      <c r="C56">
        <v>6.1499999999999986</v>
      </c>
      <c r="D56">
        <v>5.4999999999999982</v>
      </c>
      <c r="E56">
        <v>26.75</v>
      </c>
      <c r="F56">
        <v>26</v>
      </c>
      <c r="G56" s="5">
        <f t="shared" si="29"/>
        <v>6.423</v>
      </c>
      <c r="H56" s="5">
        <f t="shared" si="30"/>
        <v>5.7889999999999997</v>
      </c>
      <c r="I56" s="5">
        <f t="shared" si="31"/>
        <v>0.90100000000000002</v>
      </c>
      <c r="J56" s="5">
        <f t="shared" si="32"/>
        <v>28.29</v>
      </c>
      <c r="K56" s="5">
        <f t="shared" si="33"/>
        <v>0.65700000000000003</v>
      </c>
      <c r="M56">
        <f t="shared" si="34"/>
        <v>18.578902524316678</v>
      </c>
      <c r="N56" s="5">
        <f t="shared" si="35"/>
        <v>6.4231813375895959</v>
      </c>
      <c r="O56" s="5">
        <f t="shared" si="36"/>
        <v>5.7891691137262651</v>
      </c>
      <c r="P56" s="5">
        <f t="shared" si="37"/>
        <v>0.90129311465130546</v>
      </c>
      <c r="Q56" s="5">
        <f t="shared" si="38"/>
        <v>28.290641616165797</v>
      </c>
      <c r="R56" s="5">
        <f t="shared" si="39"/>
        <v>0.65671548833662186</v>
      </c>
    </row>
    <row r="57" spans="1:18" x14ac:dyDescent="0.3">
      <c r="A57" t="s">
        <v>28</v>
      </c>
      <c r="B57" s="5">
        <f t="shared" si="40"/>
        <v>18.579999999999998</v>
      </c>
      <c r="C57">
        <v>6.6499999999999986</v>
      </c>
      <c r="D57">
        <v>6.0499999999999989</v>
      </c>
      <c r="E57">
        <v>27.25</v>
      </c>
      <c r="F57">
        <v>26.549999999999997</v>
      </c>
      <c r="G57" s="5">
        <f t="shared" si="29"/>
        <v>6.9130000000000003</v>
      </c>
      <c r="H57" s="5">
        <f t="shared" si="30"/>
        <v>6.327</v>
      </c>
      <c r="I57" s="5">
        <f t="shared" si="31"/>
        <v>0.91500000000000004</v>
      </c>
      <c r="J57" s="5">
        <f t="shared" si="32"/>
        <v>30.49</v>
      </c>
      <c r="K57" s="5">
        <f t="shared" si="33"/>
        <v>0.60899999999999999</v>
      </c>
      <c r="M57">
        <f t="shared" si="34"/>
        <v>18.578902524316678</v>
      </c>
      <c r="N57" s="5">
        <f t="shared" si="35"/>
        <v>6.9132483068818518</v>
      </c>
      <c r="O57" s="5">
        <f t="shared" si="36"/>
        <v>6.3273125657505194</v>
      </c>
      <c r="P57" s="5">
        <f t="shared" si="37"/>
        <v>0.915244510956151</v>
      </c>
      <c r="Q57" s="5">
        <f t="shared" si="38"/>
        <v>30.489719127470934</v>
      </c>
      <c r="R57" s="5">
        <f t="shared" si="39"/>
        <v>0.60934974332306235</v>
      </c>
    </row>
    <row r="58" spans="1:18" x14ac:dyDescent="0.3">
      <c r="A58" t="s">
        <v>28</v>
      </c>
      <c r="B58" s="5">
        <f t="shared" si="40"/>
        <v>18.579999999999998</v>
      </c>
      <c r="C58">
        <v>7.1999999999999993</v>
      </c>
      <c r="D58">
        <v>6.7999999999999989</v>
      </c>
      <c r="E58">
        <v>27.8</v>
      </c>
      <c r="F58">
        <v>27.299999999999997</v>
      </c>
      <c r="G58" s="5">
        <f t="shared" si="29"/>
        <v>7.4530000000000003</v>
      </c>
      <c r="H58" s="5">
        <f t="shared" si="30"/>
        <v>7.0620000000000003</v>
      </c>
      <c r="I58" s="5">
        <f t="shared" si="31"/>
        <v>0.94799999999999995</v>
      </c>
      <c r="J58" s="5">
        <f t="shared" si="32"/>
        <v>32.909999999999997</v>
      </c>
      <c r="K58" s="5">
        <f t="shared" si="33"/>
        <v>0.56499999999999995</v>
      </c>
      <c r="M58">
        <f t="shared" si="34"/>
        <v>18.578902524316678</v>
      </c>
      <c r="N58" s="5">
        <f t="shared" si="35"/>
        <v>7.4529350459072452</v>
      </c>
      <c r="O58" s="5">
        <f t="shared" si="36"/>
        <v>7.0622849104093106</v>
      </c>
      <c r="P58" s="5">
        <f t="shared" si="37"/>
        <v>0.9475843901641865</v>
      </c>
      <c r="Q58" s="5">
        <f t="shared" si="38"/>
        <v>32.911455431499583</v>
      </c>
      <c r="R58" s="5">
        <f t="shared" si="39"/>
        <v>0.5645117264104581</v>
      </c>
    </row>
    <row r="59" spans="1:18" x14ac:dyDescent="0.3">
      <c r="A59" t="s">
        <v>28</v>
      </c>
      <c r="B59" s="5">
        <f t="shared" si="40"/>
        <v>18.579999999999998</v>
      </c>
      <c r="C59">
        <v>7.5499999999999989</v>
      </c>
      <c r="D59">
        <v>7.1999999999999993</v>
      </c>
      <c r="E59">
        <v>28.15</v>
      </c>
      <c r="F59">
        <v>27.7</v>
      </c>
      <c r="G59" s="5">
        <f t="shared" si="29"/>
        <v>7.7969999999999997</v>
      </c>
      <c r="H59" s="5">
        <f t="shared" si="30"/>
        <v>7.4550000000000001</v>
      </c>
      <c r="I59" s="5">
        <f t="shared" si="31"/>
        <v>0.95599999999999996</v>
      </c>
      <c r="J59" s="5">
        <f t="shared" si="32"/>
        <v>34.450000000000003</v>
      </c>
      <c r="K59" s="5">
        <f t="shared" si="33"/>
        <v>0.53900000000000003</v>
      </c>
      <c r="M59">
        <f t="shared" si="34"/>
        <v>18.578902524316678</v>
      </c>
      <c r="N59" s="5">
        <f t="shared" si="35"/>
        <v>7.7966844655205465</v>
      </c>
      <c r="O59" s="5">
        <f t="shared" si="36"/>
        <v>7.4547645881986675</v>
      </c>
      <c r="P59" s="5">
        <f t="shared" si="37"/>
        <v>0.9561454771147968</v>
      </c>
      <c r="Q59" s="5">
        <f t="shared" si="38"/>
        <v>34.453962202130349</v>
      </c>
      <c r="R59" s="5">
        <f t="shared" si="39"/>
        <v>0.53923848918508166</v>
      </c>
    </row>
    <row r="60" spans="1:18" x14ac:dyDescent="0.3">
      <c r="A60" t="s">
        <v>28</v>
      </c>
      <c r="B60" s="5">
        <f t="shared" si="40"/>
        <v>18.579999999999998</v>
      </c>
      <c r="C60">
        <v>7.7999999999999989</v>
      </c>
      <c r="D60">
        <v>7.4999999999999982</v>
      </c>
      <c r="E60">
        <v>28.4</v>
      </c>
      <c r="F60">
        <v>28</v>
      </c>
      <c r="G60" s="5">
        <f t="shared" si="29"/>
        <v>8.0419999999999998</v>
      </c>
      <c r="H60" s="5">
        <f t="shared" si="30"/>
        <v>7.7489999999999997</v>
      </c>
      <c r="I60" s="5">
        <f t="shared" si="31"/>
        <v>0.96399999999999997</v>
      </c>
      <c r="J60" s="5">
        <f t="shared" si="32"/>
        <v>35.56</v>
      </c>
      <c r="K60" s="5">
        <f t="shared" si="33"/>
        <v>0.52300000000000002</v>
      </c>
      <c r="M60">
        <f t="shared" si="34"/>
        <v>18.578902524316678</v>
      </c>
      <c r="N60" s="5">
        <f t="shared" si="35"/>
        <v>8.0423605446327056</v>
      </c>
      <c r="O60" s="5">
        <f t="shared" si="36"/>
        <v>7.7493345929578501</v>
      </c>
      <c r="P60" s="5">
        <f t="shared" si="37"/>
        <v>0.96356468352187785</v>
      </c>
      <c r="Q60" s="5">
        <f t="shared" si="38"/>
        <v>35.556384471930343</v>
      </c>
      <c r="R60" s="5">
        <f t="shared" si="39"/>
        <v>0.52251945185775628</v>
      </c>
    </row>
    <row r="61" spans="1:18" x14ac:dyDescent="0.3">
      <c r="A61" t="s">
        <v>28</v>
      </c>
      <c r="B61" s="5">
        <f t="shared" si="40"/>
        <v>18.579999999999998</v>
      </c>
      <c r="C61">
        <v>8.0999999999999979</v>
      </c>
      <c r="D61">
        <v>7.8999999999999986</v>
      </c>
      <c r="E61">
        <v>28.7</v>
      </c>
      <c r="F61">
        <v>28.4</v>
      </c>
      <c r="G61" s="5">
        <f t="shared" si="29"/>
        <v>8.3369999999999997</v>
      </c>
      <c r="H61" s="5">
        <f t="shared" si="30"/>
        <v>8.1419999999999995</v>
      </c>
      <c r="I61" s="5">
        <f t="shared" si="31"/>
        <v>0.97699999999999998</v>
      </c>
      <c r="J61" s="5">
        <f t="shared" si="32"/>
        <v>36.880000000000003</v>
      </c>
      <c r="K61" s="5">
        <f t="shared" si="33"/>
        <v>0.504</v>
      </c>
      <c r="M61">
        <f t="shared" si="34"/>
        <v>18.578902524316678</v>
      </c>
      <c r="N61" s="5">
        <f t="shared" si="35"/>
        <v>8.3373202550461389</v>
      </c>
      <c r="O61" s="5">
        <f t="shared" si="36"/>
        <v>8.1423605446327052</v>
      </c>
      <c r="P61" s="5">
        <f t="shared" si="37"/>
        <v>0.97661602236096967</v>
      </c>
      <c r="Q61" s="5">
        <f t="shared" si="38"/>
        <v>36.879957180468544</v>
      </c>
      <c r="R61" s="5">
        <f t="shared" si="39"/>
        <v>0.50376692232592879</v>
      </c>
    </row>
    <row r="62" spans="1:18" x14ac:dyDescent="0.3">
      <c r="A62" t="s">
        <v>28</v>
      </c>
      <c r="B62" s="5">
        <f t="shared" si="40"/>
        <v>18.579999999999998</v>
      </c>
      <c r="C62">
        <v>8.6499999999999986</v>
      </c>
      <c r="D62">
        <v>8.4499999999999993</v>
      </c>
      <c r="E62">
        <v>29.25</v>
      </c>
      <c r="F62">
        <v>28.95</v>
      </c>
      <c r="G62" s="5">
        <f t="shared" si="29"/>
        <v>8.8780000000000001</v>
      </c>
      <c r="H62" s="5">
        <f t="shared" si="30"/>
        <v>8.6829999999999998</v>
      </c>
      <c r="I62" s="5">
        <f t="shared" si="31"/>
        <v>0.97799999999999998</v>
      </c>
      <c r="J62" s="5">
        <f t="shared" si="32"/>
        <v>39.31</v>
      </c>
      <c r="K62" s="5">
        <f t="shared" si="33"/>
        <v>0.47299999999999998</v>
      </c>
      <c r="M62">
        <f t="shared" si="34"/>
        <v>18.578902524316678</v>
      </c>
      <c r="N62" s="5">
        <f t="shared" si="35"/>
        <v>8.878479299734332</v>
      </c>
      <c r="O62" s="5">
        <f t="shared" si="36"/>
        <v>8.6832391573571908</v>
      </c>
      <c r="P62" s="5">
        <f t="shared" si="37"/>
        <v>0.97800973164593819</v>
      </c>
      <c r="Q62" s="5">
        <f t="shared" si="38"/>
        <v>39.308300161697872</v>
      </c>
      <c r="R62" s="5">
        <f t="shared" si="39"/>
        <v>0.47264578849481814</v>
      </c>
    </row>
    <row r="63" spans="1:18" x14ac:dyDescent="0.3">
      <c r="A63" t="s">
        <v>28</v>
      </c>
      <c r="B63" s="5">
        <f>ROUND(M63,2)</f>
        <v>21.25</v>
      </c>
      <c r="C63">
        <v>4.389999999999997</v>
      </c>
      <c r="D63">
        <v>0</v>
      </c>
      <c r="E63">
        <v>24.99</v>
      </c>
      <c r="F63" s="6" t="s">
        <v>30</v>
      </c>
      <c r="G63" s="5">
        <f t="shared" si="29"/>
        <v>4.7990000000000004</v>
      </c>
      <c r="H63" s="5">
        <f t="shared" si="30"/>
        <v>0</v>
      </c>
      <c r="I63" s="5">
        <f t="shared" si="31"/>
        <v>0</v>
      </c>
      <c r="J63" s="5">
        <f>ROUND(Q63,2)</f>
        <v>21.25</v>
      </c>
      <c r="K63" s="5">
        <f>ROUND(R63,3)</f>
        <v>1</v>
      </c>
      <c r="M63">
        <v>21.247520062816431</v>
      </c>
      <c r="N63" s="5">
        <f>(C63+((((1000*M63)/(30*E63))^2)/1962))</f>
        <v>4.7993949406020002</v>
      </c>
      <c r="O63" s="5">
        <f>IF(D63=0,0,(D63+((((1000*M63)/(30*F63))^2)/1962)))</f>
        <v>0</v>
      </c>
      <c r="P63" s="5">
        <f t="shared" si="37"/>
        <v>0</v>
      </c>
      <c r="Q63" s="5">
        <f>M63</f>
        <v>21.247520062816431</v>
      </c>
      <c r="R63" s="5">
        <f>M63/Q63</f>
        <v>1</v>
      </c>
    </row>
    <row r="64" spans="1:18" x14ac:dyDescent="0.3">
      <c r="A64" t="s">
        <v>28</v>
      </c>
      <c r="B64" s="5">
        <f t="shared" ref="B64:B65" si="41">ROUND(M64,2)</f>
        <v>21.25</v>
      </c>
      <c r="C64">
        <v>4.1999999999999993</v>
      </c>
      <c r="D64">
        <v>0</v>
      </c>
      <c r="E64">
        <v>24.8</v>
      </c>
      <c r="F64">
        <v>19.899999999999999</v>
      </c>
      <c r="G64" s="5">
        <f t="shared" si="29"/>
        <v>4.6159999999999997</v>
      </c>
      <c r="H64" s="5">
        <f t="shared" si="30"/>
        <v>0</v>
      </c>
      <c r="I64" s="5">
        <f t="shared" si="31"/>
        <v>0</v>
      </c>
      <c r="J64" s="5">
        <f>ROUND(Q64,2)</f>
        <v>20.18</v>
      </c>
      <c r="K64" s="5">
        <f>ROUND(R64,3)</f>
        <v>1.0529999999999999</v>
      </c>
      <c r="M64">
        <f>M63</f>
        <v>21.247520062816431</v>
      </c>
      <c r="N64" s="5">
        <f>(C64+((((1000*M64)/(30*E64))^2)/1962))</f>
        <v>4.6156919571823698</v>
      </c>
      <c r="O64" s="5">
        <f>IF(D64=0,0,(D64+((((1000*M64)/(30*F64))^2)/1962)))</f>
        <v>0</v>
      </c>
      <c r="P64" s="5">
        <f>O64/N64</f>
        <v>0</v>
      </c>
      <c r="Q64" s="5">
        <f>4.4873*N64-0.5321</f>
        <v>20.179894519464451</v>
      </c>
      <c r="R64" s="5">
        <f>M64/Q64</f>
        <v>1.0529054075244153</v>
      </c>
    </row>
    <row r="65" spans="1:18" x14ac:dyDescent="0.3">
      <c r="A65" t="s">
        <v>28</v>
      </c>
      <c r="B65" s="5">
        <f t="shared" si="41"/>
        <v>21.25</v>
      </c>
      <c r="C65">
        <v>4.25</v>
      </c>
      <c r="D65">
        <v>0.59999999999999787</v>
      </c>
      <c r="E65">
        <v>24.85</v>
      </c>
      <c r="F65">
        <v>21.099999999999998</v>
      </c>
      <c r="G65" s="5">
        <f t="shared" ref="G65:G81" si="42">ROUND(N65,3)</f>
        <v>4.6639999999999997</v>
      </c>
      <c r="H65" s="5">
        <f t="shared" ref="H65:H81" si="43">ROUND(O65,3)</f>
        <v>1.1739999999999999</v>
      </c>
      <c r="I65" s="5">
        <f t="shared" ref="I65:I81" si="44">ROUND(P65,3)</f>
        <v>0.252</v>
      </c>
      <c r="J65" s="5">
        <f t="shared" ref="J65:J79" si="45">ROUND(Q65,2)</f>
        <v>20.399999999999999</v>
      </c>
      <c r="K65" s="5">
        <f t="shared" ref="K65:K79" si="46">ROUND(R65,3)</f>
        <v>1.042</v>
      </c>
      <c r="M65">
        <f t="shared" ref="M65:M79" si="47">M64</f>
        <v>21.247520062816431</v>
      </c>
      <c r="N65" s="5">
        <f t="shared" ref="N65:N79" si="48">(C65+((((1000*M65)/(30*E65))^2)/1962))</f>
        <v>4.6640208354277695</v>
      </c>
      <c r="O65" s="5">
        <f t="shared" ref="O65:O79" si="49">IF(D65=0,0,(D65+((((1000*M65)/(30*F65))^2)/1962)))</f>
        <v>1.1742619917464661</v>
      </c>
      <c r="P65" s="5">
        <f t="shared" ref="P65:P80" si="50">O65/N65</f>
        <v>0.25177031432338498</v>
      </c>
      <c r="Q65" s="5">
        <f t="shared" ref="Q65:Q79" si="51">4.4873*N65-0.5321</f>
        <v>20.396760694815033</v>
      </c>
      <c r="R65" s="5">
        <f t="shared" ref="R65:R79" si="52">M65/Q65</f>
        <v>1.041710513778674</v>
      </c>
    </row>
    <row r="66" spans="1:18" x14ac:dyDescent="0.3">
      <c r="A66" t="s">
        <v>28</v>
      </c>
      <c r="B66" s="5">
        <f t="shared" ref="B66:B79" si="53">ROUND(M66,2)</f>
        <v>21.25</v>
      </c>
      <c r="C66">
        <v>4.2999999999999972</v>
      </c>
      <c r="D66">
        <v>1.1999999999999993</v>
      </c>
      <c r="E66">
        <v>24.9</v>
      </c>
      <c r="F66">
        <v>21.7</v>
      </c>
      <c r="G66" s="5">
        <f t="shared" si="42"/>
        <v>4.7119999999999997</v>
      </c>
      <c r="H66" s="5">
        <f t="shared" si="43"/>
        <v>1.7430000000000001</v>
      </c>
      <c r="I66" s="5">
        <f t="shared" si="44"/>
        <v>0.37</v>
      </c>
      <c r="J66" s="5">
        <f t="shared" si="45"/>
        <v>20.61</v>
      </c>
      <c r="K66" s="5">
        <f t="shared" si="46"/>
        <v>1.0309999999999999</v>
      </c>
      <c r="M66">
        <f t="shared" si="47"/>
        <v>21.247520062816431</v>
      </c>
      <c r="N66" s="5">
        <f t="shared" si="48"/>
        <v>4.7123597705608669</v>
      </c>
      <c r="O66" s="5">
        <f t="shared" si="49"/>
        <v>1.7429445971361566</v>
      </c>
      <c r="P66" s="5">
        <f t="shared" si="50"/>
        <v>0.36986662351731064</v>
      </c>
      <c r="Q66" s="5">
        <f t="shared" si="51"/>
        <v>20.613671998437781</v>
      </c>
      <c r="R66" s="5">
        <f t="shared" si="52"/>
        <v>1.0307489157888361</v>
      </c>
    </row>
    <row r="67" spans="1:18" x14ac:dyDescent="0.3">
      <c r="A67" t="s">
        <v>28</v>
      </c>
      <c r="B67" s="5">
        <f t="shared" si="53"/>
        <v>21.25</v>
      </c>
      <c r="C67">
        <v>4.3999999999999986</v>
      </c>
      <c r="D67">
        <v>1.6999999999999993</v>
      </c>
      <c r="E67">
        <v>25</v>
      </c>
      <c r="F67">
        <v>22.2</v>
      </c>
      <c r="G67" s="5">
        <f t="shared" si="42"/>
        <v>4.8090000000000002</v>
      </c>
      <c r="H67" s="5">
        <f t="shared" si="43"/>
        <v>2.2189999999999999</v>
      </c>
      <c r="I67" s="5">
        <f t="shared" si="44"/>
        <v>0.46100000000000002</v>
      </c>
      <c r="J67" s="5">
        <f t="shared" si="45"/>
        <v>21.05</v>
      </c>
      <c r="K67" s="5">
        <f t="shared" si="46"/>
        <v>1.0089999999999999</v>
      </c>
      <c r="M67">
        <f t="shared" si="47"/>
        <v>21.247520062816431</v>
      </c>
      <c r="N67" s="5">
        <f t="shared" si="48"/>
        <v>4.8090674901527102</v>
      </c>
      <c r="O67" s="5">
        <f t="shared" si="49"/>
        <v>2.218763049560597</v>
      </c>
      <c r="P67" s="5">
        <f t="shared" si="50"/>
        <v>0.46137074476576767</v>
      </c>
      <c r="Q67" s="5">
        <f t="shared" si="51"/>
        <v>21.047628548562258</v>
      </c>
      <c r="R67" s="5">
        <f t="shared" si="52"/>
        <v>1.0094971038562834</v>
      </c>
    </row>
    <row r="68" spans="1:18" x14ac:dyDescent="0.3">
      <c r="A68" t="s">
        <v>28</v>
      </c>
      <c r="B68" s="5">
        <f t="shared" si="53"/>
        <v>21.25</v>
      </c>
      <c r="C68">
        <v>4.6499999999999986</v>
      </c>
      <c r="D68">
        <v>2.3999999999999986</v>
      </c>
      <c r="E68">
        <v>25.25</v>
      </c>
      <c r="F68">
        <v>22.9</v>
      </c>
      <c r="G68" s="5">
        <f t="shared" si="42"/>
        <v>5.0510000000000002</v>
      </c>
      <c r="H68" s="5">
        <f t="shared" si="43"/>
        <v>2.8879999999999999</v>
      </c>
      <c r="I68" s="5">
        <f t="shared" si="44"/>
        <v>0.57199999999999995</v>
      </c>
      <c r="J68" s="5">
        <f t="shared" si="45"/>
        <v>22.13</v>
      </c>
      <c r="K68" s="5">
        <f t="shared" si="46"/>
        <v>0.96</v>
      </c>
      <c r="M68">
        <f t="shared" si="47"/>
        <v>21.247520062816431</v>
      </c>
      <c r="N68" s="5">
        <f t="shared" si="48"/>
        <v>5.0510072445375069</v>
      </c>
      <c r="O68" s="5">
        <f t="shared" si="49"/>
        <v>2.8875330015549747</v>
      </c>
      <c r="P68" s="5">
        <f t="shared" si="50"/>
        <v>0.57167469016753913</v>
      </c>
      <c r="Q68" s="5">
        <f t="shared" si="51"/>
        <v>22.133284808413155</v>
      </c>
      <c r="R68" s="5">
        <f t="shared" si="52"/>
        <v>0.95998042074351142</v>
      </c>
    </row>
    <row r="69" spans="1:18" x14ac:dyDescent="0.3">
      <c r="A69" t="s">
        <v>28</v>
      </c>
      <c r="B69" s="5">
        <f t="shared" si="53"/>
        <v>21.25</v>
      </c>
      <c r="C69">
        <v>5.0999999999999979</v>
      </c>
      <c r="D69">
        <v>3.1999999999999993</v>
      </c>
      <c r="E69">
        <v>25.7</v>
      </c>
      <c r="F69">
        <v>23.7</v>
      </c>
      <c r="G69" s="5">
        <f t="shared" si="42"/>
        <v>5.4870000000000001</v>
      </c>
      <c r="H69" s="5">
        <f t="shared" si="43"/>
        <v>3.6549999999999998</v>
      </c>
      <c r="I69" s="5">
        <f t="shared" si="44"/>
        <v>0.66600000000000004</v>
      </c>
      <c r="J69" s="5">
        <f t="shared" si="45"/>
        <v>24.09</v>
      </c>
      <c r="K69" s="5">
        <f t="shared" si="46"/>
        <v>0.88200000000000001</v>
      </c>
      <c r="M69">
        <f t="shared" si="47"/>
        <v>21.247520062816431</v>
      </c>
      <c r="N69" s="5">
        <f t="shared" si="48"/>
        <v>5.4870871343176182</v>
      </c>
      <c r="O69" s="5">
        <f t="shared" si="49"/>
        <v>3.6551748853378991</v>
      </c>
      <c r="P69" s="5">
        <f t="shared" si="50"/>
        <v>0.66614121406556848</v>
      </c>
      <c r="Q69" s="5">
        <f t="shared" si="51"/>
        <v>24.090106097823451</v>
      </c>
      <c r="R69" s="5">
        <f t="shared" si="52"/>
        <v>0.8820019296111008</v>
      </c>
    </row>
    <row r="70" spans="1:18" x14ac:dyDescent="0.3">
      <c r="A70" t="s">
        <v>28</v>
      </c>
      <c r="B70" s="5">
        <f t="shared" si="53"/>
        <v>21.25</v>
      </c>
      <c r="C70">
        <v>5.3999999999999986</v>
      </c>
      <c r="D70">
        <v>3.9499999999999993</v>
      </c>
      <c r="E70">
        <v>26</v>
      </c>
      <c r="F70">
        <v>24.45</v>
      </c>
      <c r="G70" s="5">
        <f t="shared" si="42"/>
        <v>5.7779999999999996</v>
      </c>
      <c r="H70" s="5">
        <f t="shared" si="43"/>
        <v>4.3780000000000001</v>
      </c>
      <c r="I70" s="5">
        <f t="shared" si="44"/>
        <v>0.75800000000000001</v>
      </c>
      <c r="J70" s="5">
        <f t="shared" si="45"/>
        <v>25.4</v>
      </c>
      <c r="K70" s="5">
        <f t="shared" si="46"/>
        <v>0.83699999999999997</v>
      </c>
      <c r="M70">
        <f t="shared" si="47"/>
        <v>21.247520062816431</v>
      </c>
      <c r="N70" s="5">
        <f t="shared" si="48"/>
        <v>5.7782058895642665</v>
      </c>
      <c r="O70" s="5">
        <f t="shared" si="49"/>
        <v>4.3776783408323725</v>
      </c>
      <c r="P70" s="5">
        <f t="shared" si="50"/>
        <v>0.75761896071212731</v>
      </c>
      <c r="Q70" s="5">
        <f t="shared" si="51"/>
        <v>25.396443288241734</v>
      </c>
      <c r="R70" s="5">
        <f t="shared" si="52"/>
        <v>0.83663369006689969</v>
      </c>
    </row>
    <row r="71" spans="1:18" x14ac:dyDescent="0.3">
      <c r="A71" t="s">
        <v>28</v>
      </c>
      <c r="B71" s="5">
        <f t="shared" si="53"/>
        <v>21.25</v>
      </c>
      <c r="C71">
        <v>5.6999999999999993</v>
      </c>
      <c r="D71">
        <v>4.5</v>
      </c>
      <c r="E71">
        <v>26.3</v>
      </c>
      <c r="F71">
        <v>25</v>
      </c>
      <c r="G71" s="5">
        <f t="shared" si="42"/>
        <v>6.07</v>
      </c>
      <c r="H71" s="5">
        <f t="shared" si="43"/>
        <v>4.9089999999999998</v>
      </c>
      <c r="I71" s="5">
        <f t="shared" si="44"/>
        <v>0.80900000000000005</v>
      </c>
      <c r="J71" s="5">
        <f t="shared" si="45"/>
        <v>26.7</v>
      </c>
      <c r="K71" s="5">
        <f t="shared" si="46"/>
        <v>0.79600000000000004</v>
      </c>
      <c r="M71">
        <f t="shared" si="47"/>
        <v>21.247520062816431</v>
      </c>
      <c r="N71" s="5">
        <f t="shared" si="48"/>
        <v>6.0696268289919537</v>
      </c>
      <c r="O71" s="5">
        <f t="shared" si="49"/>
        <v>4.9090674901527116</v>
      </c>
      <c r="P71" s="5">
        <f t="shared" si="50"/>
        <v>0.80879230774192612</v>
      </c>
      <c r="Q71" s="5">
        <f t="shared" si="51"/>
        <v>26.704136469735595</v>
      </c>
      <c r="R71" s="5">
        <f t="shared" si="52"/>
        <v>0.79566400085232969</v>
      </c>
    </row>
    <row r="72" spans="1:18" x14ac:dyDescent="0.3">
      <c r="A72" t="s">
        <v>28</v>
      </c>
      <c r="B72" s="5">
        <f t="shared" si="53"/>
        <v>21.25</v>
      </c>
      <c r="C72">
        <v>6.5</v>
      </c>
      <c r="D72">
        <v>5.5499999999999989</v>
      </c>
      <c r="E72">
        <v>27.1</v>
      </c>
      <c r="F72">
        <v>26.049999999999997</v>
      </c>
      <c r="G72" s="5">
        <f t="shared" si="42"/>
        <v>6.8479999999999999</v>
      </c>
      <c r="H72" s="5">
        <f t="shared" si="43"/>
        <v>5.9269999999999996</v>
      </c>
      <c r="I72" s="5">
        <f t="shared" si="44"/>
        <v>0.86499999999999999</v>
      </c>
      <c r="J72" s="5">
        <f t="shared" si="45"/>
        <v>30.2</v>
      </c>
      <c r="K72" s="5">
        <f t="shared" si="46"/>
        <v>0.70399999999999996</v>
      </c>
      <c r="M72">
        <f t="shared" si="47"/>
        <v>21.247520062816431</v>
      </c>
      <c r="N72" s="5">
        <f t="shared" si="48"/>
        <v>6.8481259532760239</v>
      </c>
      <c r="O72" s="5">
        <f t="shared" si="49"/>
        <v>5.9267554368653874</v>
      </c>
      <c r="P72" s="5">
        <f t="shared" si="50"/>
        <v>0.86545654640451397</v>
      </c>
      <c r="Q72" s="5">
        <f t="shared" si="51"/>
        <v>30.197495590135503</v>
      </c>
      <c r="R72" s="5">
        <f t="shared" si="52"/>
        <v>0.70361861629867328</v>
      </c>
    </row>
    <row r="73" spans="1:18" x14ac:dyDescent="0.3">
      <c r="A73" t="s">
        <v>28</v>
      </c>
      <c r="B73" s="5">
        <f t="shared" si="53"/>
        <v>21.25</v>
      </c>
      <c r="C73">
        <v>6.6999999999999993</v>
      </c>
      <c r="D73">
        <v>5.8999999999999986</v>
      </c>
      <c r="E73">
        <v>27.3</v>
      </c>
      <c r="F73">
        <v>26.4</v>
      </c>
      <c r="G73" s="5">
        <f t="shared" si="42"/>
        <v>7.0430000000000001</v>
      </c>
      <c r="H73" s="5">
        <f t="shared" si="43"/>
        <v>6.2670000000000003</v>
      </c>
      <c r="I73" s="5">
        <f t="shared" si="44"/>
        <v>0.89</v>
      </c>
      <c r="J73" s="5">
        <f t="shared" si="45"/>
        <v>31.07</v>
      </c>
      <c r="K73" s="5">
        <f t="shared" si="46"/>
        <v>0.68400000000000005</v>
      </c>
      <c r="M73">
        <f t="shared" si="47"/>
        <v>21.247520062816431</v>
      </c>
      <c r="N73" s="5">
        <f t="shared" si="48"/>
        <v>7.0430438907612398</v>
      </c>
      <c r="O73" s="5">
        <f t="shared" si="49"/>
        <v>6.2668319291572603</v>
      </c>
      <c r="P73" s="5">
        <f t="shared" si="50"/>
        <v>0.88979027056438187</v>
      </c>
      <c r="Q73" s="5">
        <f t="shared" si="51"/>
        <v>31.072150851012914</v>
      </c>
      <c r="R73" s="5">
        <f t="shared" si="52"/>
        <v>0.68381233615579551</v>
      </c>
    </row>
    <row r="74" spans="1:18" x14ac:dyDescent="0.3">
      <c r="A74" t="s">
        <v>28</v>
      </c>
      <c r="B74" s="5">
        <f t="shared" si="53"/>
        <v>21.25</v>
      </c>
      <c r="C74">
        <v>7.3699999999999974</v>
      </c>
      <c r="D74">
        <v>6.6499999999999986</v>
      </c>
      <c r="E74">
        <v>27.97</v>
      </c>
      <c r="F74">
        <v>27.15</v>
      </c>
      <c r="G74" s="5">
        <f t="shared" si="42"/>
        <v>7.6970000000000001</v>
      </c>
      <c r="H74" s="5">
        <f t="shared" si="43"/>
        <v>6.9969999999999999</v>
      </c>
      <c r="I74" s="5">
        <f t="shared" si="44"/>
        <v>0.90900000000000003</v>
      </c>
      <c r="J74" s="5">
        <f t="shared" si="45"/>
        <v>34.01</v>
      </c>
      <c r="K74" s="5">
        <f t="shared" si="46"/>
        <v>0.625</v>
      </c>
      <c r="M74">
        <f t="shared" si="47"/>
        <v>21.247520062816431</v>
      </c>
      <c r="N74" s="5">
        <f t="shared" si="48"/>
        <v>7.6968060221137424</v>
      </c>
      <c r="O74" s="5">
        <f t="shared" si="49"/>
        <v>6.9968449020962513</v>
      </c>
      <c r="P74" s="5">
        <f t="shared" si="50"/>
        <v>0.90905823558415944</v>
      </c>
      <c r="Q74" s="5">
        <f t="shared" si="51"/>
        <v>34.005777663030997</v>
      </c>
      <c r="R74" s="5">
        <f t="shared" si="52"/>
        <v>0.62482088406745762</v>
      </c>
    </row>
    <row r="75" spans="1:18" x14ac:dyDescent="0.3">
      <c r="A75" t="s">
        <v>28</v>
      </c>
      <c r="B75" s="5">
        <f t="shared" si="53"/>
        <v>21.25</v>
      </c>
      <c r="C75">
        <v>8.1499999999999986</v>
      </c>
      <c r="D75">
        <v>7.5999999999999979</v>
      </c>
      <c r="E75">
        <v>28.75</v>
      </c>
      <c r="F75">
        <v>28.099999999999998</v>
      </c>
      <c r="G75" s="5">
        <f t="shared" si="42"/>
        <v>8.4589999999999996</v>
      </c>
      <c r="H75" s="5">
        <f t="shared" si="43"/>
        <v>7.9240000000000004</v>
      </c>
      <c r="I75" s="5">
        <f t="shared" si="44"/>
        <v>0.93700000000000006</v>
      </c>
      <c r="J75" s="5">
        <f t="shared" si="45"/>
        <v>37.43</v>
      </c>
      <c r="K75" s="5">
        <f t="shared" si="46"/>
        <v>0.56799999999999995</v>
      </c>
      <c r="M75">
        <f t="shared" si="47"/>
        <v>21.247520062816431</v>
      </c>
      <c r="N75" s="5">
        <f t="shared" si="48"/>
        <v>8.459313792175962</v>
      </c>
      <c r="O75" s="5">
        <f t="shared" si="49"/>
        <v>7.9237891887709671</v>
      </c>
      <c r="P75" s="5">
        <f t="shared" si="50"/>
        <v>0.93669408458398806</v>
      </c>
      <c r="Q75" s="5">
        <f t="shared" si="51"/>
        <v>37.427378779631198</v>
      </c>
      <c r="R75" s="5">
        <f t="shared" si="52"/>
        <v>0.56769992330800889</v>
      </c>
    </row>
    <row r="76" spans="1:18" x14ac:dyDescent="0.3">
      <c r="A76" t="s">
        <v>28</v>
      </c>
      <c r="B76" s="5">
        <f t="shared" si="53"/>
        <v>21.25</v>
      </c>
      <c r="C76">
        <v>8.9999999999999982</v>
      </c>
      <c r="D76">
        <v>8.4999999999999982</v>
      </c>
      <c r="E76">
        <v>29.6</v>
      </c>
      <c r="F76">
        <v>29</v>
      </c>
      <c r="G76" s="5">
        <f t="shared" si="42"/>
        <v>9.2919999999999998</v>
      </c>
      <c r="H76" s="5">
        <f t="shared" si="43"/>
        <v>8.8040000000000003</v>
      </c>
      <c r="I76" s="5">
        <f t="shared" si="44"/>
        <v>0.94799999999999995</v>
      </c>
      <c r="J76" s="5">
        <f t="shared" si="45"/>
        <v>41.16</v>
      </c>
      <c r="K76" s="5">
        <f t="shared" si="46"/>
        <v>0.51600000000000001</v>
      </c>
      <c r="M76">
        <f t="shared" si="47"/>
        <v>21.247520062816431</v>
      </c>
      <c r="N76" s="5">
        <f t="shared" si="48"/>
        <v>9.2918042153778337</v>
      </c>
      <c r="O76" s="5">
        <f t="shared" si="49"/>
        <v>8.8040037828126554</v>
      </c>
      <c r="P76" s="5">
        <f t="shared" si="50"/>
        <v>0.94750207588770818</v>
      </c>
      <c r="Q76" s="5">
        <f t="shared" si="51"/>
        <v>41.163013055664955</v>
      </c>
      <c r="R76" s="5">
        <f t="shared" si="52"/>
        <v>0.51617990243044887</v>
      </c>
    </row>
    <row r="77" spans="1:18" x14ac:dyDescent="0.3">
      <c r="A77" t="s">
        <v>28</v>
      </c>
      <c r="B77" s="5">
        <f t="shared" si="53"/>
        <v>21.25</v>
      </c>
      <c r="C77">
        <v>9.3999999999999986</v>
      </c>
      <c r="D77">
        <v>9.0499999999999989</v>
      </c>
      <c r="E77">
        <v>30</v>
      </c>
      <c r="F77">
        <v>29.549999999999997</v>
      </c>
      <c r="G77" s="5">
        <f t="shared" si="42"/>
        <v>9.6839999999999993</v>
      </c>
      <c r="H77" s="5">
        <f t="shared" si="43"/>
        <v>9.343</v>
      </c>
      <c r="I77" s="5">
        <f t="shared" si="44"/>
        <v>0.96499999999999997</v>
      </c>
      <c r="J77" s="5">
        <f t="shared" si="45"/>
        <v>42.92</v>
      </c>
      <c r="K77" s="5">
        <f t="shared" si="46"/>
        <v>0.495</v>
      </c>
      <c r="M77">
        <f t="shared" si="47"/>
        <v>21.247520062816431</v>
      </c>
      <c r="N77" s="5">
        <f t="shared" si="48"/>
        <v>9.6840746459393827</v>
      </c>
      <c r="O77" s="5">
        <f t="shared" si="49"/>
        <v>9.3427925439350492</v>
      </c>
      <c r="P77" s="5">
        <f t="shared" si="50"/>
        <v>0.96475841890092862</v>
      </c>
      <c r="Q77" s="5">
        <f t="shared" si="51"/>
        <v>42.923248158723794</v>
      </c>
      <c r="R77" s="5">
        <f t="shared" si="52"/>
        <v>0.4950119334922245</v>
      </c>
    </row>
    <row r="78" spans="1:18" x14ac:dyDescent="0.3">
      <c r="A78" t="s">
        <v>28</v>
      </c>
      <c r="B78" s="5">
        <f t="shared" si="53"/>
        <v>21.25</v>
      </c>
      <c r="C78">
        <v>9.4999999999999982</v>
      </c>
      <c r="D78">
        <v>9.1999999999999993</v>
      </c>
      <c r="E78">
        <v>30.1</v>
      </c>
      <c r="F78">
        <v>29.7</v>
      </c>
      <c r="G78" s="5">
        <f t="shared" si="42"/>
        <v>9.782</v>
      </c>
      <c r="H78" s="5">
        <f t="shared" si="43"/>
        <v>9.49</v>
      </c>
      <c r="I78" s="5">
        <f t="shared" si="44"/>
        <v>0.97</v>
      </c>
      <c r="J78" s="5">
        <f t="shared" si="45"/>
        <v>43.36</v>
      </c>
      <c r="K78" s="5">
        <f t="shared" si="46"/>
        <v>0.49</v>
      </c>
      <c r="M78">
        <f t="shared" si="47"/>
        <v>21.247520062816431</v>
      </c>
      <c r="N78" s="5">
        <f t="shared" si="48"/>
        <v>9.7821902422108398</v>
      </c>
      <c r="O78" s="5">
        <f t="shared" si="49"/>
        <v>9.4898425119267245</v>
      </c>
      <c r="P78" s="5">
        <f t="shared" si="50"/>
        <v>0.97011428698016788</v>
      </c>
      <c r="Q78" s="5">
        <f t="shared" si="51"/>
        <v>43.363522273872704</v>
      </c>
      <c r="R78" s="5">
        <f t="shared" si="52"/>
        <v>0.48998602854774187</v>
      </c>
    </row>
    <row r="79" spans="1:18" x14ac:dyDescent="0.3">
      <c r="A79" t="s">
        <v>28</v>
      </c>
      <c r="B79" s="5">
        <f t="shared" si="53"/>
        <v>21.25</v>
      </c>
      <c r="C79">
        <v>10.599999999999998</v>
      </c>
      <c r="D79">
        <v>10.45</v>
      </c>
      <c r="E79">
        <v>31.2</v>
      </c>
      <c r="F79">
        <v>30.95</v>
      </c>
      <c r="G79" s="5">
        <f t="shared" si="42"/>
        <v>10.863</v>
      </c>
      <c r="H79" s="5">
        <f t="shared" si="43"/>
        <v>10.717000000000001</v>
      </c>
      <c r="I79" s="5">
        <f t="shared" si="44"/>
        <v>0.98699999999999999</v>
      </c>
      <c r="J79" s="5">
        <f t="shared" si="45"/>
        <v>48.21</v>
      </c>
      <c r="K79" s="5">
        <f t="shared" si="46"/>
        <v>0.441</v>
      </c>
      <c r="M79">
        <f t="shared" si="47"/>
        <v>21.247520062816431</v>
      </c>
      <c r="N79" s="5">
        <f t="shared" si="48"/>
        <v>10.862642978864073</v>
      </c>
      <c r="O79" s="5">
        <f t="shared" si="49"/>
        <v>10.71690313611818</v>
      </c>
      <c r="P79" s="5">
        <f t="shared" si="50"/>
        <v>0.98658339015380825</v>
      </c>
      <c r="Q79" s="5">
        <f t="shared" si="51"/>
        <v>48.211837839056763</v>
      </c>
      <c r="R79" s="5">
        <f t="shared" si="52"/>
        <v>0.44071168026711605</v>
      </c>
    </row>
    <row r="80" spans="1:18" x14ac:dyDescent="0.3">
      <c r="A80" t="s">
        <v>28</v>
      </c>
      <c r="B80" s="5">
        <f>ROUND(M80,2)</f>
        <v>24.58</v>
      </c>
      <c r="C80">
        <v>5.0499999999999972</v>
      </c>
      <c r="D80">
        <v>0</v>
      </c>
      <c r="E80">
        <v>25.65</v>
      </c>
      <c r="F80" s="6" t="s">
        <v>30</v>
      </c>
      <c r="G80" s="5">
        <f t="shared" si="42"/>
        <v>5.57</v>
      </c>
      <c r="H80" s="5">
        <f t="shared" si="43"/>
        <v>0</v>
      </c>
      <c r="I80" s="5">
        <f t="shared" si="44"/>
        <v>0</v>
      </c>
      <c r="J80" s="5">
        <f>ROUND(Q80,2)</f>
        <v>24.58</v>
      </c>
      <c r="K80" s="5">
        <f>ROUND(R80,3)</f>
        <v>1</v>
      </c>
      <c r="M80">
        <v>24.583750769624508</v>
      </c>
      <c r="N80" s="5">
        <f>(C80+((((1000*M80)/(30*E80))^2)/1962))</f>
        <v>5.5702116063026166</v>
      </c>
      <c r="O80" s="5">
        <f>IF(D80=0,0,(D80+((((1000*M80)/(30*F80))^2)/1962)))</f>
        <v>0</v>
      </c>
      <c r="P80" s="5">
        <f t="shared" si="50"/>
        <v>0</v>
      </c>
      <c r="Q80" s="5">
        <f>M80</f>
        <v>24.583750769624508</v>
      </c>
      <c r="R80" s="5">
        <f>M80/Q80</f>
        <v>1</v>
      </c>
    </row>
    <row r="81" spans="1:18" x14ac:dyDescent="0.3">
      <c r="A81" t="s">
        <v>28</v>
      </c>
      <c r="B81" s="5">
        <f t="shared" ref="B81:B82" si="54">ROUND(M81,2)</f>
        <v>24.58</v>
      </c>
      <c r="C81">
        <v>4.8499999999999979</v>
      </c>
      <c r="D81">
        <v>0</v>
      </c>
      <c r="E81">
        <v>25.45</v>
      </c>
      <c r="F81">
        <v>19.899999999999999</v>
      </c>
      <c r="G81" s="5">
        <f t="shared" si="42"/>
        <v>5.3780000000000001</v>
      </c>
      <c r="H81" s="5">
        <f t="shared" si="43"/>
        <v>0</v>
      </c>
      <c r="I81" s="5">
        <f t="shared" si="44"/>
        <v>0</v>
      </c>
      <c r="J81" s="5">
        <f>ROUND(Q81,2)</f>
        <v>23.6</v>
      </c>
      <c r="K81" s="5">
        <f>ROUND(R81,3)</f>
        <v>1.042</v>
      </c>
      <c r="M81">
        <f>M80</f>
        <v>24.583750769624508</v>
      </c>
      <c r="N81" s="5">
        <f>(C81+((((1000*M81)/(30*E81))^2)/1962))</f>
        <v>5.3784199467311513</v>
      </c>
      <c r="O81" s="5">
        <f>IF(D81=0,0,(D81+((((1000*M81)/(30*F81))^2)/1962)))</f>
        <v>0</v>
      </c>
      <c r="P81" s="5">
        <f>O81/N81</f>
        <v>0</v>
      </c>
      <c r="Q81" s="5">
        <f>4.4873*N81-0.5321</f>
        <v>23.602483826966697</v>
      </c>
      <c r="R81" s="5">
        <f>M81/Q81</f>
        <v>1.0415747321278397</v>
      </c>
    </row>
    <row r="82" spans="1:18" x14ac:dyDescent="0.3">
      <c r="A82" t="s">
        <v>28</v>
      </c>
      <c r="B82" s="5">
        <f t="shared" si="54"/>
        <v>24.58</v>
      </c>
      <c r="C82">
        <v>4.7999999999999972</v>
      </c>
      <c r="D82">
        <v>0.25</v>
      </c>
      <c r="E82">
        <v>25.4</v>
      </c>
      <c r="F82">
        <v>20.75</v>
      </c>
      <c r="G82" s="5">
        <f t="shared" ref="G82:G108" si="55">ROUND(N82,3)</f>
        <v>5.3310000000000004</v>
      </c>
      <c r="H82" s="5">
        <f t="shared" ref="H82:H108" si="56">ROUND(O82,3)</f>
        <v>1.0449999999999999</v>
      </c>
      <c r="I82" s="5">
        <f t="shared" ref="I82:I108" si="57">ROUND(P82,3)</f>
        <v>0.19600000000000001</v>
      </c>
      <c r="J82" s="5">
        <f t="shared" ref="J82:J106" si="58">ROUND(Q82,2)</f>
        <v>23.39</v>
      </c>
      <c r="K82" s="5">
        <f t="shared" ref="K82:K106" si="59">ROUND(R82,3)</f>
        <v>1.0509999999999999</v>
      </c>
      <c r="M82">
        <f t="shared" ref="M82:M106" si="60">M81</f>
        <v>24.583750769624508</v>
      </c>
      <c r="N82" s="5">
        <f t="shared" ref="N82:N106" si="61">(C82+((((1000*M82)/(30*E82))^2)/1962))</f>
        <v>5.3305023878536071</v>
      </c>
      <c r="O82" s="5">
        <f t="shared" ref="O82:O106" si="62">IF(D82=0,0,(D82+((((1000*M82)/(30*F82))^2)/1962)))</f>
        <v>1.0449111233505817</v>
      </c>
      <c r="P82" s="5">
        <f t="shared" ref="P82:P107" si="63">O82/N82</f>
        <v>0.19602488608420418</v>
      </c>
      <c r="Q82" s="5">
        <f t="shared" ref="Q82:Q106" si="64">4.4873*N82-0.5321</f>
        <v>23.387463365015492</v>
      </c>
      <c r="R82" s="5">
        <f t="shared" ref="R82:R106" si="65">M82/Q82</f>
        <v>1.0511507975849361</v>
      </c>
    </row>
    <row r="83" spans="1:18" x14ac:dyDescent="0.3">
      <c r="A83" t="s">
        <v>28</v>
      </c>
      <c r="B83" s="5">
        <f t="shared" ref="B83:B106" si="66">ROUND(M83,2)</f>
        <v>24.58</v>
      </c>
      <c r="C83">
        <v>4.9499999999999993</v>
      </c>
      <c r="D83">
        <v>0.89999999999999858</v>
      </c>
      <c r="E83">
        <v>25.55</v>
      </c>
      <c r="F83">
        <v>21.4</v>
      </c>
      <c r="G83" s="5">
        <f t="shared" si="55"/>
        <v>5.4740000000000002</v>
      </c>
      <c r="H83" s="5">
        <f t="shared" si="56"/>
        <v>1.647</v>
      </c>
      <c r="I83" s="5">
        <f t="shared" si="57"/>
        <v>0.30099999999999999</v>
      </c>
      <c r="J83" s="5">
        <f t="shared" si="58"/>
        <v>24.03</v>
      </c>
      <c r="K83" s="5">
        <f t="shared" si="59"/>
        <v>1.0229999999999999</v>
      </c>
      <c r="M83">
        <f t="shared" si="60"/>
        <v>24.583750769624508</v>
      </c>
      <c r="N83" s="5">
        <f t="shared" si="61"/>
        <v>5.4742916817071539</v>
      </c>
      <c r="O83" s="5">
        <f t="shared" si="62"/>
        <v>1.6473554907582195</v>
      </c>
      <c r="P83" s="5">
        <f t="shared" si="63"/>
        <v>0.30092577935936599</v>
      </c>
      <c r="Q83" s="5">
        <f t="shared" si="64"/>
        <v>24.032689063324515</v>
      </c>
      <c r="R83" s="5">
        <f t="shared" si="65"/>
        <v>1.0229296731983668</v>
      </c>
    </row>
    <row r="84" spans="1:18" x14ac:dyDescent="0.3">
      <c r="A84" t="s">
        <v>28</v>
      </c>
      <c r="B84" s="5">
        <f t="shared" si="66"/>
        <v>24.58</v>
      </c>
      <c r="C84">
        <v>4.9499999999999993</v>
      </c>
      <c r="D84">
        <v>1.5999999999999979</v>
      </c>
      <c r="E84">
        <v>25.55</v>
      </c>
      <c r="F84">
        <v>22.099999999999998</v>
      </c>
      <c r="G84" s="5">
        <f t="shared" si="55"/>
        <v>5.4740000000000002</v>
      </c>
      <c r="H84" s="5">
        <f t="shared" si="56"/>
        <v>2.3010000000000002</v>
      </c>
      <c r="I84" s="5">
        <f t="shared" si="57"/>
        <v>0.42</v>
      </c>
      <c r="J84" s="5">
        <f t="shared" si="58"/>
        <v>24.03</v>
      </c>
      <c r="K84" s="5">
        <f t="shared" si="59"/>
        <v>1.0229999999999999</v>
      </c>
      <c r="M84">
        <f t="shared" si="60"/>
        <v>24.583750769624508</v>
      </c>
      <c r="N84" s="5">
        <f t="shared" si="61"/>
        <v>5.4742916817071539</v>
      </c>
      <c r="O84" s="5">
        <f t="shared" si="62"/>
        <v>2.3007614924912145</v>
      </c>
      <c r="P84" s="5">
        <f t="shared" si="63"/>
        <v>0.42028478317650109</v>
      </c>
      <c r="Q84" s="5">
        <f t="shared" si="64"/>
        <v>24.032689063324515</v>
      </c>
      <c r="R84" s="5">
        <f t="shared" si="65"/>
        <v>1.0229296731983668</v>
      </c>
    </row>
    <row r="85" spans="1:18" x14ac:dyDescent="0.3">
      <c r="A85" t="s">
        <v>28</v>
      </c>
      <c r="B85" s="5">
        <f t="shared" si="66"/>
        <v>24.58</v>
      </c>
      <c r="C85">
        <v>5.2199999999999989</v>
      </c>
      <c r="D85">
        <v>2.3999999999999986</v>
      </c>
      <c r="E85">
        <v>25.82</v>
      </c>
      <c r="F85">
        <v>22.9</v>
      </c>
      <c r="G85" s="5">
        <f t="shared" si="55"/>
        <v>5.7329999999999997</v>
      </c>
      <c r="H85" s="5">
        <f t="shared" si="56"/>
        <v>3.0529999999999999</v>
      </c>
      <c r="I85" s="5">
        <f t="shared" si="57"/>
        <v>0.53200000000000003</v>
      </c>
      <c r="J85" s="5">
        <f t="shared" si="58"/>
        <v>25.2</v>
      </c>
      <c r="K85" s="5">
        <f t="shared" si="59"/>
        <v>0.97599999999999998</v>
      </c>
      <c r="M85">
        <f t="shared" si="60"/>
        <v>24.583750769624508</v>
      </c>
      <c r="N85" s="5">
        <f t="shared" si="61"/>
        <v>5.7333839657193462</v>
      </c>
      <c r="O85" s="5">
        <f t="shared" si="62"/>
        <v>3.0526552135688378</v>
      </c>
      <c r="P85" s="5">
        <f t="shared" si="63"/>
        <v>0.53243516077434605</v>
      </c>
      <c r="Q85" s="5">
        <f t="shared" si="64"/>
        <v>25.195313869372423</v>
      </c>
      <c r="R85" s="5">
        <f t="shared" si="65"/>
        <v>0.97572710929823603</v>
      </c>
    </row>
    <row r="86" spans="1:18" x14ac:dyDescent="0.3">
      <c r="A86" t="s">
        <v>28</v>
      </c>
      <c r="B86" s="5">
        <f t="shared" si="66"/>
        <v>24.58</v>
      </c>
      <c r="C86">
        <v>5.5999999999999979</v>
      </c>
      <c r="D86">
        <v>3</v>
      </c>
      <c r="E86">
        <v>26.2</v>
      </c>
      <c r="F86">
        <v>23.5</v>
      </c>
      <c r="G86" s="5">
        <f t="shared" si="55"/>
        <v>6.0990000000000002</v>
      </c>
      <c r="H86" s="5">
        <f t="shared" si="56"/>
        <v>3.62</v>
      </c>
      <c r="I86" s="5">
        <f t="shared" si="57"/>
        <v>0.59399999999999997</v>
      </c>
      <c r="J86" s="5">
        <f t="shared" si="58"/>
        <v>26.83</v>
      </c>
      <c r="K86" s="5">
        <f t="shared" si="59"/>
        <v>0.91600000000000004</v>
      </c>
      <c r="M86">
        <f t="shared" si="60"/>
        <v>24.583750769624508</v>
      </c>
      <c r="N86" s="5">
        <f t="shared" si="61"/>
        <v>6.0985999075631279</v>
      </c>
      <c r="O86" s="5">
        <f t="shared" si="62"/>
        <v>3.6197535908513081</v>
      </c>
      <c r="P86" s="5">
        <f t="shared" si="63"/>
        <v>0.593538458944044</v>
      </c>
      <c r="Q86" s="5">
        <f t="shared" si="64"/>
        <v>26.834147365208025</v>
      </c>
      <c r="R86" s="5">
        <f t="shared" si="65"/>
        <v>0.91613683248601063</v>
      </c>
    </row>
    <row r="87" spans="1:18" x14ac:dyDescent="0.3">
      <c r="A87" t="s">
        <v>28</v>
      </c>
      <c r="B87" s="5">
        <f t="shared" si="66"/>
        <v>24.58</v>
      </c>
      <c r="C87">
        <v>5.6999999999999993</v>
      </c>
      <c r="D87">
        <v>3.2999999999999972</v>
      </c>
      <c r="E87">
        <v>26.3</v>
      </c>
      <c r="F87">
        <v>23.799999999999997</v>
      </c>
      <c r="G87" s="5">
        <f t="shared" si="55"/>
        <v>6.1950000000000003</v>
      </c>
      <c r="H87" s="5">
        <f t="shared" si="56"/>
        <v>3.9039999999999999</v>
      </c>
      <c r="I87" s="5">
        <f t="shared" si="57"/>
        <v>0.63</v>
      </c>
      <c r="J87" s="5">
        <f t="shared" si="58"/>
        <v>27.27</v>
      </c>
      <c r="K87" s="5">
        <f t="shared" si="59"/>
        <v>0.90200000000000002</v>
      </c>
      <c r="M87">
        <f t="shared" si="60"/>
        <v>24.583750769624508</v>
      </c>
      <c r="N87" s="5">
        <f t="shared" si="61"/>
        <v>6.1948154817152687</v>
      </c>
      <c r="O87" s="5">
        <f t="shared" si="62"/>
        <v>3.9042280215868113</v>
      </c>
      <c r="P87" s="5">
        <f t="shared" si="63"/>
        <v>0.63024121268996669</v>
      </c>
      <c r="Q87" s="5">
        <f t="shared" si="64"/>
        <v>27.265895511100929</v>
      </c>
      <c r="R87" s="5">
        <f t="shared" si="65"/>
        <v>0.90163005134438279</v>
      </c>
    </row>
    <row r="88" spans="1:18" x14ac:dyDescent="0.3">
      <c r="A88" t="s">
        <v>28</v>
      </c>
      <c r="B88" s="5">
        <f t="shared" si="66"/>
        <v>24.58</v>
      </c>
      <c r="C88">
        <v>6.0999999999999979</v>
      </c>
      <c r="D88">
        <v>4.0999999999999979</v>
      </c>
      <c r="E88">
        <v>26.7</v>
      </c>
      <c r="F88">
        <v>24.599999999999998</v>
      </c>
      <c r="G88" s="5">
        <f t="shared" si="55"/>
        <v>6.58</v>
      </c>
      <c r="H88" s="5">
        <f t="shared" si="56"/>
        <v>4.6660000000000004</v>
      </c>
      <c r="I88" s="5">
        <f t="shared" si="57"/>
        <v>0.70899999999999996</v>
      </c>
      <c r="J88" s="5">
        <f t="shared" si="58"/>
        <v>28.99</v>
      </c>
      <c r="K88" s="5">
        <f t="shared" si="59"/>
        <v>0.84799999999999998</v>
      </c>
      <c r="M88">
        <f t="shared" si="60"/>
        <v>24.583750769624508</v>
      </c>
      <c r="N88" s="5">
        <f t="shared" si="61"/>
        <v>6.5801006053495401</v>
      </c>
      <c r="O88" s="5">
        <f t="shared" si="62"/>
        <v>4.6655676524351142</v>
      </c>
      <c r="P88" s="5">
        <f t="shared" si="63"/>
        <v>0.70904199377165533</v>
      </c>
      <c r="Q88" s="5">
        <f t="shared" si="64"/>
        <v>28.994785446384995</v>
      </c>
      <c r="R88" s="5">
        <f t="shared" si="65"/>
        <v>0.84786800078527758</v>
      </c>
    </row>
    <row r="89" spans="1:18" x14ac:dyDescent="0.3">
      <c r="A89" t="s">
        <v>28</v>
      </c>
      <c r="B89" s="5">
        <f t="shared" si="66"/>
        <v>24.58</v>
      </c>
      <c r="C89">
        <v>6.5</v>
      </c>
      <c r="D89">
        <v>4.75</v>
      </c>
      <c r="E89">
        <v>27.1</v>
      </c>
      <c r="F89">
        <v>25.25</v>
      </c>
      <c r="G89" s="5">
        <f t="shared" si="55"/>
        <v>6.9660000000000002</v>
      </c>
      <c r="H89" s="5">
        <f t="shared" si="56"/>
        <v>5.2869999999999999</v>
      </c>
      <c r="I89" s="5">
        <f t="shared" si="57"/>
        <v>0.75900000000000001</v>
      </c>
      <c r="J89" s="5">
        <f t="shared" si="58"/>
        <v>30.73</v>
      </c>
      <c r="K89" s="5">
        <f t="shared" si="59"/>
        <v>0.8</v>
      </c>
      <c r="M89">
        <f t="shared" si="60"/>
        <v>24.583750769624508</v>
      </c>
      <c r="N89" s="5">
        <f t="shared" si="61"/>
        <v>6.9660324894100505</v>
      </c>
      <c r="O89" s="5">
        <f t="shared" si="62"/>
        <v>5.2868241082993981</v>
      </c>
      <c r="P89" s="5">
        <f t="shared" si="63"/>
        <v>0.75894336070590684</v>
      </c>
      <c r="Q89" s="5">
        <f t="shared" si="64"/>
        <v>30.726577589729722</v>
      </c>
      <c r="R89" s="5">
        <f t="shared" si="65"/>
        <v>0.80008099495732854</v>
      </c>
    </row>
    <row r="90" spans="1:18" x14ac:dyDescent="0.3">
      <c r="A90" t="s">
        <v>28</v>
      </c>
      <c r="B90" s="5">
        <f t="shared" si="66"/>
        <v>24.58</v>
      </c>
      <c r="C90">
        <v>6.8999999999999986</v>
      </c>
      <c r="D90">
        <v>5.3999999999999986</v>
      </c>
      <c r="E90">
        <v>27.5</v>
      </c>
      <c r="F90">
        <v>25.9</v>
      </c>
      <c r="G90" s="5">
        <f t="shared" si="55"/>
        <v>7.3529999999999998</v>
      </c>
      <c r="H90" s="5">
        <f t="shared" si="56"/>
        <v>5.91</v>
      </c>
      <c r="I90" s="5">
        <f t="shared" si="57"/>
        <v>0.80400000000000005</v>
      </c>
      <c r="J90" s="5">
        <f t="shared" si="58"/>
        <v>32.46</v>
      </c>
      <c r="K90" s="5">
        <f t="shared" si="59"/>
        <v>0.75700000000000001</v>
      </c>
      <c r="M90">
        <f t="shared" si="60"/>
        <v>24.583750769624508</v>
      </c>
      <c r="N90" s="5">
        <f t="shared" si="61"/>
        <v>7.3525737792365407</v>
      </c>
      <c r="O90" s="5">
        <f t="shared" si="62"/>
        <v>5.9102173798059567</v>
      </c>
      <c r="P90" s="5">
        <f t="shared" si="63"/>
        <v>0.80382972782894646</v>
      </c>
      <c r="Q90" s="5">
        <f t="shared" si="64"/>
        <v>32.461104319568129</v>
      </c>
      <c r="R90" s="5">
        <f t="shared" si="65"/>
        <v>0.75732946506089716</v>
      </c>
    </row>
    <row r="91" spans="1:18" x14ac:dyDescent="0.3">
      <c r="A91" t="s">
        <v>28</v>
      </c>
      <c r="B91" s="5">
        <f t="shared" si="66"/>
        <v>24.58</v>
      </c>
      <c r="C91">
        <v>7.0499999999999972</v>
      </c>
      <c r="D91">
        <v>5.5499999999999989</v>
      </c>
      <c r="E91">
        <v>27.65</v>
      </c>
      <c r="F91">
        <v>26.049999999999997</v>
      </c>
      <c r="G91" s="5">
        <f t="shared" si="55"/>
        <v>7.4980000000000002</v>
      </c>
      <c r="H91" s="5">
        <f t="shared" si="56"/>
        <v>6.0540000000000003</v>
      </c>
      <c r="I91" s="5">
        <f t="shared" si="57"/>
        <v>0.80700000000000005</v>
      </c>
      <c r="J91" s="5">
        <f t="shared" si="58"/>
        <v>33.11</v>
      </c>
      <c r="K91" s="5">
        <f t="shared" si="59"/>
        <v>0.74199999999999999</v>
      </c>
      <c r="M91">
        <f t="shared" si="60"/>
        <v>24.583750769624508</v>
      </c>
      <c r="N91" s="5">
        <f t="shared" si="61"/>
        <v>7.497676713958886</v>
      </c>
      <c r="O91" s="5">
        <f t="shared" si="62"/>
        <v>6.0543584728138109</v>
      </c>
      <c r="P91" s="5">
        <f t="shared" si="63"/>
        <v>0.80749793619962829</v>
      </c>
      <c r="Q91" s="5">
        <f t="shared" si="64"/>
        <v>33.112224718547715</v>
      </c>
      <c r="R91" s="5">
        <f t="shared" si="65"/>
        <v>0.74243730158831622</v>
      </c>
    </row>
    <row r="92" spans="1:18" x14ac:dyDescent="0.3">
      <c r="A92" t="s">
        <v>28</v>
      </c>
      <c r="B92" s="5">
        <f t="shared" si="66"/>
        <v>24.58</v>
      </c>
      <c r="C92">
        <v>7.3499999999999979</v>
      </c>
      <c r="D92">
        <v>6.1499999999999986</v>
      </c>
      <c r="E92">
        <v>27.95</v>
      </c>
      <c r="F92">
        <v>26.65</v>
      </c>
      <c r="G92" s="5">
        <f t="shared" si="55"/>
        <v>7.7880000000000003</v>
      </c>
      <c r="H92" s="5">
        <f t="shared" si="56"/>
        <v>6.6319999999999997</v>
      </c>
      <c r="I92" s="5">
        <f t="shared" si="57"/>
        <v>0.85199999999999998</v>
      </c>
      <c r="J92" s="5">
        <f t="shared" si="58"/>
        <v>34.42</v>
      </c>
      <c r="K92" s="5">
        <f t="shared" si="59"/>
        <v>0.71399999999999997</v>
      </c>
      <c r="M92">
        <f t="shared" si="60"/>
        <v>24.583750769624508</v>
      </c>
      <c r="N92" s="5">
        <f t="shared" si="61"/>
        <v>7.7881180558787682</v>
      </c>
      <c r="O92" s="5">
        <f t="shared" si="62"/>
        <v>6.6319037985245943</v>
      </c>
      <c r="P92" s="5">
        <f t="shared" si="63"/>
        <v>0.85154125180711415</v>
      </c>
      <c r="Q92" s="5">
        <f t="shared" si="64"/>
        <v>34.415522152144796</v>
      </c>
      <c r="R92" s="5">
        <f t="shared" si="65"/>
        <v>0.71432159770652892</v>
      </c>
    </row>
    <row r="93" spans="1:18" x14ac:dyDescent="0.3">
      <c r="A93" t="s">
        <v>28</v>
      </c>
      <c r="B93" s="5">
        <f t="shared" si="66"/>
        <v>24.58</v>
      </c>
      <c r="C93">
        <v>7.6499999999999986</v>
      </c>
      <c r="D93">
        <v>6.5499999999999989</v>
      </c>
      <c r="E93">
        <v>28.25</v>
      </c>
      <c r="F93">
        <v>27.049999999999997</v>
      </c>
      <c r="G93" s="5">
        <f t="shared" si="55"/>
        <v>8.0790000000000006</v>
      </c>
      <c r="H93" s="5">
        <f t="shared" si="56"/>
        <v>7.0179999999999998</v>
      </c>
      <c r="I93" s="5">
        <f t="shared" si="57"/>
        <v>0.86899999999999999</v>
      </c>
      <c r="J93" s="5">
        <f t="shared" si="58"/>
        <v>35.72</v>
      </c>
      <c r="K93" s="5">
        <f t="shared" si="59"/>
        <v>0.68799999999999994</v>
      </c>
      <c r="M93">
        <f t="shared" si="60"/>
        <v>24.583750769624508</v>
      </c>
      <c r="N93" s="5">
        <f t="shared" si="61"/>
        <v>8.07886230157116</v>
      </c>
      <c r="O93" s="5">
        <f t="shared" si="62"/>
        <v>7.0177569374816056</v>
      </c>
      <c r="P93" s="5">
        <f t="shared" si="63"/>
        <v>0.86865658498930065</v>
      </c>
      <c r="Q93" s="5">
        <f t="shared" si="64"/>
        <v>35.72017880584027</v>
      </c>
      <c r="R93" s="5">
        <f t="shared" si="65"/>
        <v>0.68823145884155124</v>
      </c>
    </row>
    <row r="94" spans="1:18" x14ac:dyDescent="0.3">
      <c r="A94" t="s">
        <v>28</v>
      </c>
      <c r="B94" s="5">
        <f t="shared" si="66"/>
        <v>24.58</v>
      </c>
      <c r="C94">
        <v>7.7999999999999989</v>
      </c>
      <c r="D94">
        <v>6.7999999999999989</v>
      </c>
      <c r="E94">
        <v>28.4</v>
      </c>
      <c r="F94">
        <v>27.299999999999997</v>
      </c>
      <c r="G94" s="5">
        <f t="shared" si="55"/>
        <v>8.2240000000000002</v>
      </c>
      <c r="H94" s="5">
        <f t="shared" si="56"/>
        <v>7.2590000000000003</v>
      </c>
      <c r="I94" s="5">
        <f t="shared" si="57"/>
        <v>0.88300000000000001</v>
      </c>
      <c r="J94" s="5">
        <f t="shared" si="58"/>
        <v>36.369999999999997</v>
      </c>
      <c r="K94" s="5">
        <f t="shared" si="59"/>
        <v>0.67600000000000005</v>
      </c>
      <c r="M94">
        <f t="shared" si="60"/>
        <v>24.583750769624508</v>
      </c>
      <c r="N94" s="5">
        <f t="shared" si="61"/>
        <v>8.2243440296414825</v>
      </c>
      <c r="O94" s="5">
        <f t="shared" si="62"/>
        <v>7.2592291866892538</v>
      </c>
      <c r="P94" s="5">
        <f t="shared" si="63"/>
        <v>0.88265145044105109</v>
      </c>
      <c r="Q94" s="5">
        <f t="shared" si="64"/>
        <v>36.372998964210225</v>
      </c>
      <c r="R94" s="5">
        <f t="shared" si="65"/>
        <v>0.67587912654147853</v>
      </c>
    </row>
    <row r="95" spans="1:18" x14ac:dyDescent="0.3">
      <c r="A95" t="s">
        <v>28</v>
      </c>
      <c r="B95" s="5">
        <f t="shared" si="66"/>
        <v>24.58</v>
      </c>
      <c r="C95">
        <v>8.0499999999999989</v>
      </c>
      <c r="D95">
        <v>6.9499999999999993</v>
      </c>
      <c r="E95">
        <v>28.65</v>
      </c>
      <c r="F95">
        <v>27.45</v>
      </c>
      <c r="G95" s="5">
        <f t="shared" si="55"/>
        <v>8.4670000000000005</v>
      </c>
      <c r="H95" s="5">
        <f t="shared" si="56"/>
        <v>7.4039999999999999</v>
      </c>
      <c r="I95" s="5">
        <f t="shared" si="57"/>
        <v>0.874</v>
      </c>
      <c r="J95" s="5">
        <f t="shared" si="58"/>
        <v>37.46</v>
      </c>
      <c r="K95" s="5">
        <f t="shared" si="59"/>
        <v>0.65600000000000003</v>
      </c>
      <c r="M95">
        <f t="shared" si="60"/>
        <v>24.583750769624508</v>
      </c>
      <c r="N95" s="5">
        <f t="shared" si="61"/>
        <v>8.4669706855594651</v>
      </c>
      <c r="O95" s="5">
        <f t="shared" si="62"/>
        <v>7.404224001310725</v>
      </c>
      <c r="P95" s="5">
        <f t="shared" si="63"/>
        <v>0.87448324510426512</v>
      </c>
      <c r="Q95" s="5">
        <f t="shared" si="64"/>
        <v>37.46173755731099</v>
      </c>
      <c r="R95" s="5">
        <f t="shared" si="65"/>
        <v>0.65623626592372974</v>
      </c>
    </row>
    <row r="96" spans="1:18" x14ac:dyDescent="0.3">
      <c r="A96" t="s">
        <v>28</v>
      </c>
      <c r="B96" s="5">
        <f t="shared" si="66"/>
        <v>24.58</v>
      </c>
      <c r="C96">
        <v>8.3499999999999979</v>
      </c>
      <c r="D96">
        <v>7.4499999999999993</v>
      </c>
      <c r="E96">
        <v>28.95</v>
      </c>
      <c r="F96">
        <v>27.95</v>
      </c>
      <c r="G96" s="5">
        <f t="shared" si="55"/>
        <v>8.7579999999999991</v>
      </c>
      <c r="H96" s="5">
        <f t="shared" si="56"/>
        <v>7.8879999999999999</v>
      </c>
      <c r="I96" s="5">
        <f t="shared" si="57"/>
        <v>0.90100000000000002</v>
      </c>
      <c r="J96" s="5">
        <f t="shared" si="58"/>
        <v>38.770000000000003</v>
      </c>
      <c r="K96" s="5">
        <f t="shared" si="59"/>
        <v>0.63400000000000001</v>
      </c>
      <c r="M96">
        <f t="shared" si="60"/>
        <v>24.583750769624508</v>
      </c>
      <c r="N96" s="5">
        <f t="shared" si="61"/>
        <v>8.7583735826436904</v>
      </c>
      <c r="O96" s="5">
        <f t="shared" si="62"/>
        <v>7.8881180558787696</v>
      </c>
      <c r="P96" s="5">
        <f t="shared" si="63"/>
        <v>0.90063731370291278</v>
      </c>
      <c r="Q96" s="5">
        <f t="shared" si="64"/>
        <v>38.769349777397032</v>
      </c>
      <c r="R96" s="5">
        <f t="shared" si="65"/>
        <v>0.63410273607315215</v>
      </c>
    </row>
    <row r="97" spans="1:18" x14ac:dyDescent="0.3">
      <c r="A97" t="s">
        <v>28</v>
      </c>
      <c r="B97" s="5">
        <f t="shared" si="66"/>
        <v>24.58</v>
      </c>
      <c r="C97">
        <v>9.0999999999999979</v>
      </c>
      <c r="D97">
        <v>8.3999999999999986</v>
      </c>
      <c r="E97">
        <v>29.7</v>
      </c>
      <c r="F97">
        <v>28.9</v>
      </c>
      <c r="G97" s="5">
        <f t="shared" si="55"/>
        <v>9.4879999999999995</v>
      </c>
      <c r="H97" s="5">
        <f t="shared" si="56"/>
        <v>8.81</v>
      </c>
      <c r="I97" s="5">
        <f t="shared" si="57"/>
        <v>0.92900000000000005</v>
      </c>
      <c r="J97" s="5">
        <f t="shared" si="58"/>
        <v>42.04</v>
      </c>
      <c r="K97" s="5">
        <f t="shared" si="59"/>
        <v>0.58499999999999996</v>
      </c>
      <c r="M97">
        <f t="shared" si="60"/>
        <v>24.583750769624508</v>
      </c>
      <c r="N97" s="5">
        <f t="shared" si="61"/>
        <v>9.4880090699901753</v>
      </c>
      <c r="O97" s="5">
        <f t="shared" si="62"/>
        <v>8.8097878623910564</v>
      </c>
      <c r="P97" s="5">
        <f t="shared" si="63"/>
        <v>0.92851806921809554</v>
      </c>
      <c r="Q97" s="5">
        <f t="shared" si="64"/>
        <v>42.043443099766918</v>
      </c>
      <c r="R97" s="5">
        <f t="shared" si="65"/>
        <v>0.5847225859045021</v>
      </c>
    </row>
    <row r="98" spans="1:18" x14ac:dyDescent="0.3">
      <c r="A98" t="s">
        <v>28</v>
      </c>
      <c r="B98" s="5">
        <f t="shared" si="66"/>
        <v>24.58</v>
      </c>
      <c r="C98">
        <v>9.1999999999999993</v>
      </c>
      <c r="D98">
        <v>8.4999999999999982</v>
      </c>
      <c r="E98">
        <v>29.8</v>
      </c>
      <c r="F98">
        <v>29</v>
      </c>
      <c r="G98" s="5">
        <f t="shared" si="55"/>
        <v>9.5850000000000009</v>
      </c>
      <c r="H98" s="5">
        <f t="shared" si="56"/>
        <v>8.907</v>
      </c>
      <c r="I98" s="5">
        <f t="shared" si="57"/>
        <v>0.92900000000000005</v>
      </c>
      <c r="J98" s="5">
        <f t="shared" si="58"/>
        <v>42.48</v>
      </c>
      <c r="K98" s="5">
        <f t="shared" si="59"/>
        <v>0.57899999999999996</v>
      </c>
      <c r="M98">
        <f t="shared" si="60"/>
        <v>24.583750769624508</v>
      </c>
      <c r="N98" s="5">
        <f t="shared" si="61"/>
        <v>9.5854093515468151</v>
      </c>
      <c r="O98" s="5">
        <f t="shared" si="62"/>
        <v>8.9069666118283397</v>
      </c>
      <c r="P98" s="5">
        <f t="shared" si="63"/>
        <v>0.92922130763158339</v>
      </c>
      <c r="Q98" s="5">
        <f t="shared" si="64"/>
        <v>42.480507383196027</v>
      </c>
      <c r="R98" s="5">
        <f t="shared" si="65"/>
        <v>0.57870661825826208</v>
      </c>
    </row>
    <row r="99" spans="1:18" x14ac:dyDescent="0.3">
      <c r="A99" t="s">
        <v>28</v>
      </c>
      <c r="B99" s="5">
        <f t="shared" si="66"/>
        <v>24.58</v>
      </c>
      <c r="C99">
        <v>9.3999999999999986</v>
      </c>
      <c r="D99">
        <v>8.7499999999999982</v>
      </c>
      <c r="E99">
        <v>30</v>
      </c>
      <c r="F99">
        <v>29.25</v>
      </c>
      <c r="G99" s="5">
        <f t="shared" si="55"/>
        <v>9.7799999999999994</v>
      </c>
      <c r="H99" s="5">
        <f t="shared" si="56"/>
        <v>9.15</v>
      </c>
      <c r="I99" s="5">
        <f t="shared" si="57"/>
        <v>0.93600000000000005</v>
      </c>
      <c r="J99" s="5">
        <f t="shared" si="58"/>
        <v>43.35</v>
      </c>
      <c r="K99" s="5">
        <f t="shared" si="59"/>
        <v>0.56699999999999995</v>
      </c>
      <c r="M99">
        <f t="shared" si="60"/>
        <v>24.583750769624508</v>
      </c>
      <c r="N99" s="5">
        <f t="shared" si="61"/>
        <v>9.7802876894973707</v>
      </c>
      <c r="O99" s="5">
        <f t="shared" si="62"/>
        <v>9.1500396470715266</v>
      </c>
      <c r="P99" s="5">
        <f t="shared" si="63"/>
        <v>0.93555935546736113</v>
      </c>
      <c r="Q99" s="5">
        <f t="shared" si="64"/>
        <v>43.354984949081555</v>
      </c>
      <c r="R99" s="5">
        <f t="shared" si="65"/>
        <v>0.56703400539746462</v>
      </c>
    </row>
    <row r="100" spans="1:18" x14ac:dyDescent="0.3">
      <c r="A100" t="s">
        <v>28</v>
      </c>
      <c r="B100" s="5">
        <f t="shared" si="66"/>
        <v>24.58</v>
      </c>
      <c r="C100">
        <v>9.4999999999999982</v>
      </c>
      <c r="D100">
        <v>8.8999999999999986</v>
      </c>
      <c r="E100">
        <v>30.1</v>
      </c>
      <c r="F100">
        <v>29.4</v>
      </c>
      <c r="G100" s="5">
        <f t="shared" si="55"/>
        <v>9.8780000000000001</v>
      </c>
      <c r="H100" s="5">
        <f t="shared" si="56"/>
        <v>9.2959999999999994</v>
      </c>
      <c r="I100" s="5">
        <f t="shared" si="57"/>
        <v>0.94099999999999995</v>
      </c>
      <c r="J100" s="5">
        <f t="shared" si="58"/>
        <v>43.79</v>
      </c>
      <c r="K100" s="5">
        <f t="shared" si="59"/>
        <v>0.56100000000000005</v>
      </c>
      <c r="M100">
        <f t="shared" si="60"/>
        <v>24.583750769624508</v>
      </c>
      <c r="N100" s="5">
        <f t="shared" si="61"/>
        <v>9.8777650583852648</v>
      </c>
      <c r="O100" s="5">
        <f t="shared" si="62"/>
        <v>9.295968023216755</v>
      </c>
      <c r="P100" s="5">
        <f t="shared" si="63"/>
        <v>0.94110033679383576</v>
      </c>
      <c r="Q100" s="5">
        <f t="shared" si="64"/>
        <v>43.792395146492204</v>
      </c>
      <c r="R100" s="5">
        <f t="shared" si="65"/>
        <v>0.56137031754915745</v>
      </c>
    </row>
    <row r="101" spans="1:18" x14ac:dyDescent="0.3">
      <c r="A101" t="s">
        <v>28</v>
      </c>
      <c r="B101" s="5">
        <f t="shared" si="66"/>
        <v>24.58</v>
      </c>
      <c r="C101">
        <v>9.5999999999999979</v>
      </c>
      <c r="D101">
        <v>8.9999999999999982</v>
      </c>
      <c r="E101">
        <v>30.2</v>
      </c>
      <c r="F101">
        <v>29.5</v>
      </c>
      <c r="G101" s="5">
        <f t="shared" si="55"/>
        <v>9.9749999999999996</v>
      </c>
      <c r="H101" s="5">
        <f t="shared" si="56"/>
        <v>9.3930000000000007</v>
      </c>
      <c r="I101" s="5">
        <f t="shared" si="57"/>
        <v>0.94199999999999995</v>
      </c>
      <c r="J101" s="5">
        <f t="shared" si="58"/>
        <v>44.23</v>
      </c>
      <c r="K101" s="5">
        <f t="shared" si="59"/>
        <v>0.55600000000000005</v>
      </c>
      <c r="M101">
        <f t="shared" si="60"/>
        <v>24.583750769624508</v>
      </c>
      <c r="N101" s="5">
        <f t="shared" si="61"/>
        <v>9.9752674450107808</v>
      </c>
      <c r="O101" s="5">
        <f t="shared" si="62"/>
        <v>9.3932880442948967</v>
      </c>
      <c r="P101" s="5">
        <f t="shared" si="63"/>
        <v>0.94165776467407236</v>
      </c>
      <c r="Q101" s="5">
        <f t="shared" si="64"/>
        <v>44.229917605996881</v>
      </c>
      <c r="R101" s="5">
        <f t="shared" si="65"/>
        <v>0.55581724091413043</v>
      </c>
    </row>
    <row r="102" spans="1:18" x14ac:dyDescent="0.3">
      <c r="A102" t="s">
        <v>28</v>
      </c>
      <c r="B102" s="5">
        <f t="shared" si="66"/>
        <v>24.58</v>
      </c>
      <c r="C102">
        <v>9.9999999999999982</v>
      </c>
      <c r="D102">
        <v>9.4999999999999982</v>
      </c>
      <c r="E102">
        <v>30.6</v>
      </c>
      <c r="F102">
        <v>30</v>
      </c>
      <c r="G102" s="5">
        <f t="shared" si="55"/>
        <v>10.366</v>
      </c>
      <c r="H102" s="5">
        <f t="shared" si="56"/>
        <v>9.8800000000000008</v>
      </c>
      <c r="I102" s="5">
        <f t="shared" si="57"/>
        <v>0.95299999999999996</v>
      </c>
      <c r="J102" s="5">
        <f t="shared" si="58"/>
        <v>45.98</v>
      </c>
      <c r="K102" s="5">
        <f t="shared" si="59"/>
        <v>0.53500000000000003</v>
      </c>
      <c r="M102">
        <f t="shared" si="60"/>
        <v>24.583750769624508</v>
      </c>
      <c r="N102" s="5">
        <f t="shared" si="61"/>
        <v>10.365520655033997</v>
      </c>
      <c r="O102" s="5">
        <f t="shared" si="62"/>
        <v>9.8802876894973704</v>
      </c>
      <c r="P102" s="5">
        <f t="shared" si="63"/>
        <v>0.95318778653911862</v>
      </c>
      <c r="Q102" s="5">
        <f t="shared" si="64"/>
        <v>45.981100835334054</v>
      </c>
      <c r="R102" s="5">
        <f t="shared" si="65"/>
        <v>0.53464902586092922</v>
      </c>
    </row>
    <row r="103" spans="1:18" x14ac:dyDescent="0.3">
      <c r="A103" t="s">
        <v>28</v>
      </c>
      <c r="B103" s="5">
        <f t="shared" si="66"/>
        <v>24.58</v>
      </c>
      <c r="C103">
        <v>10.249999999999998</v>
      </c>
      <c r="D103">
        <v>9.7999999999999989</v>
      </c>
      <c r="E103">
        <v>30.85</v>
      </c>
      <c r="F103">
        <v>30.299999999999997</v>
      </c>
      <c r="G103" s="5">
        <f t="shared" si="55"/>
        <v>10.61</v>
      </c>
      <c r="H103" s="5">
        <f t="shared" si="56"/>
        <v>10.173</v>
      </c>
      <c r="I103" s="5">
        <f t="shared" si="57"/>
        <v>0.95899999999999996</v>
      </c>
      <c r="J103" s="5">
        <f t="shared" si="58"/>
        <v>47.08</v>
      </c>
      <c r="K103" s="5">
        <f t="shared" si="59"/>
        <v>0.52200000000000002</v>
      </c>
      <c r="M103">
        <f t="shared" si="60"/>
        <v>24.583750769624508</v>
      </c>
      <c r="N103" s="5">
        <f t="shared" si="61"/>
        <v>10.609620499197648</v>
      </c>
      <c r="O103" s="5">
        <f t="shared" si="62"/>
        <v>10.172794519652358</v>
      </c>
      <c r="P103" s="5">
        <f t="shared" si="63"/>
        <v>0.95882736997253337</v>
      </c>
      <c r="Q103" s="5">
        <f t="shared" si="64"/>
        <v>47.07645006604961</v>
      </c>
      <c r="R103" s="5">
        <f t="shared" si="65"/>
        <v>0.52220910317436431</v>
      </c>
    </row>
    <row r="104" spans="1:18" x14ac:dyDescent="0.3">
      <c r="A104" t="s">
        <v>28</v>
      </c>
      <c r="B104" s="5">
        <f t="shared" si="66"/>
        <v>24.58</v>
      </c>
      <c r="C104">
        <v>10.799999999999999</v>
      </c>
      <c r="D104">
        <v>10.45</v>
      </c>
      <c r="E104">
        <v>31.4</v>
      </c>
      <c r="F104">
        <v>30.95</v>
      </c>
      <c r="G104" s="5">
        <f t="shared" si="55"/>
        <v>11.147</v>
      </c>
      <c r="H104" s="5">
        <f t="shared" si="56"/>
        <v>10.807</v>
      </c>
      <c r="I104" s="5">
        <f t="shared" si="57"/>
        <v>0.97</v>
      </c>
      <c r="J104" s="5">
        <f t="shared" si="58"/>
        <v>49.49</v>
      </c>
      <c r="K104" s="5">
        <f t="shared" si="59"/>
        <v>0.497</v>
      </c>
      <c r="M104">
        <f t="shared" si="60"/>
        <v>24.583750769624508</v>
      </c>
      <c r="N104" s="5">
        <f t="shared" si="61"/>
        <v>11.147132663138093</v>
      </c>
      <c r="O104" s="5">
        <f t="shared" si="62"/>
        <v>10.807300373000002</v>
      </c>
      <c r="P104" s="5">
        <f t="shared" si="63"/>
        <v>0.96951392789449209</v>
      </c>
      <c r="Q104" s="5">
        <f t="shared" si="64"/>
        <v>49.488428399299565</v>
      </c>
      <c r="R104" s="5">
        <f t="shared" si="65"/>
        <v>0.49675755655987763</v>
      </c>
    </row>
    <row r="105" spans="1:18" x14ac:dyDescent="0.3">
      <c r="A105" t="s">
        <v>28</v>
      </c>
      <c r="B105" s="5">
        <f t="shared" si="66"/>
        <v>24.58</v>
      </c>
      <c r="C105">
        <v>11.249999999999998</v>
      </c>
      <c r="D105">
        <v>10.899999999999999</v>
      </c>
      <c r="E105">
        <v>31.85</v>
      </c>
      <c r="F105">
        <v>31.4</v>
      </c>
      <c r="G105" s="5">
        <f t="shared" si="55"/>
        <v>11.587</v>
      </c>
      <c r="H105" s="5">
        <f t="shared" si="56"/>
        <v>11.247</v>
      </c>
      <c r="I105" s="5">
        <f t="shared" si="57"/>
        <v>0.97099999999999997</v>
      </c>
      <c r="J105" s="5">
        <f t="shared" si="58"/>
        <v>51.46</v>
      </c>
      <c r="K105" s="5">
        <f t="shared" si="59"/>
        <v>0.47799999999999998</v>
      </c>
      <c r="M105">
        <f t="shared" si="60"/>
        <v>24.583750769624508</v>
      </c>
      <c r="N105" s="5">
        <f t="shared" si="61"/>
        <v>11.587392871853329</v>
      </c>
      <c r="O105" s="5">
        <f t="shared" si="62"/>
        <v>11.247132663138093</v>
      </c>
      <c r="P105" s="5">
        <f t="shared" si="63"/>
        <v>0.97063530921250163</v>
      </c>
      <c r="Q105" s="5">
        <f t="shared" si="64"/>
        <v>51.464008033867444</v>
      </c>
      <c r="R105" s="5">
        <f t="shared" si="65"/>
        <v>0.47768822734223165</v>
      </c>
    </row>
    <row r="106" spans="1:18" x14ac:dyDescent="0.3">
      <c r="A106" t="s">
        <v>28</v>
      </c>
      <c r="B106" s="5">
        <f t="shared" si="66"/>
        <v>24.58</v>
      </c>
      <c r="C106">
        <v>11.849999999999998</v>
      </c>
      <c r="D106">
        <v>11.549999999999999</v>
      </c>
      <c r="E106">
        <v>32.450000000000003</v>
      </c>
      <c r="F106">
        <v>32.049999999999997</v>
      </c>
      <c r="G106" s="5">
        <f t="shared" si="55"/>
        <v>12.175000000000001</v>
      </c>
      <c r="H106" s="5">
        <f t="shared" si="56"/>
        <v>11.882999999999999</v>
      </c>
      <c r="I106" s="5">
        <f t="shared" si="57"/>
        <v>0.97599999999999998</v>
      </c>
      <c r="J106" s="5">
        <f t="shared" si="58"/>
        <v>54.1</v>
      </c>
      <c r="K106" s="5">
        <f t="shared" si="59"/>
        <v>0.45400000000000001</v>
      </c>
      <c r="M106">
        <f t="shared" si="60"/>
        <v>24.583750769624508</v>
      </c>
      <c r="N106" s="5">
        <f t="shared" si="61"/>
        <v>12.175031441566029</v>
      </c>
      <c r="O106" s="5">
        <f t="shared" si="62"/>
        <v>11.883195178699072</v>
      </c>
      <c r="P106" s="5">
        <f t="shared" si="63"/>
        <v>0.9760299376418351</v>
      </c>
      <c r="Q106" s="5">
        <f t="shared" si="64"/>
        <v>54.100918587739244</v>
      </c>
      <c r="R106" s="5">
        <f t="shared" si="65"/>
        <v>0.45440542252078991</v>
      </c>
    </row>
    <row r="107" spans="1:18" x14ac:dyDescent="0.3">
      <c r="A107" t="s">
        <v>28</v>
      </c>
      <c r="B107" s="5">
        <f>ROUND(M107,2)</f>
        <v>27.16</v>
      </c>
      <c r="C107">
        <v>5.5499999999999972</v>
      </c>
      <c r="D107">
        <v>0</v>
      </c>
      <c r="E107">
        <v>26.15</v>
      </c>
      <c r="F107" s="6" t="s">
        <v>30</v>
      </c>
      <c r="G107" s="5">
        <f t="shared" si="55"/>
        <v>6.1609999999999996</v>
      </c>
      <c r="H107" s="5">
        <f t="shared" si="56"/>
        <v>0</v>
      </c>
      <c r="I107" s="5">
        <f t="shared" si="57"/>
        <v>0</v>
      </c>
      <c r="J107" s="5">
        <f>ROUND(Q107,2)</f>
        <v>27.16</v>
      </c>
      <c r="K107" s="5">
        <f>ROUND(R107,3)</f>
        <v>1</v>
      </c>
      <c r="M107">
        <v>27.155608265761828</v>
      </c>
      <c r="N107" s="5">
        <f>(C107+((((1000*M107)/(30*E107))^2)/1962))</f>
        <v>6.1607087906367868</v>
      </c>
      <c r="O107" s="5">
        <f>IF(D107=0,0,(D107+((((1000*M107)/(30*F107))^2)/1962)))</f>
        <v>0</v>
      </c>
      <c r="P107" s="5">
        <f t="shared" si="63"/>
        <v>0</v>
      </c>
      <c r="Q107" s="5">
        <f>M107</f>
        <v>27.155608265761828</v>
      </c>
      <c r="R107" s="5">
        <f>M107/Q107</f>
        <v>1</v>
      </c>
    </row>
    <row r="108" spans="1:18" x14ac:dyDescent="0.3">
      <c r="A108" t="s">
        <v>28</v>
      </c>
      <c r="B108" s="5">
        <f t="shared" ref="B108:B109" si="67">ROUND(M108,2)</f>
        <v>27.16</v>
      </c>
      <c r="C108">
        <v>5.1999999999999993</v>
      </c>
      <c r="D108">
        <v>0</v>
      </c>
      <c r="E108">
        <v>25.8</v>
      </c>
      <c r="F108">
        <v>19.599999999999998</v>
      </c>
      <c r="G108" s="5">
        <f t="shared" si="55"/>
        <v>5.827</v>
      </c>
      <c r="H108" s="5">
        <f t="shared" si="56"/>
        <v>0</v>
      </c>
      <c r="I108" s="5">
        <f t="shared" si="57"/>
        <v>0</v>
      </c>
      <c r="J108" s="5">
        <f>ROUND(Q108,2)</f>
        <v>25.62</v>
      </c>
      <c r="K108" s="5">
        <f>ROUND(R108,3)</f>
        <v>1.06</v>
      </c>
      <c r="M108">
        <f>M107</f>
        <v>27.155608265761828</v>
      </c>
      <c r="N108" s="5">
        <f>(C108+((((1000*M108)/(30*E108))^2)/1962))</f>
        <v>5.8273907998095451</v>
      </c>
      <c r="O108" s="5">
        <f>IF(D108=0,0,(D108+((((1000*M108)/(30*F108))^2)/1962)))</f>
        <v>0</v>
      </c>
      <c r="P108" s="5">
        <f>O108/N108</f>
        <v>0</v>
      </c>
      <c r="Q108" s="5">
        <f>4.4873*N108-0.5321</f>
        <v>25.617150735985373</v>
      </c>
      <c r="R108" s="5">
        <f>M108/Q108</f>
        <v>1.0600557628610634</v>
      </c>
    </row>
    <row r="109" spans="1:18" x14ac:dyDescent="0.3">
      <c r="A109" t="s">
        <v>28</v>
      </c>
      <c r="B109" s="5">
        <f t="shared" si="67"/>
        <v>27.16</v>
      </c>
      <c r="C109">
        <v>5.18</v>
      </c>
      <c r="D109">
        <v>0</v>
      </c>
      <c r="E109">
        <v>25.78</v>
      </c>
      <c r="F109">
        <v>19.899999999999999</v>
      </c>
      <c r="G109" s="5">
        <f t="shared" ref="G109:G137" si="68">ROUND(N109,3)</f>
        <v>5.8079999999999998</v>
      </c>
      <c r="H109" s="5">
        <f t="shared" ref="H109:H137" si="69">ROUND(O109,3)</f>
        <v>0</v>
      </c>
      <c r="I109" s="5">
        <f t="shared" ref="I109:I137" si="70">ROUND(P109,3)</f>
        <v>0</v>
      </c>
      <c r="J109" s="5">
        <f t="shared" ref="J109:J135" si="71">ROUND(Q109,2)</f>
        <v>25.53</v>
      </c>
      <c r="K109" s="5">
        <f t="shared" ref="K109:K135" si="72">ROUND(R109,3)</f>
        <v>1.0640000000000001</v>
      </c>
      <c r="M109">
        <f t="shared" ref="M109:M135" si="73">M108</f>
        <v>27.155608265761828</v>
      </c>
      <c r="N109" s="5">
        <f t="shared" ref="N109:N135" si="74">(C109+((((1000*M109)/(30*E109))^2)/1962))</f>
        <v>5.8083646309394013</v>
      </c>
      <c r="O109" s="5">
        <f t="shared" ref="O109:O135" si="75">IF(D109=0,0,(D109+((((1000*M109)/(30*F109))^2)/1962)))</f>
        <v>0</v>
      </c>
      <c r="P109" s="5">
        <f t="shared" ref="P109:P136" si="76">O109/N109</f>
        <v>0</v>
      </c>
      <c r="Q109" s="5">
        <f t="shared" ref="Q109:Q135" si="77">4.4873*N109-0.5321</f>
        <v>25.531774608414377</v>
      </c>
      <c r="R109" s="5">
        <f t="shared" ref="R109:R135" si="78">M109/Q109</f>
        <v>1.0636005010326346</v>
      </c>
    </row>
    <row r="110" spans="1:18" x14ac:dyDescent="0.3">
      <c r="A110" t="s">
        <v>28</v>
      </c>
      <c r="B110" s="5">
        <f t="shared" ref="B110:B135" si="79">ROUND(M110,2)</f>
        <v>27.16</v>
      </c>
      <c r="C110">
        <v>5.1499999999999986</v>
      </c>
      <c r="D110">
        <v>0</v>
      </c>
      <c r="E110">
        <v>25.75</v>
      </c>
      <c r="F110">
        <v>20.45</v>
      </c>
      <c r="G110" s="5">
        <f t="shared" si="68"/>
        <v>5.78</v>
      </c>
      <c r="H110" s="5">
        <f t="shared" si="69"/>
        <v>0</v>
      </c>
      <c r="I110" s="5">
        <f t="shared" si="70"/>
        <v>0</v>
      </c>
      <c r="J110" s="5">
        <f t="shared" si="71"/>
        <v>25.4</v>
      </c>
      <c r="K110" s="5">
        <f t="shared" si="72"/>
        <v>1.069</v>
      </c>
      <c r="M110">
        <f t="shared" si="73"/>
        <v>27.155608265761828</v>
      </c>
      <c r="N110" s="5">
        <f t="shared" si="74"/>
        <v>5.7798296344390234</v>
      </c>
      <c r="O110" s="5">
        <f t="shared" si="75"/>
        <v>0</v>
      </c>
      <c r="P110" s="5">
        <f t="shared" si="76"/>
        <v>0</v>
      </c>
      <c r="Q110" s="5">
        <f t="shared" si="77"/>
        <v>25.403729518618231</v>
      </c>
      <c r="R110" s="5">
        <f t="shared" si="78"/>
        <v>1.0689614785049437</v>
      </c>
    </row>
    <row r="111" spans="1:18" x14ac:dyDescent="0.3">
      <c r="A111" t="s">
        <v>28</v>
      </c>
      <c r="B111" s="5">
        <f t="shared" si="79"/>
        <v>27.16</v>
      </c>
      <c r="C111">
        <v>5.1999999999999993</v>
      </c>
      <c r="D111">
        <v>0.29999999999999716</v>
      </c>
      <c r="E111">
        <v>25.8</v>
      </c>
      <c r="F111">
        <v>20.799999999999997</v>
      </c>
      <c r="G111" s="5">
        <f t="shared" si="68"/>
        <v>5.827</v>
      </c>
      <c r="H111" s="5">
        <f t="shared" si="69"/>
        <v>1.2649999999999999</v>
      </c>
      <c r="I111" s="5">
        <f t="shared" si="70"/>
        <v>0.217</v>
      </c>
      <c r="J111" s="5">
        <f t="shared" si="71"/>
        <v>25.62</v>
      </c>
      <c r="K111" s="5">
        <f t="shared" si="72"/>
        <v>1.06</v>
      </c>
      <c r="M111">
        <f t="shared" si="73"/>
        <v>27.155608265761828</v>
      </c>
      <c r="N111" s="5">
        <f t="shared" si="74"/>
        <v>5.8273907998095451</v>
      </c>
      <c r="O111" s="5">
        <f t="shared" si="75"/>
        <v>1.2652746208978018</v>
      </c>
      <c r="P111" s="5">
        <f t="shared" si="76"/>
        <v>0.21712541073084621</v>
      </c>
      <c r="Q111" s="5">
        <f t="shared" si="77"/>
        <v>25.617150735985373</v>
      </c>
      <c r="R111" s="5">
        <f t="shared" si="78"/>
        <v>1.0600557628610634</v>
      </c>
    </row>
    <row r="112" spans="1:18" x14ac:dyDescent="0.3">
      <c r="A112" t="s">
        <v>28</v>
      </c>
      <c r="B112" s="5">
        <f t="shared" si="79"/>
        <v>27.16</v>
      </c>
      <c r="C112">
        <v>5.2999999999999972</v>
      </c>
      <c r="D112">
        <v>0.89999999999999858</v>
      </c>
      <c r="E112">
        <v>25.9</v>
      </c>
      <c r="F112">
        <v>21.4</v>
      </c>
      <c r="G112" s="5">
        <f t="shared" si="68"/>
        <v>5.923</v>
      </c>
      <c r="H112" s="5">
        <f t="shared" si="69"/>
        <v>1.8120000000000001</v>
      </c>
      <c r="I112" s="5">
        <f t="shared" si="70"/>
        <v>0.30599999999999999</v>
      </c>
      <c r="J112" s="5">
        <f t="shared" si="71"/>
        <v>26.04</v>
      </c>
      <c r="K112" s="5">
        <f t="shared" si="72"/>
        <v>1.0429999999999999</v>
      </c>
      <c r="M112">
        <f t="shared" si="73"/>
        <v>27.155608265761828</v>
      </c>
      <c r="N112" s="5">
        <f t="shared" si="74"/>
        <v>5.9225554359434476</v>
      </c>
      <c r="O112" s="5">
        <f t="shared" si="75"/>
        <v>1.811905869475992</v>
      </c>
      <c r="P112" s="5">
        <f t="shared" si="76"/>
        <v>0.3059331211118263</v>
      </c>
      <c r="Q112" s="5">
        <f t="shared" si="77"/>
        <v>26.044183007709034</v>
      </c>
      <c r="R112" s="5">
        <f t="shared" si="78"/>
        <v>1.0426746063688699</v>
      </c>
    </row>
    <row r="113" spans="1:18" x14ac:dyDescent="0.3">
      <c r="A113" t="s">
        <v>28</v>
      </c>
      <c r="B113" s="5">
        <f t="shared" si="79"/>
        <v>27.16</v>
      </c>
      <c r="C113">
        <v>5.3999999999999986</v>
      </c>
      <c r="D113">
        <v>1.5</v>
      </c>
      <c r="E113">
        <v>26</v>
      </c>
      <c r="F113">
        <v>22</v>
      </c>
      <c r="G113" s="5">
        <f t="shared" si="68"/>
        <v>6.0179999999999998</v>
      </c>
      <c r="H113" s="5">
        <f t="shared" si="69"/>
        <v>2.363</v>
      </c>
      <c r="I113" s="5">
        <f t="shared" si="70"/>
        <v>0.39300000000000002</v>
      </c>
      <c r="J113" s="5">
        <f t="shared" si="71"/>
        <v>26.47</v>
      </c>
      <c r="K113" s="5">
        <f t="shared" si="72"/>
        <v>1.026</v>
      </c>
      <c r="M113">
        <f t="shared" si="73"/>
        <v>27.155608265761828</v>
      </c>
      <c r="N113" s="5">
        <f t="shared" si="74"/>
        <v>6.0177757573745936</v>
      </c>
      <c r="O113" s="5">
        <f t="shared" si="75"/>
        <v>2.3628438264157561</v>
      </c>
      <c r="P113" s="5">
        <f t="shared" si="76"/>
        <v>0.39264404685072651</v>
      </c>
      <c r="Q113" s="5">
        <f t="shared" si="77"/>
        <v>26.471465156067016</v>
      </c>
      <c r="R113" s="5">
        <f t="shared" si="78"/>
        <v>1.025844550184938</v>
      </c>
    </row>
    <row r="114" spans="1:18" x14ac:dyDescent="0.3">
      <c r="A114" t="s">
        <v>28</v>
      </c>
      <c r="B114" s="5">
        <f t="shared" si="79"/>
        <v>27.16</v>
      </c>
      <c r="C114">
        <v>5.6499999999999986</v>
      </c>
      <c r="D114">
        <v>1.8999999999999986</v>
      </c>
      <c r="E114">
        <v>26.25</v>
      </c>
      <c r="F114">
        <v>22.4</v>
      </c>
      <c r="G114" s="5">
        <f t="shared" si="68"/>
        <v>6.2560000000000002</v>
      </c>
      <c r="H114" s="5">
        <f t="shared" si="69"/>
        <v>2.7320000000000002</v>
      </c>
      <c r="I114" s="5">
        <f t="shared" si="70"/>
        <v>0.437</v>
      </c>
      <c r="J114" s="5">
        <f t="shared" si="71"/>
        <v>27.54</v>
      </c>
      <c r="K114" s="5">
        <f t="shared" si="72"/>
        <v>0.98599999999999999</v>
      </c>
      <c r="M114">
        <f t="shared" si="73"/>
        <v>27.155608265761828</v>
      </c>
      <c r="N114" s="5">
        <f t="shared" si="74"/>
        <v>6.2560646341735691</v>
      </c>
      <c r="O114" s="5">
        <f t="shared" si="75"/>
        <v>2.7323031169986152</v>
      </c>
      <c r="P114" s="5">
        <f t="shared" si="76"/>
        <v>0.43674470721953379</v>
      </c>
      <c r="Q114" s="5">
        <f t="shared" si="77"/>
        <v>27.540738832927058</v>
      </c>
      <c r="R114" s="5">
        <f t="shared" si="78"/>
        <v>0.98601596821706261</v>
      </c>
    </row>
    <row r="115" spans="1:18" x14ac:dyDescent="0.3">
      <c r="A115" t="s">
        <v>28</v>
      </c>
      <c r="B115" s="5">
        <f t="shared" si="79"/>
        <v>27.16</v>
      </c>
      <c r="C115">
        <v>5.6999999999999993</v>
      </c>
      <c r="D115">
        <v>2.1499999999999986</v>
      </c>
      <c r="E115">
        <v>26.3</v>
      </c>
      <c r="F115">
        <v>22.65</v>
      </c>
      <c r="G115" s="5">
        <f t="shared" si="68"/>
        <v>6.3040000000000003</v>
      </c>
      <c r="H115" s="5">
        <f t="shared" si="69"/>
        <v>2.964</v>
      </c>
      <c r="I115" s="5">
        <f t="shared" si="70"/>
        <v>0.47</v>
      </c>
      <c r="J115" s="5">
        <f t="shared" si="71"/>
        <v>27.75</v>
      </c>
      <c r="K115" s="5">
        <f t="shared" si="72"/>
        <v>0.97799999999999998</v>
      </c>
      <c r="M115">
        <f t="shared" si="73"/>
        <v>27.155608265761828</v>
      </c>
      <c r="N115" s="5">
        <f t="shared" si="74"/>
        <v>6.3037623964279161</v>
      </c>
      <c r="O115" s="5">
        <f t="shared" si="75"/>
        <v>2.9640313767626671</v>
      </c>
      <c r="P115" s="5">
        <f t="shared" si="76"/>
        <v>0.47020036453821012</v>
      </c>
      <c r="Q115" s="5">
        <f t="shared" si="77"/>
        <v>27.754773001490989</v>
      </c>
      <c r="R115" s="5">
        <f t="shared" si="78"/>
        <v>0.97841219109603328</v>
      </c>
    </row>
    <row r="116" spans="1:18" x14ac:dyDescent="0.3">
      <c r="A116" t="s">
        <v>28</v>
      </c>
      <c r="B116" s="5">
        <f t="shared" si="79"/>
        <v>27.16</v>
      </c>
      <c r="C116">
        <v>5.7999999999999972</v>
      </c>
      <c r="D116">
        <v>2.5499999999999972</v>
      </c>
      <c r="E116">
        <v>26.4</v>
      </c>
      <c r="F116">
        <v>23.049999999999997</v>
      </c>
      <c r="G116" s="5">
        <f t="shared" si="68"/>
        <v>6.399</v>
      </c>
      <c r="H116" s="5">
        <f t="shared" si="69"/>
        <v>3.3359999999999999</v>
      </c>
      <c r="I116" s="5">
        <f t="shared" si="70"/>
        <v>0.52100000000000002</v>
      </c>
      <c r="J116" s="5">
        <f t="shared" si="71"/>
        <v>28.18</v>
      </c>
      <c r="K116" s="5">
        <f t="shared" si="72"/>
        <v>0.96399999999999997</v>
      </c>
      <c r="M116">
        <f t="shared" si="73"/>
        <v>27.155608265761828</v>
      </c>
      <c r="N116" s="5">
        <f t="shared" si="74"/>
        <v>6.3991971016776059</v>
      </c>
      <c r="O116" s="5">
        <f t="shared" si="75"/>
        <v>3.3360238037374654</v>
      </c>
      <c r="P116" s="5">
        <f t="shared" si="76"/>
        <v>0.52131912031009287</v>
      </c>
      <c r="Q116" s="5">
        <f t="shared" si="77"/>
        <v>28.183017154357923</v>
      </c>
      <c r="R116" s="5">
        <f t="shared" si="78"/>
        <v>0.9635451065097469</v>
      </c>
    </row>
    <row r="117" spans="1:18" x14ac:dyDescent="0.3">
      <c r="A117" t="s">
        <v>28</v>
      </c>
      <c r="B117" s="5">
        <f t="shared" si="79"/>
        <v>27.16</v>
      </c>
      <c r="C117">
        <v>5.7999999999999972</v>
      </c>
      <c r="D117">
        <v>2.7999999999999972</v>
      </c>
      <c r="E117">
        <v>26.4</v>
      </c>
      <c r="F117">
        <v>23.299999999999997</v>
      </c>
      <c r="G117" s="5">
        <f t="shared" si="68"/>
        <v>6.399</v>
      </c>
      <c r="H117" s="5">
        <f t="shared" si="69"/>
        <v>3.569</v>
      </c>
      <c r="I117" s="5">
        <f t="shared" si="70"/>
        <v>0.55800000000000005</v>
      </c>
      <c r="J117" s="5">
        <f t="shared" si="71"/>
        <v>28.18</v>
      </c>
      <c r="K117" s="5">
        <f t="shared" si="72"/>
        <v>0.96399999999999997</v>
      </c>
      <c r="M117">
        <f t="shared" si="73"/>
        <v>27.155608265761828</v>
      </c>
      <c r="N117" s="5">
        <f t="shared" si="74"/>
        <v>6.3991971016776059</v>
      </c>
      <c r="O117" s="5">
        <f t="shared" si="75"/>
        <v>3.5692468308224958</v>
      </c>
      <c r="P117" s="5">
        <f t="shared" si="76"/>
        <v>0.55776479050579431</v>
      </c>
      <c r="Q117" s="5">
        <f t="shared" si="77"/>
        <v>28.183017154357923</v>
      </c>
      <c r="R117" s="5">
        <f t="shared" si="78"/>
        <v>0.9635451065097469</v>
      </c>
    </row>
    <row r="118" spans="1:18" x14ac:dyDescent="0.3">
      <c r="A118" t="s">
        <v>28</v>
      </c>
      <c r="B118" s="5">
        <f t="shared" si="79"/>
        <v>27.16</v>
      </c>
      <c r="C118">
        <v>5.8999999999999986</v>
      </c>
      <c r="D118">
        <v>3</v>
      </c>
      <c r="E118">
        <v>26.5</v>
      </c>
      <c r="F118">
        <v>23.5</v>
      </c>
      <c r="G118" s="5">
        <f t="shared" si="68"/>
        <v>6.4950000000000001</v>
      </c>
      <c r="H118" s="5">
        <f t="shared" si="69"/>
        <v>3.7559999999999998</v>
      </c>
      <c r="I118" s="5">
        <f t="shared" si="70"/>
        <v>0.57799999999999996</v>
      </c>
      <c r="J118" s="5">
        <f t="shared" si="71"/>
        <v>28.61</v>
      </c>
      <c r="K118" s="5">
        <f t="shared" si="72"/>
        <v>0.94899999999999995</v>
      </c>
      <c r="M118">
        <f t="shared" si="73"/>
        <v>27.155608265761828</v>
      </c>
      <c r="N118" s="5">
        <f t="shared" si="74"/>
        <v>6.4946833919333926</v>
      </c>
      <c r="O118" s="5">
        <f t="shared" si="75"/>
        <v>3.7562089850343612</v>
      </c>
      <c r="P118" s="5">
        <f t="shared" si="76"/>
        <v>0.57835136193085168</v>
      </c>
      <c r="Q118" s="5">
        <f t="shared" si="77"/>
        <v>28.611492784622715</v>
      </c>
      <c r="R118" s="5">
        <f t="shared" si="78"/>
        <v>0.94911539464856742</v>
      </c>
    </row>
    <row r="119" spans="1:18" x14ac:dyDescent="0.3">
      <c r="A119" t="s">
        <v>28</v>
      </c>
      <c r="B119" s="5">
        <f t="shared" si="79"/>
        <v>27.16</v>
      </c>
      <c r="C119">
        <v>6.1999999999999993</v>
      </c>
      <c r="D119">
        <v>3.5499999999999972</v>
      </c>
      <c r="E119">
        <v>26.8</v>
      </c>
      <c r="F119">
        <v>24.049999999999997</v>
      </c>
      <c r="G119" s="5">
        <f t="shared" si="68"/>
        <v>6.7809999999999997</v>
      </c>
      <c r="H119" s="5">
        <f t="shared" si="69"/>
        <v>4.2720000000000002</v>
      </c>
      <c r="I119" s="5">
        <f t="shared" si="70"/>
        <v>0.63</v>
      </c>
      <c r="J119" s="5">
        <f t="shared" si="71"/>
        <v>29.9</v>
      </c>
      <c r="K119" s="5">
        <f t="shared" si="72"/>
        <v>0.90800000000000003</v>
      </c>
      <c r="M119">
        <f t="shared" si="73"/>
        <v>27.155608265761828</v>
      </c>
      <c r="N119" s="5">
        <f t="shared" si="74"/>
        <v>6.7814441022293739</v>
      </c>
      <c r="O119" s="5">
        <f t="shared" si="75"/>
        <v>4.27201695529536</v>
      </c>
      <c r="P119" s="5">
        <f t="shared" si="76"/>
        <v>0.62995681906320666</v>
      </c>
      <c r="Q119" s="5">
        <f t="shared" si="77"/>
        <v>29.898274119933873</v>
      </c>
      <c r="R119" s="5">
        <f t="shared" si="78"/>
        <v>0.90826675000803991</v>
      </c>
    </row>
    <row r="120" spans="1:18" x14ac:dyDescent="0.3">
      <c r="A120" t="s">
        <v>28</v>
      </c>
      <c r="B120" s="5">
        <f t="shared" si="79"/>
        <v>27.16</v>
      </c>
      <c r="C120">
        <v>6.3499999999999979</v>
      </c>
      <c r="D120">
        <v>3.8999999999999986</v>
      </c>
      <c r="E120">
        <v>26.95</v>
      </c>
      <c r="F120">
        <v>24.4</v>
      </c>
      <c r="G120" s="5">
        <f t="shared" si="68"/>
        <v>6.9249999999999998</v>
      </c>
      <c r="H120" s="5">
        <f t="shared" si="69"/>
        <v>4.601</v>
      </c>
      <c r="I120" s="5">
        <f t="shared" si="70"/>
        <v>0.66400000000000003</v>
      </c>
      <c r="J120" s="5">
        <f t="shared" si="71"/>
        <v>30.54</v>
      </c>
      <c r="K120" s="5">
        <f t="shared" si="72"/>
        <v>0.88900000000000001</v>
      </c>
      <c r="M120">
        <f t="shared" si="73"/>
        <v>27.155608265761828</v>
      </c>
      <c r="N120" s="5">
        <f t="shared" si="74"/>
        <v>6.924989638594421</v>
      </c>
      <c r="O120" s="5">
        <f t="shared" si="75"/>
        <v>4.6014519147830306</v>
      </c>
      <c r="P120" s="5">
        <f t="shared" si="76"/>
        <v>0.6644705847844411</v>
      </c>
      <c r="Q120" s="5">
        <f t="shared" si="77"/>
        <v>30.542406005264748</v>
      </c>
      <c r="R120" s="5">
        <f t="shared" si="78"/>
        <v>0.88911162601534666</v>
      </c>
    </row>
    <row r="121" spans="1:18" x14ac:dyDescent="0.3">
      <c r="A121" t="s">
        <v>28</v>
      </c>
      <c r="B121" s="5">
        <f t="shared" si="79"/>
        <v>27.16</v>
      </c>
      <c r="C121">
        <v>6.5</v>
      </c>
      <c r="D121">
        <v>4.2999999999999972</v>
      </c>
      <c r="E121">
        <v>27.1</v>
      </c>
      <c r="F121">
        <v>24.799999999999997</v>
      </c>
      <c r="G121" s="5">
        <f t="shared" si="68"/>
        <v>7.069</v>
      </c>
      <c r="H121" s="5">
        <f t="shared" si="69"/>
        <v>4.9790000000000001</v>
      </c>
      <c r="I121" s="5">
        <f t="shared" si="70"/>
        <v>0.70399999999999996</v>
      </c>
      <c r="J121" s="5">
        <f t="shared" si="71"/>
        <v>31.19</v>
      </c>
      <c r="K121" s="5">
        <f t="shared" si="72"/>
        <v>0.871</v>
      </c>
      <c r="M121">
        <f t="shared" si="73"/>
        <v>27.155608265761828</v>
      </c>
      <c r="N121" s="5">
        <f t="shared" si="74"/>
        <v>7.0686420555074498</v>
      </c>
      <c r="O121" s="5">
        <f t="shared" si="75"/>
        <v>4.9790069133474644</v>
      </c>
      <c r="P121" s="5">
        <f t="shared" si="76"/>
        <v>0.70437955044959866</v>
      </c>
      <c r="Q121" s="5">
        <f t="shared" si="77"/>
        <v>31.187017495678582</v>
      </c>
      <c r="R121" s="5">
        <f t="shared" si="78"/>
        <v>0.87073437751861449</v>
      </c>
    </row>
    <row r="122" spans="1:18" x14ac:dyDescent="0.3">
      <c r="A122" t="s">
        <v>28</v>
      </c>
      <c r="B122" s="5">
        <f t="shared" si="79"/>
        <v>27.16</v>
      </c>
      <c r="C122">
        <v>6.5999999999999979</v>
      </c>
      <c r="D122">
        <v>4.3999999999999986</v>
      </c>
      <c r="E122">
        <v>27.2</v>
      </c>
      <c r="F122">
        <v>24.9</v>
      </c>
      <c r="G122" s="5">
        <f t="shared" si="68"/>
        <v>7.1639999999999997</v>
      </c>
      <c r="H122" s="5">
        <f t="shared" si="69"/>
        <v>5.0739999999999998</v>
      </c>
      <c r="I122" s="5">
        <f t="shared" si="70"/>
        <v>0.70799999999999996</v>
      </c>
      <c r="J122" s="5">
        <f t="shared" si="71"/>
        <v>31.62</v>
      </c>
      <c r="K122" s="5">
        <f t="shared" si="72"/>
        <v>0.85899999999999999</v>
      </c>
      <c r="M122">
        <f t="shared" si="73"/>
        <v>27.155608265761828</v>
      </c>
      <c r="N122" s="5">
        <f t="shared" si="74"/>
        <v>7.1644685499367764</v>
      </c>
      <c r="O122" s="5">
        <f t="shared" si="75"/>
        <v>5.0735639941052968</v>
      </c>
      <c r="P122" s="5">
        <f t="shared" si="76"/>
        <v>0.70815636341233834</v>
      </c>
      <c r="Q122" s="5">
        <f t="shared" si="77"/>
        <v>31.617019724131296</v>
      </c>
      <c r="R122" s="5">
        <f t="shared" si="78"/>
        <v>0.85889209364776553</v>
      </c>
    </row>
    <row r="123" spans="1:18" x14ac:dyDescent="0.3">
      <c r="A123" t="s">
        <v>28</v>
      </c>
      <c r="B123" s="5">
        <f t="shared" si="79"/>
        <v>27.16</v>
      </c>
      <c r="C123">
        <v>6.8999999999999986</v>
      </c>
      <c r="D123">
        <v>4.8499999999999979</v>
      </c>
      <c r="E123">
        <v>27.5</v>
      </c>
      <c r="F123">
        <v>25.349999999999998</v>
      </c>
      <c r="G123" s="5">
        <f t="shared" si="68"/>
        <v>7.452</v>
      </c>
      <c r="H123" s="5">
        <f t="shared" si="69"/>
        <v>5.5</v>
      </c>
      <c r="I123" s="5">
        <f t="shared" si="70"/>
        <v>0.73799999999999999</v>
      </c>
      <c r="J123" s="5">
        <f t="shared" si="71"/>
        <v>32.909999999999997</v>
      </c>
      <c r="K123" s="5">
        <f t="shared" si="72"/>
        <v>0.82499999999999996</v>
      </c>
      <c r="M123">
        <f t="shared" si="73"/>
        <v>27.155608265761828</v>
      </c>
      <c r="N123" s="5">
        <f t="shared" si="74"/>
        <v>7.4522200489060824</v>
      </c>
      <c r="O123" s="5">
        <f t="shared" si="75"/>
        <v>5.4998627296511167</v>
      </c>
      <c r="P123" s="5">
        <f t="shared" si="76"/>
        <v>0.73801668409649901</v>
      </c>
      <c r="Q123" s="5">
        <f t="shared" si="77"/>
        <v>32.908247025456262</v>
      </c>
      <c r="R123" s="5">
        <f t="shared" si="78"/>
        <v>0.82519157719812708</v>
      </c>
    </row>
    <row r="124" spans="1:18" x14ac:dyDescent="0.3">
      <c r="A124" t="s">
        <v>28</v>
      </c>
      <c r="B124" s="5">
        <f t="shared" si="79"/>
        <v>27.16</v>
      </c>
      <c r="C124">
        <v>6.9499999999999993</v>
      </c>
      <c r="D124">
        <v>4.9999999999999982</v>
      </c>
      <c r="E124">
        <v>27.55</v>
      </c>
      <c r="F124">
        <v>25.5</v>
      </c>
      <c r="G124" s="5">
        <f t="shared" si="68"/>
        <v>7.5</v>
      </c>
      <c r="H124" s="5">
        <f t="shared" si="69"/>
        <v>5.6420000000000003</v>
      </c>
      <c r="I124" s="5">
        <f t="shared" si="70"/>
        <v>0.752</v>
      </c>
      <c r="J124" s="5">
        <f t="shared" si="71"/>
        <v>33.119999999999997</v>
      </c>
      <c r="K124" s="5">
        <f t="shared" si="72"/>
        <v>0.82</v>
      </c>
      <c r="M124">
        <f t="shared" si="73"/>
        <v>27.155608265761828</v>
      </c>
      <c r="N124" s="5">
        <f t="shared" si="74"/>
        <v>7.5002174393170318</v>
      </c>
      <c r="O124" s="5">
        <f t="shared" si="75"/>
        <v>5.64223977237251</v>
      </c>
      <c r="P124" s="5">
        <f t="shared" si="76"/>
        <v>0.75227682637508853</v>
      </c>
      <c r="Q124" s="5">
        <f t="shared" si="77"/>
        <v>33.123625715447318</v>
      </c>
      <c r="R124" s="5">
        <f t="shared" si="78"/>
        <v>0.81982596045026901</v>
      </c>
    </row>
    <row r="125" spans="1:18" x14ac:dyDescent="0.3">
      <c r="A125" t="s">
        <v>28</v>
      </c>
      <c r="B125" s="5">
        <f t="shared" si="79"/>
        <v>27.16</v>
      </c>
      <c r="C125">
        <v>7.1999999999999993</v>
      </c>
      <c r="D125">
        <v>5.4499999999999993</v>
      </c>
      <c r="E125">
        <v>27.8</v>
      </c>
      <c r="F125">
        <v>25.95</v>
      </c>
      <c r="G125" s="5">
        <f t="shared" si="68"/>
        <v>7.74</v>
      </c>
      <c r="H125" s="5">
        <f t="shared" si="69"/>
        <v>6.07</v>
      </c>
      <c r="I125" s="5">
        <f t="shared" si="70"/>
        <v>0.78400000000000003</v>
      </c>
      <c r="J125" s="5">
        <f t="shared" si="71"/>
        <v>34.200000000000003</v>
      </c>
      <c r="K125" s="5">
        <f t="shared" si="72"/>
        <v>0.79400000000000004</v>
      </c>
      <c r="M125">
        <f t="shared" si="73"/>
        <v>27.155608265761828</v>
      </c>
      <c r="N125" s="5">
        <f t="shared" si="74"/>
        <v>7.7403659385968968</v>
      </c>
      <c r="O125" s="5">
        <f t="shared" si="75"/>
        <v>6.0701586896176147</v>
      </c>
      <c r="P125" s="5">
        <f t="shared" si="76"/>
        <v>0.78422115152839378</v>
      </c>
      <c r="Q125" s="5">
        <f t="shared" si="77"/>
        <v>34.201244076265858</v>
      </c>
      <c r="R125" s="5">
        <f t="shared" si="78"/>
        <v>0.79399475075254966</v>
      </c>
    </row>
    <row r="126" spans="1:18" x14ac:dyDescent="0.3">
      <c r="A126" t="s">
        <v>28</v>
      </c>
      <c r="B126" s="5">
        <f t="shared" si="79"/>
        <v>27.16</v>
      </c>
      <c r="C126">
        <v>7.2999999999999972</v>
      </c>
      <c r="D126">
        <v>5.7999999999999989</v>
      </c>
      <c r="E126">
        <v>27.9</v>
      </c>
      <c r="F126">
        <v>26.299999999999997</v>
      </c>
      <c r="G126" s="5">
        <f t="shared" si="68"/>
        <v>7.8360000000000003</v>
      </c>
      <c r="H126" s="5">
        <f t="shared" si="69"/>
        <v>6.4039999999999999</v>
      </c>
      <c r="I126" s="5">
        <f t="shared" si="70"/>
        <v>0.81699999999999995</v>
      </c>
      <c r="J126" s="5">
        <f t="shared" si="71"/>
        <v>34.630000000000003</v>
      </c>
      <c r="K126" s="5">
        <f t="shared" si="72"/>
        <v>0.78400000000000003</v>
      </c>
      <c r="M126">
        <f t="shared" si="73"/>
        <v>27.155608265761828</v>
      </c>
      <c r="N126" s="5">
        <f t="shared" si="74"/>
        <v>7.8364992895584891</v>
      </c>
      <c r="O126" s="5">
        <f t="shared" si="75"/>
        <v>6.4037623964279167</v>
      </c>
      <c r="P126" s="5">
        <f t="shared" si="76"/>
        <v>0.81717131078674632</v>
      </c>
      <c r="Q126" s="5">
        <f t="shared" si="77"/>
        <v>34.632623262035807</v>
      </c>
      <c r="R126" s="5">
        <f t="shared" si="78"/>
        <v>0.78410486148560787</v>
      </c>
    </row>
    <row r="127" spans="1:18" x14ac:dyDescent="0.3">
      <c r="A127" t="s">
        <v>28</v>
      </c>
      <c r="B127" s="5">
        <f t="shared" si="79"/>
        <v>27.16</v>
      </c>
      <c r="C127">
        <v>7.5999999999999979</v>
      </c>
      <c r="D127">
        <v>6.0999999999999979</v>
      </c>
      <c r="E127">
        <v>28.2</v>
      </c>
      <c r="F127">
        <v>26.599999999999998</v>
      </c>
      <c r="G127" s="5">
        <f t="shared" si="68"/>
        <v>8.125</v>
      </c>
      <c r="H127" s="5">
        <f t="shared" si="69"/>
        <v>6.69</v>
      </c>
      <c r="I127" s="5">
        <f t="shared" si="70"/>
        <v>0.82299999999999995</v>
      </c>
      <c r="J127" s="5">
        <f t="shared" si="71"/>
        <v>35.93</v>
      </c>
      <c r="K127" s="5">
        <f t="shared" si="72"/>
        <v>0.75600000000000001</v>
      </c>
      <c r="M127">
        <f t="shared" si="73"/>
        <v>27.155608265761828</v>
      </c>
      <c r="N127" s="5">
        <f t="shared" si="74"/>
        <v>8.1251451284960829</v>
      </c>
      <c r="O127" s="5">
        <f t="shared" si="75"/>
        <v>6.6902204929408455</v>
      </c>
      <c r="P127" s="5">
        <f t="shared" si="76"/>
        <v>0.82339704548504067</v>
      </c>
      <c r="Q127" s="5">
        <f t="shared" si="77"/>
        <v>35.927863735100473</v>
      </c>
      <c r="R127" s="5">
        <f t="shared" si="78"/>
        <v>0.75583698674607225</v>
      </c>
    </row>
    <row r="128" spans="1:18" x14ac:dyDescent="0.3">
      <c r="A128" t="s">
        <v>28</v>
      </c>
      <c r="B128" s="5">
        <f t="shared" si="79"/>
        <v>27.16</v>
      </c>
      <c r="C128">
        <v>8.3999999999999986</v>
      </c>
      <c r="D128">
        <v>7.1999999999999993</v>
      </c>
      <c r="E128">
        <v>29</v>
      </c>
      <c r="F128">
        <v>27.7</v>
      </c>
      <c r="G128" s="5">
        <f t="shared" si="68"/>
        <v>8.8970000000000002</v>
      </c>
      <c r="H128" s="5">
        <f t="shared" si="69"/>
        <v>7.7439999999999998</v>
      </c>
      <c r="I128" s="5">
        <f t="shared" si="70"/>
        <v>0.87</v>
      </c>
      <c r="J128" s="5">
        <f t="shared" si="71"/>
        <v>39.39</v>
      </c>
      <c r="K128" s="5">
        <f t="shared" si="72"/>
        <v>0.68899999999999995</v>
      </c>
      <c r="M128">
        <f t="shared" si="73"/>
        <v>27.155608265761828</v>
      </c>
      <c r="N128" s="5">
        <f t="shared" si="74"/>
        <v>8.8965712389836202</v>
      </c>
      <c r="O128" s="5">
        <f t="shared" si="75"/>
        <v>7.7442745402458337</v>
      </c>
      <c r="P128" s="5">
        <f t="shared" si="76"/>
        <v>0.87047856215790509</v>
      </c>
      <c r="Q128" s="5">
        <f t="shared" si="77"/>
        <v>39.389484120691201</v>
      </c>
      <c r="R128" s="5">
        <f t="shared" si="78"/>
        <v>0.68941264075852804</v>
      </c>
    </row>
    <row r="129" spans="1:18" x14ac:dyDescent="0.3">
      <c r="A129" t="s">
        <v>28</v>
      </c>
      <c r="B129" s="5">
        <f t="shared" si="79"/>
        <v>27.16</v>
      </c>
      <c r="C129">
        <v>8.8999999999999986</v>
      </c>
      <c r="D129">
        <v>7.8999999999999986</v>
      </c>
      <c r="E129">
        <v>29.5</v>
      </c>
      <c r="F129">
        <v>28.4</v>
      </c>
      <c r="G129" s="5">
        <f t="shared" si="68"/>
        <v>9.3800000000000008</v>
      </c>
      <c r="H129" s="5">
        <f t="shared" si="69"/>
        <v>8.4179999999999993</v>
      </c>
      <c r="I129" s="5">
        <f t="shared" si="70"/>
        <v>0.89700000000000002</v>
      </c>
      <c r="J129" s="5">
        <f t="shared" si="71"/>
        <v>41.56</v>
      </c>
      <c r="K129" s="5">
        <f t="shared" si="72"/>
        <v>0.65300000000000002</v>
      </c>
      <c r="M129">
        <f t="shared" si="73"/>
        <v>27.155608265761828</v>
      </c>
      <c r="N129" s="5">
        <f t="shared" si="74"/>
        <v>9.3798809675210855</v>
      </c>
      <c r="O129" s="5">
        <f t="shared" si="75"/>
        <v>8.4177747619336749</v>
      </c>
      <c r="P129" s="5">
        <f t="shared" si="76"/>
        <v>0.89742874041591636</v>
      </c>
      <c r="Q129" s="5">
        <f t="shared" si="77"/>
        <v>41.558239865557368</v>
      </c>
      <c r="R129" s="5">
        <f t="shared" si="78"/>
        <v>0.65343499516849968</v>
      </c>
    </row>
    <row r="130" spans="1:18" x14ac:dyDescent="0.3">
      <c r="A130" t="s">
        <v>28</v>
      </c>
      <c r="B130" s="5">
        <f t="shared" si="79"/>
        <v>27.16</v>
      </c>
      <c r="C130">
        <v>9.4999999999999982</v>
      </c>
      <c r="D130">
        <v>8.7999999999999989</v>
      </c>
      <c r="E130">
        <v>30.1</v>
      </c>
      <c r="F130">
        <v>29.299999999999997</v>
      </c>
      <c r="G130" s="5">
        <f t="shared" si="68"/>
        <v>9.9610000000000003</v>
      </c>
      <c r="H130" s="5">
        <f t="shared" si="69"/>
        <v>9.2859999999999996</v>
      </c>
      <c r="I130" s="5">
        <f t="shared" si="70"/>
        <v>0.93200000000000005</v>
      </c>
      <c r="J130" s="5">
        <f t="shared" si="71"/>
        <v>44.17</v>
      </c>
      <c r="K130" s="5">
        <f t="shared" si="72"/>
        <v>0.61499999999999999</v>
      </c>
      <c r="M130">
        <f t="shared" si="73"/>
        <v>27.155608265761828</v>
      </c>
      <c r="N130" s="5">
        <f t="shared" si="74"/>
        <v>9.9609401794519101</v>
      </c>
      <c r="O130" s="5">
        <f t="shared" si="75"/>
        <v>9.286454602831979</v>
      </c>
      <c r="P130" s="5">
        <f t="shared" si="76"/>
        <v>0.93228695640484771</v>
      </c>
      <c r="Q130" s="5">
        <f t="shared" si="77"/>
        <v>44.165626867254559</v>
      </c>
      <c r="R130" s="5">
        <f t="shared" si="78"/>
        <v>0.61485843611778634</v>
      </c>
    </row>
    <row r="131" spans="1:18" x14ac:dyDescent="0.3">
      <c r="A131" t="s">
        <v>28</v>
      </c>
      <c r="B131" s="5">
        <f t="shared" si="79"/>
        <v>27.16</v>
      </c>
      <c r="C131">
        <v>9.9499999999999993</v>
      </c>
      <c r="D131">
        <v>9.2499999999999982</v>
      </c>
      <c r="E131">
        <v>30.55</v>
      </c>
      <c r="F131">
        <v>29.75</v>
      </c>
      <c r="G131" s="5">
        <f t="shared" si="68"/>
        <v>10.397</v>
      </c>
      <c r="H131" s="5">
        <f t="shared" si="69"/>
        <v>9.7219999999999995</v>
      </c>
      <c r="I131" s="5">
        <f t="shared" si="70"/>
        <v>0.93500000000000005</v>
      </c>
      <c r="J131" s="5">
        <f t="shared" si="71"/>
        <v>46.12</v>
      </c>
      <c r="K131" s="5">
        <f t="shared" si="72"/>
        <v>0.58899999999999997</v>
      </c>
      <c r="M131">
        <f t="shared" si="73"/>
        <v>27.155608265761828</v>
      </c>
      <c r="N131" s="5">
        <f t="shared" si="74"/>
        <v>10.397460937890154</v>
      </c>
      <c r="O131" s="5">
        <f t="shared" si="75"/>
        <v>9.7218496286818432</v>
      </c>
      <c r="P131" s="5">
        <f t="shared" si="76"/>
        <v>0.93502151022791868</v>
      </c>
      <c r="Q131" s="5">
        <f t="shared" si="77"/>
        <v>46.124426466594493</v>
      </c>
      <c r="R131" s="5">
        <f t="shared" si="78"/>
        <v>0.58874679526756202</v>
      </c>
    </row>
    <row r="132" spans="1:18" x14ac:dyDescent="0.3">
      <c r="A132" t="s">
        <v>28</v>
      </c>
      <c r="B132" s="5">
        <f t="shared" si="79"/>
        <v>27.16</v>
      </c>
      <c r="C132">
        <v>10.429999999999998</v>
      </c>
      <c r="D132">
        <v>9.7999999999999989</v>
      </c>
      <c r="E132">
        <v>31.03</v>
      </c>
      <c r="F132">
        <v>30.299999999999997</v>
      </c>
      <c r="G132" s="5">
        <f t="shared" si="68"/>
        <v>10.864000000000001</v>
      </c>
      <c r="H132" s="5">
        <f t="shared" si="69"/>
        <v>10.255000000000001</v>
      </c>
      <c r="I132" s="5">
        <f t="shared" si="70"/>
        <v>0.94399999999999995</v>
      </c>
      <c r="J132" s="5">
        <f t="shared" si="71"/>
        <v>48.22</v>
      </c>
      <c r="K132" s="5">
        <f t="shared" si="72"/>
        <v>0.56299999999999994</v>
      </c>
      <c r="M132">
        <f t="shared" si="73"/>
        <v>27.155608265761828</v>
      </c>
      <c r="N132" s="5">
        <f t="shared" si="74"/>
        <v>10.863724551474906</v>
      </c>
      <c r="O132" s="5">
        <f t="shared" si="75"/>
        <v>10.254875243151789</v>
      </c>
      <c r="P132" s="5">
        <f t="shared" si="76"/>
        <v>0.94395574874544685</v>
      </c>
      <c r="Q132" s="5">
        <f t="shared" si="77"/>
        <v>48.216691179833347</v>
      </c>
      <c r="R132" s="5">
        <f t="shared" si="78"/>
        <v>0.56319933204208905</v>
      </c>
    </row>
    <row r="133" spans="1:18" x14ac:dyDescent="0.3">
      <c r="A133" t="s">
        <v>28</v>
      </c>
      <c r="B133" s="5">
        <f t="shared" si="79"/>
        <v>27.16</v>
      </c>
      <c r="C133">
        <v>10.999999999999998</v>
      </c>
      <c r="D133">
        <v>10.399999999999999</v>
      </c>
      <c r="E133">
        <v>31.6</v>
      </c>
      <c r="F133">
        <v>30.9</v>
      </c>
      <c r="G133" s="5">
        <f t="shared" si="68"/>
        <v>11.417999999999999</v>
      </c>
      <c r="H133" s="5">
        <f t="shared" si="69"/>
        <v>10.837</v>
      </c>
      <c r="I133" s="5">
        <f t="shared" si="70"/>
        <v>0.94899999999999995</v>
      </c>
      <c r="J133" s="5">
        <f t="shared" si="71"/>
        <v>50.7</v>
      </c>
      <c r="K133" s="5">
        <f t="shared" si="72"/>
        <v>0.53600000000000003</v>
      </c>
      <c r="M133">
        <f t="shared" si="73"/>
        <v>27.155608265761828</v>
      </c>
      <c r="N133" s="5">
        <f t="shared" si="74"/>
        <v>11.418218646836669</v>
      </c>
      <c r="O133" s="5">
        <f t="shared" si="75"/>
        <v>10.837381690582655</v>
      </c>
      <c r="P133" s="5">
        <f t="shared" si="76"/>
        <v>0.94913068542307777</v>
      </c>
      <c r="Q133" s="5">
        <f t="shared" si="77"/>
        <v>50.704872533950187</v>
      </c>
      <c r="R133" s="5">
        <f t="shared" si="78"/>
        <v>0.53556210495508871</v>
      </c>
    </row>
    <row r="134" spans="1:18" x14ac:dyDescent="0.3">
      <c r="A134" t="s">
        <v>28</v>
      </c>
      <c r="B134" s="5">
        <f t="shared" si="79"/>
        <v>27.16</v>
      </c>
      <c r="C134">
        <v>11.7</v>
      </c>
      <c r="D134">
        <v>11.249999999999998</v>
      </c>
      <c r="E134">
        <v>32.299999999999997</v>
      </c>
      <c r="F134">
        <v>31.75</v>
      </c>
      <c r="G134" s="5">
        <f t="shared" si="68"/>
        <v>12.1</v>
      </c>
      <c r="H134" s="5">
        <f t="shared" si="69"/>
        <v>11.664</v>
      </c>
      <c r="I134" s="5">
        <f t="shared" si="70"/>
        <v>0.96399999999999997</v>
      </c>
      <c r="J134" s="5">
        <f t="shared" si="71"/>
        <v>53.77</v>
      </c>
      <c r="K134" s="5">
        <f t="shared" si="72"/>
        <v>0.505</v>
      </c>
      <c r="M134">
        <f t="shared" si="73"/>
        <v>27.155608265761828</v>
      </c>
      <c r="N134" s="5">
        <f t="shared" si="74"/>
        <v>12.100287946769571</v>
      </c>
      <c r="O134" s="5">
        <f t="shared" si="75"/>
        <v>11.664276309241961</v>
      </c>
      <c r="P134" s="5">
        <f t="shared" si="76"/>
        <v>0.96396683785991943</v>
      </c>
      <c r="Q134" s="5">
        <f t="shared" si="77"/>
        <v>53.765522103539098</v>
      </c>
      <c r="R134" s="5">
        <f t="shared" si="78"/>
        <v>0.50507476173051646</v>
      </c>
    </row>
    <row r="135" spans="1:18" x14ac:dyDescent="0.3">
      <c r="A135" t="s">
        <v>28</v>
      </c>
      <c r="B135" s="5">
        <f t="shared" si="79"/>
        <v>27.16</v>
      </c>
      <c r="C135">
        <v>12.299999999999999</v>
      </c>
      <c r="D135">
        <v>11.899999999999999</v>
      </c>
      <c r="E135">
        <v>32.9</v>
      </c>
      <c r="F135">
        <v>32.4</v>
      </c>
      <c r="G135" s="5">
        <f t="shared" si="68"/>
        <v>12.686</v>
      </c>
      <c r="H135" s="5">
        <f t="shared" si="69"/>
        <v>12.298</v>
      </c>
      <c r="I135" s="5">
        <f t="shared" si="70"/>
        <v>0.96899999999999997</v>
      </c>
      <c r="J135" s="5">
        <f t="shared" si="71"/>
        <v>56.39</v>
      </c>
      <c r="K135" s="5">
        <f t="shared" si="72"/>
        <v>0.48199999999999998</v>
      </c>
      <c r="M135">
        <f t="shared" si="73"/>
        <v>27.155608265761828</v>
      </c>
      <c r="N135" s="5">
        <f t="shared" si="74"/>
        <v>12.685820910731817</v>
      </c>
      <c r="O135" s="5">
        <f t="shared" si="75"/>
        <v>12.29782084665564</v>
      </c>
      <c r="P135" s="5">
        <f t="shared" si="76"/>
        <v>0.96941466643692398</v>
      </c>
      <c r="Q135" s="5">
        <f t="shared" si="77"/>
        <v>56.392984172726884</v>
      </c>
      <c r="R135" s="5">
        <f t="shared" si="78"/>
        <v>0.48154231708303508</v>
      </c>
    </row>
    <row r="136" spans="1:18" x14ac:dyDescent="0.3">
      <c r="A136" t="s">
        <v>28</v>
      </c>
      <c r="B136" s="5">
        <f>ROUND(M136,2)</f>
        <v>30.41</v>
      </c>
      <c r="C136">
        <v>6.1999999999999993</v>
      </c>
      <c r="D136">
        <v>0</v>
      </c>
      <c r="E136">
        <v>26.8</v>
      </c>
      <c r="F136" s="6" t="s">
        <v>30</v>
      </c>
      <c r="G136" s="5">
        <f t="shared" si="68"/>
        <v>6.9290000000000003</v>
      </c>
      <c r="H136" s="5">
        <f t="shared" si="69"/>
        <v>0</v>
      </c>
      <c r="I136" s="5">
        <f t="shared" si="70"/>
        <v>0</v>
      </c>
      <c r="J136" s="5">
        <f>ROUND(Q136,2)</f>
        <v>30.41</v>
      </c>
      <c r="K136" s="5">
        <f>ROUND(R136,3)</f>
        <v>1</v>
      </c>
      <c r="M136">
        <v>30.405516767233493</v>
      </c>
      <c r="N136" s="5">
        <f>(C136+((((1000*M136)/(30*E136))^2)/1962))</f>
        <v>6.9289431807200259</v>
      </c>
      <c r="O136" s="5">
        <f>IF(D136=0,0,(D136+((((1000*M136)/(30*F136))^2)/1962)))</f>
        <v>0</v>
      </c>
      <c r="P136" s="5">
        <f t="shared" si="76"/>
        <v>0</v>
      </c>
      <c r="Q136" s="5">
        <f>M136</f>
        <v>30.405516767233493</v>
      </c>
      <c r="R136" s="5">
        <f>M136/Q136</f>
        <v>1</v>
      </c>
    </row>
    <row r="137" spans="1:18" x14ac:dyDescent="0.3">
      <c r="A137" t="s">
        <v>28</v>
      </c>
      <c r="B137" s="5">
        <f t="shared" ref="B137:B138" si="80">ROUND(M137,2)</f>
        <v>30.41</v>
      </c>
      <c r="C137">
        <v>5.8999999999999986</v>
      </c>
      <c r="D137">
        <v>0</v>
      </c>
      <c r="E137">
        <v>26.5</v>
      </c>
      <c r="F137">
        <v>41.4</v>
      </c>
      <c r="G137" s="5">
        <f t="shared" si="68"/>
        <v>6.6459999999999999</v>
      </c>
      <c r="H137" s="5">
        <f t="shared" si="69"/>
        <v>0</v>
      </c>
      <c r="I137" s="5">
        <f t="shared" si="70"/>
        <v>0</v>
      </c>
      <c r="J137" s="5">
        <f>ROUND(Q137,2)</f>
        <v>29.29</v>
      </c>
      <c r="K137" s="5">
        <f>ROUND(R137,3)</f>
        <v>1.038</v>
      </c>
      <c r="M137">
        <f>M136</f>
        <v>30.405516767233493</v>
      </c>
      <c r="N137" s="5">
        <f>(C137+((((1000*M137)/(30*E137))^2)/1962))</f>
        <v>6.645540975607477</v>
      </c>
      <c r="O137" s="5">
        <f>IF(D137=0,0,(D137+((((1000*M137)/(30*F137))^2)/1962)))</f>
        <v>0</v>
      </c>
      <c r="P137" s="5">
        <f>O137/N137</f>
        <v>0</v>
      </c>
      <c r="Q137" s="5">
        <f>4.4873*N137-0.5321</f>
        <v>29.288436019843434</v>
      </c>
      <c r="R137" s="5">
        <f>M137/Q137</f>
        <v>1.0381406759525573</v>
      </c>
    </row>
    <row r="138" spans="1:18" x14ac:dyDescent="0.3">
      <c r="A138" t="s">
        <v>28</v>
      </c>
      <c r="B138" s="5">
        <f t="shared" si="80"/>
        <v>30.41</v>
      </c>
      <c r="C138">
        <v>5.8499999999999979</v>
      </c>
      <c r="D138">
        <v>0</v>
      </c>
      <c r="E138">
        <v>26.45</v>
      </c>
      <c r="F138">
        <v>20</v>
      </c>
      <c r="G138" s="5">
        <f t="shared" ref="G138:G164" si="81">ROUND(N138,3)</f>
        <v>6.5979999999999999</v>
      </c>
      <c r="H138" s="5">
        <f t="shared" ref="H138:H164" si="82">ROUND(O138,3)</f>
        <v>0</v>
      </c>
      <c r="I138" s="5">
        <f t="shared" ref="I138:I164" si="83">ROUND(P138,3)</f>
        <v>0</v>
      </c>
      <c r="J138" s="5">
        <f t="shared" ref="J138:J162" si="84">ROUND(Q138,2)</f>
        <v>29.08</v>
      </c>
      <c r="K138" s="5">
        <f t="shared" ref="K138:K162" si="85">ROUND(R138,3)</f>
        <v>1.046</v>
      </c>
      <c r="M138">
        <f t="shared" ref="M138:M162" si="86">M137</f>
        <v>30.405516767233493</v>
      </c>
      <c r="N138" s="5">
        <f t="shared" ref="N138:N162" si="87">(C138+((((1000*M138)/(30*E138))^2)/1962))</f>
        <v>6.5983623202037585</v>
      </c>
      <c r="O138" s="5">
        <f t="shared" ref="O138:O162" si="88">IF(D138=0,0,(D138+((((1000*M138)/(30*F138))^2)/1962)))</f>
        <v>0</v>
      </c>
      <c r="P138" s="5">
        <f t="shared" ref="P138:P163" si="89">O138/N138</f>
        <v>0</v>
      </c>
      <c r="Q138" s="5">
        <f t="shared" ref="Q138:Q162" si="90">4.4873*N138-0.5321</f>
        <v>29.076731239450329</v>
      </c>
      <c r="R138" s="5">
        <f t="shared" ref="R138:R162" si="91">M138/Q138</f>
        <v>1.0456992746825788</v>
      </c>
    </row>
    <row r="139" spans="1:18" x14ac:dyDescent="0.3">
      <c r="A139" t="s">
        <v>28</v>
      </c>
      <c r="B139" s="5">
        <f t="shared" ref="B139:B162" si="92">ROUND(M139,2)</f>
        <v>30.41</v>
      </c>
      <c r="C139">
        <v>5.8499999999999979</v>
      </c>
      <c r="D139">
        <v>0</v>
      </c>
      <c r="E139">
        <v>26.45</v>
      </c>
      <c r="F139">
        <v>20.2</v>
      </c>
      <c r="G139" s="5">
        <f t="shared" si="81"/>
        <v>6.5979999999999999</v>
      </c>
      <c r="H139" s="5">
        <f t="shared" si="82"/>
        <v>0</v>
      </c>
      <c r="I139" s="5">
        <f t="shared" si="83"/>
        <v>0</v>
      </c>
      <c r="J139" s="5">
        <f t="shared" si="84"/>
        <v>29.08</v>
      </c>
      <c r="K139" s="5">
        <f t="shared" si="85"/>
        <v>1.046</v>
      </c>
      <c r="M139">
        <f t="shared" si="86"/>
        <v>30.405516767233493</v>
      </c>
      <c r="N139" s="5">
        <f t="shared" si="87"/>
        <v>6.5983623202037585</v>
      </c>
      <c r="O139" s="5">
        <f t="shared" si="88"/>
        <v>0</v>
      </c>
      <c r="P139" s="5">
        <f t="shared" si="89"/>
        <v>0</v>
      </c>
      <c r="Q139" s="5">
        <f t="shared" si="90"/>
        <v>29.076731239450329</v>
      </c>
      <c r="R139" s="5">
        <f t="shared" si="91"/>
        <v>1.0456992746825788</v>
      </c>
    </row>
    <row r="140" spans="1:18" x14ac:dyDescent="0.3">
      <c r="A140" t="s">
        <v>28</v>
      </c>
      <c r="B140" s="5">
        <f t="shared" si="92"/>
        <v>30.41</v>
      </c>
      <c r="C140">
        <v>5.8999999999999986</v>
      </c>
      <c r="D140">
        <v>9.9999999999997868E-2</v>
      </c>
      <c r="E140">
        <v>26.5</v>
      </c>
      <c r="F140">
        <v>20.599999999999998</v>
      </c>
      <c r="G140" s="5">
        <f t="shared" si="81"/>
        <v>6.6459999999999999</v>
      </c>
      <c r="H140" s="5">
        <f t="shared" si="82"/>
        <v>1.3340000000000001</v>
      </c>
      <c r="I140" s="5">
        <f t="shared" si="83"/>
        <v>0.20100000000000001</v>
      </c>
      <c r="J140" s="5">
        <f t="shared" si="84"/>
        <v>29.29</v>
      </c>
      <c r="K140" s="5">
        <f t="shared" si="85"/>
        <v>1.038</v>
      </c>
      <c r="M140">
        <f t="shared" si="86"/>
        <v>30.405516767233493</v>
      </c>
      <c r="N140" s="5">
        <f t="shared" si="87"/>
        <v>6.645540975607477</v>
      </c>
      <c r="O140" s="5">
        <f t="shared" si="88"/>
        <v>1.333754713263152</v>
      </c>
      <c r="P140" s="5">
        <f t="shared" si="89"/>
        <v>0.20069919336269412</v>
      </c>
      <c r="Q140" s="5">
        <f t="shared" si="90"/>
        <v>29.288436019843434</v>
      </c>
      <c r="R140" s="5">
        <f t="shared" si="91"/>
        <v>1.0381406759525573</v>
      </c>
    </row>
    <row r="141" spans="1:18" x14ac:dyDescent="0.3">
      <c r="A141" t="s">
        <v>28</v>
      </c>
      <c r="B141" s="5">
        <f t="shared" si="92"/>
        <v>30.41</v>
      </c>
      <c r="C141">
        <v>6</v>
      </c>
      <c r="D141">
        <v>0.54999999999999716</v>
      </c>
      <c r="E141">
        <v>26.6</v>
      </c>
      <c r="F141">
        <v>21.049999999999997</v>
      </c>
      <c r="G141" s="5">
        <f t="shared" si="81"/>
        <v>6.74</v>
      </c>
      <c r="H141" s="5">
        <f t="shared" si="82"/>
        <v>1.732</v>
      </c>
      <c r="I141" s="5">
        <f t="shared" si="83"/>
        <v>0.25700000000000001</v>
      </c>
      <c r="J141" s="5">
        <f t="shared" si="84"/>
        <v>29.71</v>
      </c>
      <c r="K141" s="5">
        <f t="shared" si="85"/>
        <v>1.0229999999999999</v>
      </c>
      <c r="M141">
        <f t="shared" si="86"/>
        <v>30.405516767233493</v>
      </c>
      <c r="N141" s="5">
        <f t="shared" si="87"/>
        <v>6.7399459411503644</v>
      </c>
      <c r="O141" s="5">
        <f t="shared" si="88"/>
        <v>1.7315689374813967</v>
      </c>
      <c r="P141" s="5">
        <f t="shared" si="89"/>
        <v>0.25691139848902927</v>
      </c>
      <c r="Q141" s="5">
        <f t="shared" si="90"/>
        <v>29.712059421724032</v>
      </c>
      <c r="R141" s="5">
        <f t="shared" si="91"/>
        <v>1.0233392554742415</v>
      </c>
    </row>
    <row r="142" spans="1:18" x14ac:dyDescent="0.3">
      <c r="A142" t="s">
        <v>28</v>
      </c>
      <c r="B142" s="5">
        <f t="shared" si="92"/>
        <v>30.41</v>
      </c>
      <c r="C142">
        <v>5.9499999999999993</v>
      </c>
      <c r="D142">
        <v>1</v>
      </c>
      <c r="E142">
        <v>26.55</v>
      </c>
      <c r="F142">
        <v>21.5</v>
      </c>
      <c r="G142" s="5">
        <f t="shared" si="81"/>
        <v>6.6929999999999996</v>
      </c>
      <c r="H142" s="5">
        <f t="shared" si="82"/>
        <v>2.133</v>
      </c>
      <c r="I142" s="5">
        <f t="shared" si="83"/>
        <v>0.31900000000000001</v>
      </c>
      <c r="J142" s="5">
        <f t="shared" si="84"/>
        <v>29.5</v>
      </c>
      <c r="K142" s="5">
        <f t="shared" si="85"/>
        <v>1.0309999999999999</v>
      </c>
      <c r="M142">
        <f t="shared" si="86"/>
        <v>30.405516767233493</v>
      </c>
      <c r="N142" s="5">
        <f t="shared" si="87"/>
        <v>6.6927355557972215</v>
      </c>
      <c r="O142" s="5">
        <f t="shared" si="88"/>
        <v>2.1326255275724213</v>
      </c>
      <c r="P142" s="5">
        <f t="shared" si="89"/>
        <v>0.31864780997138747</v>
      </c>
      <c r="Q142" s="5">
        <f t="shared" si="90"/>
        <v>29.500212259528872</v>
      </c>
      <c r="R142" s="5">
        <f t="shared" si="91"/>
        <v>1.0306880675888086</v>
      </c>
    </row>
    <row r="143" spans="1:18" x14ac:dyDescent="0.3">
      <c r="A143" t="s">
        <v>28</v>
      </c>
      <c r="B143" s="5">
        <f t="shared" si="92"/>
        <v>30.41</v>
      </c>
      <c r="C143">
        <v>6.0499999999999972</v>
      </c>
      <c r="D143">
        <v>1.5</v>
      </c>
      <c r="E143">
        <v>26.65</v>
      </c>
      <c r="F143">
        <v>22</v>
      </c>
      <c r="G143" s="5">
        <f t="shared" si="81"/>
        <v>6.7869999999999999</v>
      </c>
      <c r="H143" s="5">
        <f t="shared" si="82"/>
        <v>2.5819999999999999</v>
      </c>
      <c r="I143" s="5">
        <f t="shared" si="83"/>
        <v>0.38</v>
      </c>
      <c r="J143" s="5">
        <f t="shared" si="84"/>
        <v>29.92</v>
      </c>
      <c r="K143" s="5">
        <f t="shared" si="85"/>
        <v>1.016</v>
      </c>
      <c r="M143">
        <f t="shared" si="86"/>
        <v>30.405516767233493</v>
      </c>
      <c r="N143" s="5">
        <f t="shared" si="87"/>
        <v>6.7871720131653808</v>
      </c>
      <c r="O143" s="5">
        <f t="shared" si="88"/>
        <v>2.5817275828932891</v>
      </c>
      <c r="P143" s="5">
        <f t="shared" si="89"/>
        <v>0.38038340237810336</v>
      </c>
      <c r="Q143" s="5">
        <f t="shared" si="90"/>
        <v>29.923976974677014</v>
      </c>
      <c r="R143" s="5">
        <f t="shared" si="91"/>
        <v>1.0160921054365193</v>
      </c>
    </row>
    <row r="144" spans="1:18" x14ac:dyDescent="0.3">
      <c r="A144" t="s">
        <v>28</v>
      </c>
      <c r="B144" s="5">
        <f t="shared" si="92"/>
        <v>30.41</v>
      </c>
      <c r="C144">
        <v>6.25</v>
      </c>
      <c r="D144">
        <v>2.1999999999999993</v>
      </c>
      <c r="E144">
        <v>26.85</v>
      </c>
      <c r="F144">
        <v>22.7</v>
      </c>
      <c r="G144" s="5">
        <f t="shared" si="81"/>
        <v>6.976</v>
      </c>
      <c r="H144" s="5">
        <f t="shared" si="82"/>
        <v>3.2160000000000002</v>
      </c>
      <c r="I144" s="5">
        <f t="shared" si="83"/>
        <v>0.46100000000000002</v>
      </c>
      <c r="J144" s="5">
        <f t="shared" si="84"/>
        <v>30.77</v>
      </c>
      <c r="K144" s="5">
        <f t="shared" si="85"/>
        <v>0.98799999999999999</v>
      </c>
      <c r="M144">
        <f t="shared" si="86"/>
        <v>30.405516767233493</v>
      </c>
      <c r="N144" s="5">
        <f t="shared" si="87"/>
        <v>6.9762308363525225</v>
      </c>
      <c r="O144" s="5">
        <f t="shared" si="88"/>
        <v>3.2160417437178119</v>
      </c>
      <c r="P144" s="5">
        <f t="shared" si="89"/>
        <v>0.46099990369574678</v>
      </c>
      <c r="Q144" s="5">
        <f t="shared" si="90"/>
        <v>30.772340631964678</v>
      </c>
      <c r="R144" s="5">
        <f t="shared" si="91"/>
        <v>0.98807942921474923</v>
      </c>
    </row>
    <row r="145" spans="1:18" x14ac:dyDescent="0.3">
      <c r="A145" t="s">
        <v>28</v>
      </c>
      <c r="B145" s="5">
        <f t="shared" si="92"/>
        <v>30.41</v>
      </c>
      <c r="C145">
        <v>6.2999999999999972</v>
      </c>
      <c r="D145">
        <v>2.5999999999999979</v>
      </c>
      <c r="E145">
        <v>26.9</v>
      </c>
      <c r="F145">
        <v>23.099999999999998</v>
      </c>
      <c r="G145" s="5">
        <f t="shared" si="81"/>
        <v>7.024</v>
      </c>
      <c r="H145" s="5">
        <f t="shared" si="82"/>
        <v>3.581</v>
      </c>
      <c r="I145" s="5">
        <f t="shared" si="83"/>
        <v>0.51</v>
      </c>
      <c r="J145" s="5">
        <f t="shared" si="84"/>
        <v>30.98</v>
      </c>
      <c r="K145" s="5">
        <f t="shared" si="85"/>
        <v>0.98099999999999998</v>
      </c>
      <c r="M145">
        <f t="shared" si="86"/>
        <v>30.405516767233493</v>
      </c>
      <c r="N145" s="5">
        <f t="shared" si="87"/>
        <v>7.0235336025211783</v>
      </c>
      <c r="O145" s="5">
        <f t="shared" si="88"/>
        <v>3.5811588053453849</v>
      </c>
      <c r="P145" s="5">
        <f t="shared" si="89"/>
        <v>0.5098799276848176</v>
      </c>
      <c r="Q145" s="5">
        <f t="shared" si="90"/>
        <v>30.984602334593287</v>
      </c>
      <c r="R145" s="5">
        <f t="shared" si="91"/>
        <v>0.98131053737251728</v>
      </c>
    </row>
    <row r="146" spans="1:18" x14ac:dyDescent="0.3">
      <c r="A146" t="s">
        <v>28</v>
      </c>
      <c r="B146" s="5">
        <f t="shared" si="92"/>
        <v>30.41</v>
      </c>
      <c r="C146">
        <v>6.4499999999999993</v>
      </c>
      <c r="D146">
        <v>3.3999999999999986</v>
      </c>
      <c r="E146">
        <v>27.05</v>
      </c>
      <c r="F146">
        <v>23.9</v>
      </c>
      <c r="G146" s="5">
        <f t="shared" si="81"/>
        <v>7.1660000000000004</v>
      </c>
      <c r="H146" s="5">
        <f t="shared" si="82"/>
        <v>4.3170000000000002</v>
      </c>
      <c r="I146" s="5">
        <f t="shared" si="83"/>
        <v>0.60199999999999998</v>
      </c>
      <c r="J146" s="5">
        <f t="shared" si="84"/>
        <v>31.62</v>
      </c>
      <c r="K146" s="5">
        <f t="shared" si="85"/>
        <v>0.96199999999999997</v>
      </c>
      <c r="M146">
        <f t="shared" si="86"/>
        <v>30.405516767233493</v>
      </c>
      <c r="N146" s="5">
        <f t="shared" si="87"/>
        <v>7.165531449079853</v>
      </c>
      <c r="O146" s="5">
        <f t="shared" si="88"/>
        <v>4.3165738522090837</v>
      </c>
      <c r="P146" s="5">
        <f t="shared" si="89"/>
        <v>0.60240805345476334</v>
      </c>
      <c r="Q146" s="5">
        <f t="shared" si="90"/>
        <v>31.621789271456024</v>
      </c>
      <c r="R146" s="5">
        <f t="shared" si="91"/>
        <v>0.96153688541209714</v>
      </c>
    </row>
    <row r="147" spans="1:18" x14ac:dyDescent="0.3">
      <c r="A147" t="s">
        <v>28</v>
      </c>
      <c r="B147" s="5">
        <f t="shared" si="92"/>
        <v>30.41</v>
      </c>
      <c r="C147">
        <v>6.7999999999999972</v>
      </c>
      <c r="D147">
        <v>3.8999999999999986</v>
      </c>
      <c r="E147">
        <v>27.4</v>
      </c>
      <c r="F147">
        <v>24.4</v>
      </c>
      <c r="G147" s="5">
        <f t="shared" si="81"/>
        <v>7.4969999999999999</v>
      </c>
      <c r="H147" s="5">
        <f t="shared" si="82"/>
        <v>4.7789999999999999</v>
      </c>
      <c r="I147" s="5">
        <f t="shared" si="83"/>
        <v>0.63700000000000001</v>
      </c>
      <c r="J147" s="5">
        <f t="shared" si="84"/>
        <v>33.11</v>
      </c>
      <c r="K147" s="5">
        <f t="shared" si="85"/>
        <v>0.91800000000000004</v>
      </c>
      <c r="M147">
        <f t="shared" si="86"/>
        <v>30.405516767233493</v>
      </c>
      <c r="N147" s="5">
        <f t="shared" si="87"/>
        <v>7.4973682003840771</v>
      </c>
      <c r="O147" s="5">
        <f t="shared" si="88"/>
        <v>4.7793942322634217</v>
      </c>
      <c r="P147" s="5">
        <f t="shared" si="89"/>
        <v>0.63747625893824733</v>
      </c>
      <c r="Q147" s="5">
        <f t="shared" si="90"/>
        <v>33.110840325583474</v>
      </c>
      <c r="R147" s="5">
        <f t="shared" si="91"/>
        <v>0.91829492903991083</v>
      </c>
    </row>
    <row r="148" spans="1:18" x14ac:dyDescent="0.3">
      <c r="A148" t="s">
        <v>28</v>
      </c>
      <c r="B148" s="5">
        <f t="shared" si="92"/>
        <v>30.41</v>
      </c>
      <c r="C148">
        <v>7.2999999999999972</v>
      </c>
      <c r="D148">
        <v>4.8999999999999986</v>
      </c>
      <c r="E148">
        <v>27.9</v>
      </c>
      <c r="F148">
        <v>25.4</v>
      </c>
      <c r="G148" s="5">
        <f t="shared" si="81"/>
        <v>7.9729999999999999</v>
      </c>
      <c r="H148" s="5">
        <f t="shared" si="82"/>
        <v>5.7119999999999997</v>
      </c>
      <c r="I148" s="5">
        <f t="shared" si="83"/>
        <v>0.71599999999999997</v>
      </c>
      <c r="J148" s="5">
        <f t="shared" si="84"/>
        <v>35.24</v>
      </c>
      <c r="K148" s="5">
        <f t="shared" si="85"/>
        <v>0.86299999999999999</v>
      </c>
      <c r="M148">
        <f t="shared" si="86"/>
        <v>30.405516767233493</v>
      </c>
      <c r="N148" s="5">
        <f t="shared" si="87"/>
        <v>7.9725968963918108</v>
      </c>
      <c r="O148" s="5">
        <f t="shared" si="88"/>
        <v>5.7115136557138548</v>
      </c>
      <c r="P148" s="5">
        <f t="shared" si="89"/>
        <v>0.71639313136460425</v>
      </c>
      <c r="Q148" s="5">
        <f t="shared" si="90"/>
        <v>35.243334053178977</v>
      </c>
      <c r="R148" s="5">
        <f t="shared" si="91"/>
        <v>0.86273099818973831</v>
      </c>
    </row>
    <row r="149" spans="1:18" x14ac:dyDescent="0.3">
      <c r="A149" t="s">
        <v>28</v>
      </c>
      <c r="B149" s="5">
        <f t="shared" si="92"/>
        <v>30.41</v>
      </c>
      <c r="C149">
        <v>7.5499999999999989</v>
      </c>
      <c r="D149">
        <v>5.3999999999999986</v>
      </c>
      <c r="E149">
        <v>28.15</v>
      </c>
      <c r="F149">
        <v>25.9</v>
      </c>
      <c r="G149" s="5">
        <f t="shared" si="81"/>
        <v>8.2110000000000003</v>
      </c>
      <c r="H149" s="5">
        <f t="shared" si="82"/>
        <v>6.18</v>
      </c>
      <c r="I149" s="5">
        <f t="shared" si="83"/>
        <v>0.753</v>
      </c>
      <c r="J149" s="5">
        <f t="shared" si="84"/>
        <v>36.31</v>
      </c>
      <c r="K149" s="5">
        <f t="shared" si="85"/>
        <v>0.83699999999999997</v>
      </c>
      <c r="M149">
        <f t="shared" si="86"/>
        <v>30.405516767233493</v>
      </c>
      <c r="N149" s="5">
        <f t="shared" si="87"/>
        <v>8.2107032865931373</v>
      </c>
      <c r="O149" s="5">
        <f t="shared" si="88"/>
        <v>6.1804835201030857</v>
      </c>
      <c r="P149" s="5">
        <f t="shared" si="89"/>
        <v>0.75273497340902573</v>
      </c>
      <c r="Q149" s="5">
        <f t="shared" si="90"/>
        <v>36.311788857929386</v>
      </c>
      <c r="R149" s="5">
        <f t="shared" si="91"/>
        <v>0.83734560382568035</v>
      </c>
    </row>
    <row r="150" spans="1:18" x14ac:dyDescent="0.3">
      <c r="A150" t="s">
        <v>28</v>
      </c>
      <c r="B150" s="5">
        <f t="shared" si="92"/>
        <v>30.41</v>
      </c>
      <c r="C150">
        <v>7.8999999999999986</v>
      </c>
      <c r="D150">
        <v>5.9499999999999993</v>
      </c>
      <c r="E150">
        <v>28.5</v>
      </c>
      <c r="F150">
        <v>26.45</v>
      </c>
      <c r="G150" s="5">
        <f t="shared" si="81"/>
        <v>8.5449999999999999</v>
      </c>
      <c r="H150" s="5">
        <f t="shared" si="82"/>
        <v>6.6980000000000004</v>
      </c>
      <c r="I150" s="5">
        <f t="shared" si="83"/>
        <v>0.78400000000000003</v>
      </c>
      <c r="J150" s="5">
        <f t="shared" si="84"/>
        <v>37.81</v>
      </c>
      <c r="K150" s="5">
        <f t="shared" si="85"/>
        <v>0.80400000000000005</v>
      </c>
      <c r="M150">
        <f t="shared" si="86"/>
        <v>30.405516767233493</v>
      </c>
      <c r="N150" s="5">
        <f t="shared" si="87"/>
        <v>8.5445751309576501</v>
      </c>
      <c r="O150" s="5">
        <f t="shared" si="88"/>
        <v>6.6983623202037599</v>
      </c>
      <c r="P150" s="5">
        <f t="shared" si="89"/>
        <v>0.78393158437276533</v>
      </c>
      <c r="Q150" s="5">
        <f t="shared" si="90"/>
        <v>37.809971985146269</v>
      </c>
      <c r="R150" s="5">
        <f t="shared" si="91"/>
        <v>0.8041666039630595</v>
      </c>
    </row>
    <row r="151" spans="1:18" x14ac:dyDescent="0.3">
      <c r="A151" t="s">
        <v>28</v>
      </c>
      <c r="B151" s="5">
        <f t="shared" si="92"/>
        <v>30.41</v>
      </c>
      <c r="C151">
        <v>8.4499999999999993</v>
      </c>
      <c r="D151">
        <v>6.7999999999999989</v>
      </c>
      <c r="E151">
        <v>29.05</v>
      </c>
      <c r="F151">
        <v>27.299999999999997</v>
      </c>
      <c r="G151" s="5">
        <f t="shared" si="81"/>
        <v>9.07</v>
      </c>
      <c r="H151" s="5">
        <f t="shared" si="82"/>
        <v>7.5019999999999998</v>
      </c>
      <c r="I151" s="5">
        <f t="shared" si="83"/>
        <v>0.82699999999999996</v>
      </c>
      <c r="J151" s="5">
        <f t="shared" si="84"/>
        <v>40.17</v>
      </c>
      <c r="K151" s="5">
        <f t="shared" si="85"/>
        <v>0.75700000000000001</v>
      </c>
      <c r="M151">
        <f t="shared" si="86"/>
        <v>30.405516767233493</v>
      </c>
      <c r="N151" s="5">
        <f t="shared" si="87"/>
        <v>9.0703988613854687</v>
      </c>
      <c r="O151" s="5">
        <f t="shared" si="88"/>
        <v>7.5024864819336781</v>
      </c>
      <c r="P151" s="5">
        <f t="shared" si="89"/>
        <v>0.82713964364602399</v>
      </c>
      <c r="Q151" s="5">
        <f t="shared" si="90"/>
        <v>40.16950081069502</v>
      </c>
      <c r="R151" s="5">
        <f t="shared" si="91"/>
        <v>0.75693041122228999</v>
      </c>
    </row>
    <row r="152" spans="1:18" x14ac:dyDescent="0.3">
      <c r="A152" t="s">
        <v>28</v>
      </c>
      <c r="B152" s="5">
        <f t="shared" si="92"/>
        <v>30.41</v>
      </c>
      <c r="C152">
        <v>8.9499999999999993</v>
      </c>
      <c r="D152">
        <v>7.5999999999999979</v>
      </c>
      <c r="E152">
        <v>29.55</v>
      </c>
      <c r="F152">
        <v>28.099999999999998</v>
      </c>
      <c r="G152" s="5">
        <f t="shared" si="81"/>
        <v>9.5500000000000007</v>
      </c>
      <c r="H152" s="5">
        <f t="shared" si="82"/>
        <v>8.2629999999999999</v>
      </c>
      <c r="I152" s="5">
        <f t="shared" si="83"/>
        <v>0.86499999999999999</v>
      </c>
      <c r="J152" s="5">
        <f t="shared" si="84"/>
        <v>42.32</v>
      </c>
      <c r="K152" s="5">
        <f t="shared" si="85"/>
        <v>0.71799999999999997</v>
      </c>
      <c r="M152">
        <f t="shared" si="86"/>
        <v>30.405516767233493</v>
      </c>
      <c r="N152" s="5">
        <f t="shared" si="87"/>
        <v>9.5495815977626624</v>
      </c>
      <c r="O152" s="5">
        <f t="shared" si="88"/>
        <v>8.263056635706679</v>
      </c>
      <c r="P152" s="5">
        <f t="shared" si="89"/>
        <v>0.86527944194357176</v>
      </c>
      <c r="Q152" s="5">
        <f t="shared" si="90"/>
        <v>42.319737503640397</v>
      </c>
      <c r="R152" s="5">
        <f t="shared" si="91"/>
        <v>0.71847129875552684</v>
      </c>
    </row>
    <row r="153" spans="1:18" x14ac:dyDescent="0.3">
      <c r="A153" t="s">
        <v>28</v>
      </c>
      <c r="B153" s="5">
        <f t="shared" si="92"/>
        <v>30.41</v>
      </c>
      <c r="C153">
        <v>9.2999999999999989</v>
      </c>
      <c r="D153">
        <v>7.9499999999999993</v>
      </c>
      <c r="E153">
        <v>29.9</v>
      </c>
      <c r="F153">
        <v>28.45</v>
      </c>
      <c r="G153" s="5">
        <f t="shared" si="81"/>
        <v>9.8859999999999992</v>
      </c>
      <c r="H153" s="5">
        <f t="shared" si="82"/>
        <v>8.5969999999999995</v>
      </c>
      <c r="I153" s="5">
        <f t="shared" si="83"/>
        <v>0.87</v>
      </c>
      <c r="J153" s="5">
        <f t="shared" si="84"/>
        <v>43.83</v>
      </c>
      <c r="K153" s="5">
        <f t="shared" si="85"/>
        <v>0.69399999999999995</v>
      </c>
      <c r="M153">
        <f t="shared" si="86"/>
        <v>30.405516767233493</v>
      </c>
      <c r="N153" s="5">
        <f t="shared" si="87"/>
        <v>9.8856267269050129</v>
      </c>
      <c r="O153" s="5">
        <f t="shared" si="88"/>
        <v>8.5968427637922442</v>
      </c>
      <c r="P153" s="5">
        <f t="shared" si="89"/>
        <v>0.86963052533582152</v>
      </c>
      <c r="Q153" s="5">
        <f t="shared" si="90"/>
        <v>43.827672811640866</v>
      </c>
      <c r="R153" s="5">
        <f t="shared" si="91"/>
        <v>0.69375156873849853</v>
      </c>
    </row>
    <row r="154" spans="1:18" x14ac:dyDescent="0.3">
      <c r="A154" t="s">
        <v>28</v>
      </c>
      <c r="B154" s="5">
        <f t="shared" si="92"/>
        <v>30.41</v>
      </c>
      <c r="C154">
        <v>9.5499999999999989</v>
      </c>
      <c r="D154">
        <v>8.4999999999999982</v>
      </c>
      <c r="E154">
        <v>30.15</v>
      </c>
      <c r="F154">
        <v>29</v>
      </c>
      <c r="G154" s="5">
        <f t="shared" si="81"/>
        <v>10.125999999999999</v>
      </c>
      <c r="H154" s="5">
        <f t="shared" si="82"/>
        <v>9.1229999999999993</v>
      </c>
      <c r="I154" s="5">
        <f t="shared" si="83"/>
        <v>0.90100000000000002</v>
      </c>
      <c r="J154" s="5">
        <f t="shared" si="84"/>
        <v>44.91</v>
      </c>
      <c r="K154" s="5">
        <f t="shared" si="85"/>
        <v>0.67700000000000005</v>
      </c>
      <c r="M154">
        <f t="shared" si="86"/>
        <v>30.405516767233493</v>
      </c>
      <c r="N154" s="5">
        <f t="shared" si="87"/>
        <v>10.125955105754095</v>
      </c>
      <c r="O154" s="5">
        <f t="shared" si="88"/>
        <v>9.1225400120337099</v>
      </c>
      <c r="P154" s="5">
        <f t="shared" si="89"/>
        <v>0.90090662231455165</v>
      </c>
      <c r="Q154" s="5">
        <f t="shared" si="90"/>
        <v>44.906098346050349</v>
      </c>
      <c r="R154" s="5">
        <f t="shared" si="91"/>
        <v>0.677091038569548</v>
      </c>
    </row>
    <row r="155" spans="1:18" x14ac:dyDescent="0.3">
      <c r="A155" t="s">
        <v>28</v>
      </c>
      <c r="B155" s="5">
        <f t="shared" si="92"/>
        <v>30.41</v>
      </c>
      <c r="C155">
        <v>9.9499999999999993</v>
      </c>
      <c r="D155">
        <v>8.7999999999999989</v>
      </c>
      <c r="E155">
        <v>30.55</v>
      </c>
      <c r="F155">
        <v>29.299999999999997</v>
      </c>
      <c r="G155" s="5">
        <f t="shared" si="81"/>
        <v>10.510999999999999</v>
      </c>
      <c r="H155" s="5">
        <f t="shared" si="82"/>
        <v>9.41</v>
      </c>
      <c r="I155" s="5">
        <f t="shared" si="83"/>
        <v>0.89500000000000002</v>
      </c>
      <c r="J155" s="5">
        <f t="shared" si="84"/>
        <v>46.63</v>
      </c>
      <c r="K155" s="5">
        <f t="shared" si="85"/>
        <v>0.65200000000000002</v>
      </c>
      <c r="M155">
        <f t="shared" si="86"/>
        <v>30.405516767233493</v>
      </c>
      <c r="N155" s="5">
        <f t="shared" si="87"/>
        <v>10.510971550081941</v>
      </c>
      <c r="O155" s="5">
        <f t="shared" si="88"/>
        <v>9.4098570165294309</v>
      </c>
      <c r="P155" s="5">
        <f t="shared" si="89"/>
        <v>0.89524141243214328</v>
      </c>
      <c r="Q155" s="5">
        <f t="shared" si="90"/>
        <v>46.633782636682696</v>
      </c>
      <c r="R155" s="5">
        <f t="shared" si="91"/>
        <v>0.65200622913475925</v>
      </c>
    </row>
    <row r="156" spans="1:18" x14ac:dyDescent="0.3">
      <c r="A156" t="s">
        <v>28</v>
      </c>
      <c r="B156" s="5">
        <f t="shared" si="92"/>
        <v>30.41</v>
      </c>
      <c r="C156">
        <v>10.349999999999998</v>
      </c>
      <c r="D156">
        <v>9.3999999999999986</v>
      </c>
      <c r="E156">
        <v>30.95</v>
      </c>
      <c r="F156">
        <v>29.9</v>
      </c>
      <c r="G156" s="5">
        <f t="shared" si="81"/>
        <v>10.897</v>
      </c>
      <c r="H156" s="5">
        <f t="shared" si="82"/>
        <v>9.9860000000000007</v>
      </c>
      <c r="I156" s="5">
        <f t="shared" si="83"/>
        <v>0.91600000000000004</v>
      </c>
      <c r="J156" s="5">
        <f t="shared" si="84"/>
        <v>48.36</v>
      </c>
      <c r="K156" s="5">
        <f t="shared" si="85"/>
        <v>0.629</v>
      </c>
      <c r="M156">
        <f t="shared" si="86"/>
        <v>30.405516767233493</v>
      </c>
      <c r="N156" s="5">
        <f t="shared" si="87"/>
        <v>10.896565177688073</v>
      </c>
      <c r="O156" s="5">
        <f t="shared" si="88"/>
        <v>9.9856267269050125</v>
      </c>
      <c r="P156" s="5">
        <f t="shared" si="89"/>
        <v>0.91640132134038821</v>
      </c>
      <c r="Q156" s="5">
        <f t="shared" si="90"/>
        <v>48.364056921839691</v>
      </c>
      <c r="R156" s="5">
        <f t="shared" si="91"/>
        <v>0.62868003022102381</v>
      </c>
    </row>
    <row r="157" spans="1:18" x14ac:dyDescent="0.3">
      <c r="A157" t="s">
        <v>28</v>
      </c>
      <c r="B157" s="5">
        <f t="shared" si="92"/>
        <v>30.41</v>
      </c>
      <c r="C157">
        <v>10.849999999999998</v>
      </c>
      <c r="D157">
        <v>9.8999999999999986</v>
      </c>
      <c r="E157">
        <v>31.45</v>
      </c>
      <c r="F157">
        <v>30.4</v>
      </c>
      <c r="G157" s="5">
        <f t="shared" si="81"/>
        <v>11.379</v>
      </c>
      <c r="H157" s="5">
        <f t="shared" si="82"/>
        <v>10.467000000000001</v>
      </c>
      <c r="I157" s="5">
        <f t="shared" si="83"/>
        <v>0.92</v>
      </c>
      <c r="J157" s="5">
        <f t="shared" si="84"/>
        <v>50.53</v>
      </c>
      <c r="K157" s="5">
        <f t="shared" si="85"/>
        <v>0.60199999999999998</v>
      </c>
      <c r="M157">
        <f t="shared" si="86"/>
        <v>30.405516767233493</v>
      </c>
      <c r="N157" s="5">
        <f t="shared" si="87"/>
        <v>11.379324463460915</v>
      </c>
      <c r="O157" s="5">
        <f t="shared" si="88"/>
        <v>10.466521111193247</v>
      </c>
      <c r="P157" s="5">
        <f t="shared" si="89"/>
        <v>0.9197840473572324</v>
      </c>
      <c r="Q157" s="5">
        <f t="shared" si="90"/>
        <v>50.530342664888167</v>
      </c>
      <c r="R157" s="5">
        <f t="shared" si="91"/>
        <v>0.60172789582844577</v>
      </c>
    </row>
    <row r="158" spans="1:18" x14ac:dyDescent="0.3">
      <c r="A158" t="s">
        <v>28</v>
      </c>
      <c r="B158" s="5">
        <f t="shared" si="92"/>
        <v>30.41</v>
      </c>
      <c r="C158">
        <v>11.299999999999999</v>
      </c>
      <c r="D158">
        <v>10.499999999999998</v>
      </c>
      <c r="E158">
        <v>31.9</v>
      </c>
      <c r="F158">
        <v>31</v>
      </c>
      <c r="G158" s="5">
        <f t="shared" si="81"/>
        <v>11.814</v>
      </c>
      <c r="H158" s="5">
        <f t="shared" si="82"/>
        <v>11.045</v>
      </c>
      <c r="I158" s="5">
        <f t="shared" si="83"/>
        <v>0.93500000000000005</v>
      </c>
      <c r="J158" s="5">
        <f t="shared" si="84"/>
        <v>52.48</v>
      </c>
      <c r="K158" s="5">
        <f t="shared" si="85"/>
        <v>0.57899999999999996</v>
      </c>
      <c r="M158">
        <f t="shared" si="86"/>
        <v>30.405516767233493</v>
      </c>
      <c r="N158" s="5">
        <f t="shared" si="87"/>
        <v>11.81449587771381</v>
      </c>
      <c r="O158" s="5">
        <f t="shared" si="88"/>
        <v>11.044803486077367</v>
      </c>
      <c r="P158" s="5">
        <f t="shared" si="89"/>
        <v>0.93485186337164439</v>
      </c>
      <c r="Q158" s="5">
        <f t="shared" si="90"/>
        <v>52.483087352065183</v>
      </c>
      <c r="R158" s="5">
        <f t="shared" si="91"/>
        <v>0.57933933198838483</v>
      </c>
    </row>
    <row r="159" spans="1:18" x14ac:dyDescent="0.3">
      <c r="A159" t="s">
        <v>28</v>
      </c>
      <c r="B159" s="5">
        <f t="shared" si="92"/>
        <v>30.41</v>
      </c>
      <c r="C159">
        <v>12.049999999999999</v>
      </c>
      <c r="D159">
        <v>11.249999999999998</v>
      </c>
      <c r="E159">
        <v>32.65</v>
      </c>
      <c r="F159">
        <v>31.75</v>
      </c>
      <c r="G159" s="5">
        <f t="shared" si="81"/>
        <v>12.541</v>
      </c>
      <c r="H159" s="5">
        <f t="shared" si="82"/>
        <v>11.769</v>
      </c>
      <c r="I159" s="5">
        <f t="shared" si="83"/>
        <v>0.93799999999999994</v>
      </c>
      <c r="J159" s="5">
        <f t="shared" si="84"/>
        <v>55.74</v>
      </c>
      <c r="K159" s="5">
        <f t="shared" si="85"/>
        <v>0.54500000000000004</v>
      </c>
      <c r="M159">
        <f t="shared" si="86"/>
        <v>30.405516767233493</v>
      </c>
      <c r="N159" s="5">
        <f t="shared" si="87"/>
        <v>12.5411304875088</v>
      </c>
      <c r="O159" s="5">
        <f t="shared" si="88"/>
        <v>11.769368739656866</v>
      </c>
      <c r="P159" s="5">
        <f t="shared" si="89"/>
        <v>0.93846154869207177</v>
      </c>
      <c r="Q159" s="5">
        <f t="shared" si="90"/>
        <v>55.743714836598244</v>
      </c>
      <c r="R159" s="5">
        <f t="shared" si="91"/>
        <v>0.54545192864094716</v>
      </c>
    </row>
    <row r="160" spans="1:18" x14ac:dyDescent="0.3">
      <c r="A160" t="s">
        <v>28</v>
      </c>
      <c r="B160" s="5">
        <f t="shared" si="92"/>
        <v>30.41</v>
      </c>
      <c r="C160">
        <v>12.45</v>
      </c>
      <c r="D160">
        <v>11.95</v>
      </c>
      <c r="E160">
        <v>33.049999999999997</v>
      </c>
      <c r="F160">
        <v>32.450000000000003</v>
      </c>
      <c r="G160" s="5">
        <f t="shared" si="81"/>
        <v>12.929</v>
      </c>
      <c r="H160" s="5">
        <f t="shared" si="82"/>
        <v>12.446999999999999</v>
      </c>
      <c r="I160" s="5">
        <f t="shared" si="83"/>
        <v>0.96299999999999997</v>
      </c>
      <c r="J160" s="5">
        <f t="shared" si="84"/>
        <v>57.49</v>
      </c>
      <c r="K160" s="5">
        <f t="shared" si="85"/>
        <v>0.52900000000000003</v>
      </c>
      <c r="M160">
        <f t="shared" si="86"/>
        <v>30.405516767233493</v>
      </c>
      <c r="N160" s="5">
        <f t="shared" si="87"/>
        <v>12.929314246850439</v>
      </c>
      <c r="O160" s="5">
        <f t="shared" si="88"/>
        <v>12.447203140657644</v>
      </c>
      <c r="P160" s="5">
        <f t="shared" si="89"/>
        <v>0.96271178061046536</v>
      </c>
      <c r="Q160" s="5">
        <f t="shared" si="90"/>
        <v>57.485611819891979</v>
      </c>
      <c r="R160" s="5">
        <f t="shared" si="91"/>
        <v>0.52892394817849275</v>
      </c>
    </row>
    <row r="161" spans="1:18" x14ac:dyDescent="0.3">
      <c r="A161" t="s">
        <v>28</v>
      </c>
      <c r="B161" s="5">
        <f t="shared" si="92"/>
        <v>30.41</v>
      </c>
      <c r="C161">
        <v>13.2</v>
      </c>
      <c r="D161">
        <v>12.7</v>
      </c>
      <c r="E161">
        <v>33.799999999999997</v>
      </c>
      <c r="F161">
        <v>33.200000000000003</v>
      </c>
      <c r="G161" s="5">
        <f t="shared" si="81"/>
        <v>13.657999999999999</v>
      </c>
      <c r="H161" s="5">
        <f t="shared" si="82"/>
        <v>13.175000000000001</v>
      </c>
      <c r="I161" s="5">
        <f t="shared" si="83"/>
        <v>0.96499999999999997</v>
      </c>
      <c r="J161" s="5">
        <f t="shared" si="84"/>
        <v>60.76</v>
      </c>
      <c r="K161" s="5">
        <f t="shared" si="85"/>
        <v>0.5</v>
      </c>
      <c r="M161">
        <f t="shared" si="86"/>
        <v>30.405516767233493</v>
      </c>
      <c r="N161" s="5">
        <f t="shared" si="87"/>
        <v>13.658278903154958</v>
      </c>
      <c r="O161" s="5">
        <f t="shared" si="88"/>
        <v>13.174992878248251</v>
      </c>
      <c r="P161" s="5">
        <f t="shared" si="89"/>
        <v>0.96461589133349213</v>
      </c>
      <c r="Q161" s="5">
        <f t="shared" si="90"/>
        <v>60.756694922127245</v>
      </c>
      <c r="R161" s="5">
        <f t="shared" si="91"/>
        <v>0.50044718209581174</v>
      </c>
    </row>
    <row r="162" spans="1:18" x14ac:dyDescent="0.3">
      <c r="A162" t="s">
        <v>28</v>
      </c>
      <c r="B162" s="5">
        <f t="shared" si="92"/>
        <v>30.41</v>
      </c>
      <c r="C162">
        <v>13.899999999999999</v>
      </c>
      <c r="D162">
        <v>13.399999999999999</v>
      </c>
      <c r="E162">
        <v>34.5</v>
      </c>
      <c r="F162">
        <v>33.9</v>
      </c>
      <c r="G162" s="5">
        <f t="shared" si="81"/>
        <v>14.34</v>
      </c>
      <c r="H162" s="5">
        <f t="shared" si="82"/>
        <v>13.856</v>
      </c>
      <c r="I162" s="5">
        <f t="shared" si="83"/>
        <v>0.96599999999999997</v>
      </c>
      <c r="J162" s="5">
        <f t="shared" si="84"/>
        <v>63.82</v>
      </c>
      <c r="K162" s="5">
        <f t="shared" si="85"/>
        <v>0.47599999999999998</v>
      </c>
      <c r="M162">
        <f t="shared" si="86"/>
        <v>30.405516767233493</v>
      </c>
      <c r="N162" s="5">
        <f t="shared" si="87"/>
        <v>14.339870741541986</v>
      </c>
      <c r="O162" s="5">
        <f t="shared" si="88"/>
        <v>13.855579180585227</v>
      </c>
      <c r="P162" s="5">
        <f t="shared" si="89"/>
        <v>0.96622762020066277</v>
      </c>
      <c r="Q162" s="5">
        <f t="shared" si="90"/>
        <v>63.815201978521358</v>
      </c>
      <c r="R162" s="5">
        <f t="shared" si="91"/>
        <v>0.47646196869309054</v>
      </c>
    </row>
    <row r="163" spans="1:18" x14ac:dyDescent="0.3">
      <c r="A163" t="s">
        <v>28</v>
      </c>
      <c r="B163" s="5">
        <f>ROUND(M163,2)</f>
        <v>32.78</v>
      </c>
      <c r="C163">
        <v>6.6499999999999986</v>
      </c>
      <c r="D163">
        <v>0</v>
      </c>
      <c r="E163">
        <v>27.25</v>
      </c>
      <c r="F163" s="6" t="s">
        <v>30</v>
      </c>
      <c r="G163" s="5">
        <f t="shared" si="81"/>
        <v>7.47</v>
      </c>
      <c r="H163" s="5">
        <f t="shared" si="82"/>
        <v>0</v>
      </c>
      <c r="I163" s="5">
        <f t="shared" si="83"/>
        <v>0</v>
      </c>
      <c r="J163" s="5">
        <f>ROUND(Q163,2)</f>
        <v>32.78</v>
      </c>
      <c r="K163" s="5">
        <f>ROUND(R163,3)</f>
        <v>1</v>
      </c>
      <c r="M163">
        <v>32.782086603589953</v>
      </c>
      <c r="N163" s="5">
        <f>(C163+((((1000*M163)/(30*E163))^2)/1962))</f>
        <v>7.469593793231339</v>
      </c>
      <c r="O163" s="5">
        <f>IF(D163=0,0,(D163+((((1000*M163)/(30*F163))^2)/1962)))</f>
        <v>0</v>
      </c>
      <c r="P163" s="5">
        <f t="shared" si="89"/>
        <v>0</v>
      </c>
      <c r="Q163" s="5">
        <f>M163</f>
        <v>32.782086603589953</v>
      </c>
      <c r="R163" s="5">
        <f>M163/Q163</f>
        <v>1</v>
      </c>
    </row>
    <row r="164" spans="1:18" x14ac:dyDescent="0.3">
      <c r="A164" t="s">
        <v>28</v>
      </c>
      <c r="B164" s="5">
        <f t="shared" ref="B164:B165" si="93">ROUND(M164,2)</f>
        <v>32.78</v>
      </c>
      <c r="C164">
        <v>6.25</v>
      </c>
      <c r="D164">
        <v>0</v>
      </c>
      <c r="E164">
        <v>26.85</v>
      </c>
      <c r="F164">
        <v>19.599999999999998</v>
      </c>
      <c r="G164" s="5">
        <f t="shared" si="81"/>
        <v>7.0940000000000003</v>
      </c>
      <c r="H164" s="5">
        <f t="shared" si="82"/>
        <v>0</v>
      </c>
      <c r="I164" s="5">
        <f t="shared" si="83"/>
        <v>0</v>
      </c>
      <c r="J164" s="5">
        <f>ROUND(Q164,2)</f>
        <v>31.3</v>
      </c>
      <c r="K164" s="5">
        <f>ROUND(R164,3)</f>
        <v>1.0469999999999999</v>
      </c>
      <c r="M164">
        <f>M163</f>
        <v>32.782086603589953</v>
      </c>
      <c r="N164" s="5">
        <f>(C164+((((1000*M164)/(30*E164))^2)/1962))</f>
        <v>7.0941956189276194</v>
      </c>
      <c r="O164" s="5">
        <f>IF(D164=0,0,(D164+((((1000*M164)/(30*F164))^2)/1962)))</f>
        <v>0</v>
      </c>
      <c r="P164" s="5">
        <f>O164/N164</f>
        <v>0</v>
      </c>
      <c r="Q164" s="5">
        <f>4.4873*N164-0.5321</f>
        <v>31.301684000813911</v>
      </c>
      <c r="R164" s="5">
        <f>M164/Q164</f>
        <v>1.0472946632116518</v>
      </c>
    </row>
    <row r="165" spans="1:18" x14ac:dyDescent="0.3">
      <c r="A165" t="s">
        <v>28</v>
      </c>
      <c r="B165" s="5">
        <f t="shared" si="93"/>
        <v>32.78</v>
      </c>
      <c r="C165">
        <v>6.1499999999999986</v>
      </c>
      <c r="D165">
        <v>0</v>
      </c>
      <c r="E165">
        <v>26.75</v>
      </c>
      <c r="F165">
        <v>20.099999999999998</v>
      </c>
      <c r="G165" s="5">
        <f t="shared" ref="G165:G192" si="94">ROUND(N165,3)</f>
        <v>7.0010000000000003</v>
      </c>
      <c r="H165" s="5">
        <f t="shared" ref="H165:H192" si="95">ROUND(O165,3)</f>
        <v>0</v>
      </c>
      <c r="I165" s="5">
        <f t="shared" ref="I165:I192" si="96">ROUND(P165,3)</f>
        <v>0</v>
      </c>
      <c r="J165" s="5">
        <f t="shared" ref="J165:J190" si="97">ROUND(Q165,2)</f>
        <v>30.88</v>
      </c>
      <c r="K165" s="5">
        <f t="shared" ref="K165:K190" si="98">ROUND(R165,3)</f>
        <v>1.0620000000000001</v>
      </c>
      <c r="M165">
        <f t="shared" ref="M165:M190" si="99">M164</f>
        <v>32.782086603589953</v>
      </c>
      <c r="N165" s="5">
        <f t="shared" ref="N165:N190" si="100">(C165+((((1000*M165)/(30*E165))^2)/1962))</f>
        <v>7.000519159523237</v>
      </c>
      <c r="O165" s="5">
        <f t="shared" ref="O165:O190" si="101">IF(D165=0,0,(D165+((((1000*M165)/(30*F165))^2)/1962)))</f>
        <v>0</v>
      </c>
      <c r="P165" s="5">
        <f t="shared" ref="P165:P191" si="102">O165/N165</f>
        <v>0</v>
      </c>
      <c r="Q165" s="5">
        <f t="shared" ref="Q165:Q190" si="103">4.4873*N165-0.5321</f>
        <v>30.881329624528625</v>
      </c>
      <c r="R165" s="5">
        <f t="shared" ref="R165:R190" si="104">M165/Q165</f>
        <v>1.0615503607575103</v>
      </c>
    </row>
    <row r="166" spans="1:18" x14ac:dyDescent="0.3">
      <c r="A166" t="s">
        <v>28</v>
      </c>
      <c r="B166" s="5">
        <f t="shared" ref="B166:B190" si="105">ROUND(M166,2)</f>
        <v>32.78</v>
      </c>
      <c r="C166">
        <v>6.2999999999999972</v>
      </c>
      <c r="D166">
        <v>0.79999999999999716</v>
      </c>
      <c r="E166">
        <v>26.9</v>
      </c>
      <c r="F166">
        <v>21.299999999999997</v>
      </c>
      <c r="G166" s="5">
        <f t="shared" si="94"/>
        <v>7.141</v>
      </c>
      <c r="H166" s="5">
        <f t="shared" si="95"/>
        <v>2.141</v>
      </c>
      <c r="I166" s="5">
        <f t="shared" si="96"/>
        <v>0.3</v>
      </c>
      <c r="J166" s="5">
        <f t="shared" si="97"/>
        <v>31.51</v>
      </c>
      <c r="K166" s="5">
        <f t="shared" si="98"/>
        <v>1.04</v>
      </c>
      <c r="M166">
        <f t="shared" si="99"/>
        <v>32.782086603589953</v>
      </c>
      <c r="N166" s="5">
        <f t="shared" si="100"/>
        <v>7.1410602618625294</v>
      </c>
      <c r="O166" s="5">
        <f t="shared" si="101"/>
        <v>2.141443752532227</v>
      </c>
      <c r="P166" s="5">
        <f t="shared" si="102"/>
        <v>0.29987756355576478</v>
      </c>
      <c r="Q166" s="5">
        <f t="shared" si="103"/>
        <v>31.51197971305573</v>
      </c>
      <c r="R166" s="5">
        <f t="shared" si="104"/>
        <v>1.040305525139952</v>
      </c>
    </row>
    <row r="167" spans="1:18" x14ac:dyDescent="0.3">
      <c r="A167" t="s">
        <v>28</v>
      </c>
      <c r="B167" s="5">
        <f t="shared" si="105"/>
        <v>32.78</v>
      </c>
      <c r="C167">
        <v>6.3999999999999986</v>
      </c>
      <c r="D167">
        <v>1.0999999999999979</v>
      </c>
      <c r="E167">
        <v>27</v>
      </c>
      <c r="F167">
        <v>21.599999999999998</v>
      </c>
      <c r="G167" s="5">
        <f t="shared" si="94"/>
        <v>7.2350000000000003</v>
      </c>
      <c r="H167" s="5">
        <f t="shared" si="95"/>
        <v>2.4039999999999999</v>
      </c>
      <c r="I167" s="5">
        <f t="shared" si="96"/>
        <v>0.33200000000000002</v>
      </c>
      <c r="J167" s="5">
        <f t="shared" si="97"/>
        <v>31.93</v>
      </c>
      <c r="K167" s="5">
        <f t="shared" si="98"/>
        <v>1.0269999999999999</v>
      </c>
      <c r="M167">
        <f t="shared" si="99"/>
        <v>32.782086603589953</v>
      </c>
      <c r="N167" s="5">
        <f t="shared" si="100"/>
        <v>7.2348417230265376</v>
      </c>
      <c r="O167" s="5">
        <f t="shared" si="101"/>
        <v>2.4044401922289662</v>
      </c>
      <c r="P167" s="5">
        <f t="shared" si="102"/>
        <v>0.33234178220876426</v>
      </c>
      <c r="Q167" s="5">
        <f t="shared" si="103"/>
        <v>31.932805263736988</v>
      </c>
      <c r="R167" s="5">
        <f t="shared" si="104"/>
        <v>1.0265958888622106</v>
      </c>
    </row>
    <row r="168" spans="1:18" x14ac:dyDescent="0.3">
      <c r="A168" t="s">
        <v>28</v>
      </c>
      <c r="B168" s="5">
        <f t="shared" si="105"/>
        <v>32.78</v>
      </c>
      <c r="C168">
        <v>6.3999999999999986</v>
      </c>
      <c r="D168">
        <v>1.3999999999999986</v>
      </c>
      <c r="E168">
        <v>27</v>
      </c>
      <c r="F168">
        <v>21.9</v>
      </c>
      <c r="G168" s="5">
        <f t="shared" si="94"/>
        <v>7.2350000000000003</v>
      </c>
      <c r="H168" s="5">
        <f t="shared" si="95"/>
        <v>2.669</v>
      </c>
      <c r="I168" s="5">
        <f t="shared" si="96"/>
        <v>0.36899999999999999</v>
      </c>
      <c r="J168" s="5">
        <f t="shared" si="97"/>
        <v>31.93</v>
      </c>
      <c r="K168" s="5">
        <f t="shared" si="98"/>
        <v>1.0269999999999999</v>
      </c>
      <c r="M168">
        <f t="shared" si="99"/>
        <v>32.782086603589953</v>
      </c>
      <c r="N168" s="5">
        <f t="shared" si="100"/>
        <v>7.2348417230265376</v>
      </c>
      <c r="O168" s="5">
        <f t="shared" si="101"/>
        <v>2.6689468861915859</v>
      </c>
      <c r="P168" s="5">
        <f t="shared" si="102"/>
        <v>0.36890190392100114</v>
      </c>
      <c r="Q168" s="5">
        <f t="shared" si="103"/>
        <v>31.932805263736988</v>
      </c>
      <c r="R168" s="5">
        <f t="shared" si="104"/>
        <v>1.0265958888622106</v>
      </c>
    </row>
    <row r="169" spans="1:18" x14ac:dyDescent="0.3">
      <c r="A169" t="s">
        <v>28</v>
      </c>
      <c r="B169" s="5">
        <f t="shared" si="105"/>
        <v>32.78</v>
      </c>
      <c r="C169">
        <v>6.5499999999999972</v>
      </c>
      <c r="D169">
        <v>2.0999999999999979</v>
      </c>
      <c r="E169">
        <v>27.15</v>
      </c>
      <c r="F169">
        <v>22.599999999999998</v>
      </c>
      <c r="G169" s="5">
        <f t="shared" si="94"/>
        <v>7.3760000000000003</v>
      </c>
      <c r="H169" s="5">
        <f t="shared" si="95"/>
        <v>3.2919999999999998</v>
      </c>
      <c r="I169" s="5">
        <f t="shared" si="96"/>
        <v>0.44600000000000001</v>
      </c>
      <c r="J169" s="5">
        <f t="shared" si="97"/>
        <v>32.56</v>
      </c>
      <c r="K169" s="5">
        <f t="shared" si="98"/>
        <v>1.0069999999999999</v>
      </c>
      <c r="M169">
        <f t="shared" si="99"/>
        <v>32.782086603589953</v>
      </c>
      <c r="N169" s="5">
        <f t="shared" si="100"/>
        <v>7.3756424353975696</v>
      </c>
      <c r="O169" s="5">
        <f t="shared" si="101"/>
        <v>3.2915569271014689</v>
      </c>
      <c r="P169" s="5">
        <f t="shared" si="102"/>
        <v>0.4462739288044193</v>
      </c>
      <c r="Q169" s="5">
        <f t="shared" si="103"/>
        <v>32.564620300359515</v>
      </c>
      <c r="R169" s="5">
        <f t="shared" si="104"/>
        <v>1.0066779929022553</v>
      </c>
    </row>
    <row r="170" spans="1:18" x14ac:dyDescent="0.3">
      <c r="A170" t="s">
        <v>28</v>
      </c>
      <c r="B170" s="5">
        <f t="shared" si="105"/>
        <v>32.78</v>
      </c>
      <c r="C170">
        <v>6.6499999999999986</v>
      </c>
      <c r="D170">
        <v>2.6999999999999993</v>
      </c>
      <c r="E170">
        <v>27.25</v>
      </c>
      <c r="F170">
        <v>23.2</v>
      </c>
      <c r="G170" s="5">
        <f t="shared" si="94"/>
        <v>7.47</v>
      </c>
      <c r="H170" s="5">
        <f t="shared" si="95"/>
        <v>3.831</v>
      </c>
      <c r="I170" s="5">
        <f t="shared" si="96"/>
        <v>0.51300000000000001</v>
      </c>
      <c r="J170" s="5">
        <f t="shared" si="97"/>
        <v>32.99</v>
      </c>
      <c r="K170" s="5">
        <f t="shared" si="98"/>
        <v>0.99399999999999999</v>
      </c>
      <c r="M170">
        <f t="shared" si="99"/>
        <v>32.782086603589953</v>
      </c>
      <c r="N170" s="5">
        <f t="shared" si="100"/>
        <v>7.469593793231339</v>
      </c>
      <c r="O170" s="5">
        <f t="shared" si="101"/>
        <v>3.8307216410641098</v>
      </c>
      <c r="P170" s="5">
        <f t="shared" si="102"/>
        <v>0.51284202958069336</v>
      </c>
      <c r="Q170" s="5">
        <f t="shared" si="103"/>
        <v>32.986208228366991</v>
      </c>
      <c r="R170" s="5">
        <f t="shared" si="104"/>
        <v>0.99381191001512259</v>
      </c>
    </row>
    <row r="171" spans="1:18" x14ac:dyDescent="0.3">
      <c r="A171" t="s">
        <v>28</v>
      </c>
      <c r="B171" s="5">
        <f t="shared" si="105"/>
        <v>32.78</v>
      </c>
      <c r="C171">
        <v>6.8999999999999986</v>
      </c>
      <c r="D171">
        <v>3.0999999999999979</v>
      </c>
      <c r="E171">
        <v>27.5</v>
      </c>
      <c r="F171">
        <v>23.599999999999998</v>
      </c>
      <c r="G171" s="5">
        <f t="shared" si="94"/>
        <v>7.7050000000000001</v>
      </c>
      <c r="H171" s="5">
        <f t="shared" si="95"/>
        <v>4.1929999999999996</v>
      </c>
      <c r="I171" s="5">
        <f t="shared" si="96"/>
        <v>0.54400000000000004</v>
      </c>
      <c r="J171" s="5">
        <f t="shared" si="97"/>
        <v>34.04</v>
      </c>
      <c r="K171" s="5">
        <f t="shared" si="98"/>
        <v>0.96299999999999997</v>
      </c>
      <c r="M171">
        <f t="shared" si="99"/>
        <v>32.782086603589953</v>
      </c>
      <c r="N171" s="5">
        <f t="shared" si="100"/>
        <v>7.7047598229240943</v>
      </c>
      <c r="O171" s="5">
        <f t="shared" si="101"/>
        <v>4.192716920580196</v>
      </c>
      <c r="P171" s="5">
        <f t="shared" si="102"/>
        <v>0.54417230607312883</v>
      </c>
      <c r="Q171" s="5">
        <f t="shared" si="103"/>
        <v>34.041468753407294</v>
      </c>
      <c r="R171" s="5">
        <f t="shared" si="104"/>
        <v>0.96300447084289553</v>
      </c>
    </row>
    <row r="172" spans="1:18" x14ac:dyDescent="0.3">
      <c r="A172" t="s">
        <v>28</v>
      </c>
      <c r="B172" s="5">
        <f t="shared" si="105"/>
        <v>32.78</v>
      </c>
      <c r="C172">
        <v>7.0999999999999979</v>
      </c>
      <c r="D172">
        <v>3.4499999999999993</v>
      </c>
      <c r="E172">
        <v>27.7</v>
      </c>
      <c r="F172">
        <v>23.95</v>
      </c>
      <c r="G172" s="5">
        <f t="shared" si="94"/>
        <v>7.8929999999999998</v>
      </c>
      <c r="H172" s="5">
        <f t="shared" si="95"/>
        <v>4.5110000000000001</v>
      </c>
      <c r="I172" s="5">
        <f t="shared" si="96"/>
        <v>0.57199999999999995</v>
      </c>
      <c r="J172" s="5">
        <f t="shared" si="97"/>
        <v>34.89</v>
      </c>
      <c r="K172" s="5">
        <f t="shared" si="98"/>
        <v>0.94</v>
      </c>
      <c r="M172">
        <f t="shared" si="99"/>
        <v>32.782086603589953</v>
      </c>
      <c r="N172" s="5">
        <f t="shared" si="100"/>
        <v>7.8931806958077724</v>
      </c>
      <c r="O172" s="5">
        <f t="shared" si="101"/>
        <v>4.5110128374376801</v>
      </c>
      <c r="P172" s="5">
        <f t="shared" si="102"/>
        <v>0.57150761033933639</v>
      </c>
      <c r="Q172" s="5">
        <f t="shared" si="103"/>
        <v>34.886969736298219</v>
      </c>
      <c r="R172" s="5">
        <f t="shared" si="104"/>
        <v>0.93966563594893604</v>
      </c>
    </row>
    <row r="173" spans="1:18" x14ac:dyDescent="0.3">
      <c r="A173" t="s">
        <v>28</v>
      </c>
      <c r="B173" s="5">
        <f t="shared" si="105"/>
        <v>32.78</v>
      </c>
      <c r="C173">
        <v>7.3999999999999986</v>
      </c>
      <c r="D173">
        <v>4.0999999999999979</v>
      </c>
      <c r="E173">
        <v>28</v>
      </c>
      <c r="F173">
        <v>24.599999999999998</v>
      </c>
      <c r="G173" s="5">
        <f t="shared" si="94"/>
        <v>8.1760000000000002</v>
      </c>
      <c r="H173" s="5">
        <f t="shared" si="95"/>
        <v>5.1059999999999999</v>
      </c>
      <c r="I173" s="5">
        <f t="shared" si="96"/>
        <v>0.624</v>
      </c>
      <c r="J173" s="5">
        <f t="shared" si="97"/>
        <v>36.159999999999997</v>
      </c>
      <c r="K173" s="5">
        <f t="shared" si="98"/>
        <v>0.90700000000000003</v>
      </c>
      <c r="M173">
        <f t="shared" si="99"/>
        <v>32.782086603589953</v>
      </c>
      <c r="N173" s="5">
        <f t="shared" si="100"/>
        <v>8.1762750205182986</v>
      </c>
      <c r="O173" s="5">
        <f t="shared" si="101"/>
        <v>5.1056838126881257</v>
      </c>
      <c r="P173" s="5">
        <f t="shared" si="102"/>
        <v>0.6244510855952683</v>
      </c>
      <c r="Q173" s="5">
        <f t="shared" si="103"/>
        <v>36.157298899571764</v>
      </c>
      <c r="R173" s="5">
        <f t="shared" si="104"/>
        <v>0.90665197902762074</v>
      </c>
    </row>
    <row r="174" spans="1:18" x14ac:dyDescent="0.3">
      <c r="A174" t="s">
        <v>28</v>
      </c>
      <c r="B174" s="5">
        <f t="shared" si="105"/>
        <v>32.78</v>
      </c>
      <c r="C174">
        <v>7.6499999999999986</v>
      </c>
      <c r="D174">
        <v>4.6499999999999986</v>
      </c>
      <c r="E174">
        <v>28.25</v>
      </c>
      <c r="F174">
        <v>25.15</v>
      </c>
      <c r="G174" s="5">
        <f t="shared" si="94"/>
        <v>8.4130000000000003</v>
      </c>
      <c r="H174" s="5">
        <f t="shared" si="95"/>
        <v>5.6120000000000001</v>
      </c>
      <c r="I174" s="5">
        <f t="shared" si="96"/>
        <v>0.66700000000000004</v>
      </c>
      <c r="J174" s="5">
        <f t="shared" si="97"/>
        <v>37.22</v>
      </c>
      <c r="K174" s="5">
        <f t="shared" si="98"/>
        <v>0.88100000000000001</v>
      </c>
      <c r="M174">
        <f t="shared" si="99"/>
        <v>32.782086603589953</v>
      </c>
      <c r="N174" s="5">
        <f t="shared" si="100"/>
        <v>8.4125964333449392</v>
      </c>
      <c r="O174" s="5">
        <f t="shared" si="101"/>
        <v>5.6121786040596913</v>
      </c>
      <c r="P174" s="5">
        <f t="shared" si="102"/>
        <v>0.66711610957762635</v>
      </c>
      <c r="Q174" s="5">
        <f t="shared" si="103"/>
        <v>37.217743975348746</v>
      </c>
      <c r="R174" s="5">
        <f t="shared" si="104"/>
        <v>0.88081874670595939</v>
      </c>
    </row>
    <row r="175" spans="1:18" x14ac:dyDescent="0.3">
      <c r="A175" t="s">
        <v>28</v>
      </c>
      <c r="B175" s="5">
        <f t="shared" si="105"/>
        <v>32.78</v>
      </c>
      <c r="C175">
        <v>7.8999999999999986</v>
      </c>
      <c r="D175">
        <v>5.1999999999999993</v>
      </c>
      <c r="E175">
        <v>28.5</v>
      </c>
      <c r="F175">
        <v>25.7</v>
      </c>
      <c r="G175" s="5">
        <f t="shared" si="94"/>
        <v>8.6489999999999991</v>
      </c>
      <c r="H175" s="5">
        <f t="shared" si="95"/>
        <v>6.1210000000000004</v>
      </c>
      <c r="I175" s="5">
        <f t="shared" si="96"/>
        <v>0.70799999999999996</v>
      </c>
      <c r="J175" s="5">
        <f t="shared" si="97"/>
        <v>38.28</v>
      </c>
      <c r="K175" s="5">
        <f t="shared" si="98"/>
        <v>0.85599999999999998</v>
      </c>
      <c r="M175">
        <f t="shared" si="99"/>
        <v>32.782086603589953</v>
      </c>
      <c r="N175" s="5">
        <f t="shared" si="100"/>
        <v>8.6492762278686932</v>
      </c>
      <c r="O175" s="5">
        <f t="shared" si="101"/>
        <v>6.1214365336134486</v>
      </c>
      <c r="P175" s="5">
        <f t="shared" si="102"/>
        <v>0.70773974288041197</v>
      </c>
      <c r="Q175" s="5">
        <f t="shared" si="103"/>
        <v>38.279797217315192</v>
      </c>
      <c r="R175" s="5">
        <f t="shared" si="104"/>
        <v>0.85638088460827988</v>
      </c>
    </row>
    <row r="176" spans="1:18" x14ac:dyDescent="0.3">
      <c r="A176" t="s">
        <v>28</v>
      </c>
      <c r="B176" s="5">
        <f t="shared" si="105"/>
        <v>32.78</v>
      </c>
      <c r="C176">
        <v>8.1499999999999986</v>
      </c>
      <c r="D176">
        <v>5.7499999999999982</v>
      </c>
      <c r="E176">
        <v>28.75</v>
      </c>
      <c r="F176">
        <v>26.25</v>
      </c>
      <c r="G176" s="5">
        <f t="shared" si="94"/>
        <v>8.8859999999999992</v>
      </c>
      <c r="H176" s="5">
        <f t="shared" si="95"/>
        <v>6.633</v>
      </c>
      <c r="I176" s="5">
        <f t="shared" si="96"/>
        <v>0.746</v>
      </c>
      <c r="J176" s="5">
        <f t="shared" si="97"/>
        <v>39.340000000000003</v>
      </c>
      <c r="K176" s="5">
        <f t="shared" si="98"/>
        <v>0.83299999999999996</v>
      </c>
      <c r="M176">
        <f t="shared" si="99"/>
        <v>32.782086603589953</v>
      </c>
      <c r="N176" s="5">
        <f t="shared" si="100"/>
        <v>8.8863019929967138</v>
      </c>
      <c r="O176" s="5">
        <f t="shared" si="101"/>
        <v>6.6332284677897082</v>
      </c>
      <c r="P176" s="5">
        <f t="shared" si="102"/>
        <v>0.74645544040899681</v>
      </c>
      <c r="Q176" s="5">
        <f t="shared" si="103"/>
        <v>39.343402933174154</v>
      </c>
      <c r="R176" s="5">
        <f t="shared" si="104"/>
        <v>0.83322956733740661</v>
      </c>
    </row>
    <row r="177" spans="1:18" x14ac:dyDescent="0.3">
      <c r="A177" t="s">
        <v>28</v>
      </c>
      <c r="B177" s="5">
        <f t="shared" si="105"/>
        <v>32.78</v>
      </c>
      <c r="C177">
        <v>8.3999999999999986</v>
      </c>
      <c r="D177">
        <v>6.1499999999999986</v>
      </c>
      <c r="E177">
        <v>29</v>
      </c>
      <c r="F177">
        <v>26.65</v>
      </c>
      <c r="G177" s="5">
        <f t="shared" si="94"/>
        <v>9.1240000000000006</v>
      </c>
      <c r="H177" s="5">
        <f t="shared" si="95"/>
        <v>7.0069999999999997</v>
      </c>
      <c r="I177" s="5">
        <f t="shared" si="96"/>
        <v>0.76800000000000002</v>
      </c>
      <c r="J177" s="5">
        <f t="shared" si="97"/>
        <v>40.409999999999997</v>
      </c>
      <c r="K177" s="5">
        <f t="shared" si="98"/>
        <v>0.81100000000000005</v>
      </c>
      <c r="M177">
        <f t="shared" si="99"/>
        <v>32.782086603589953</v>
      </c>
      <c r="N177" s="5">
        <f t="shared" si="100"/>
        <v>9.1236618502810298</v>
      </c>
      <c r="O177" s="5">
        <f t="shared" si="101"/>
        <v>7.0069140179117761</v>
      </c>
      <c r="P177" s="5">
        <f t="shared" si="102"/>
        <v>0.76799361187371795</v>
      </c>
      <c r="Q177" s="5">
        <f t="shared" si="103"/>
        <v>40.408507820766069</v>
      </c>
      <c r="R177" s="5">
        <f t="shared" si="104"/>
        <v>0.81126694281799561</v>
      </c>
    </row>
    <row r="178" spans="1:18" x14ac:dyDescent="0.3">
      <c r="A178" t="s">
        <v>28</v>
      </c>
      <c r="B178" s="5">
        <f t="shared" si="105"/>
        <v>32.78</v>
      </c>
      <c r="C178">
        <v>8.7999999999999989</v>
      </c>
      <c r="D178">
        <v>6.8999999999999986</v>
      </c>
      <c r="E178">
        <v>29.4</v>
      </c>
      <c r="F178">
        <v>27.4</v>
      </c>
      <c r="G178" s="5">
        <f t="shared" si="94"/>
        <v>9.5039999999999996</v>
      </c>
      <c r="H178" s="5">
        <f t="shared" si="95"/>
        <v>7.7110000000000003</v>
      </c>
      <c r="I178" s="5">
        <f t="shared" si="96"/>
        <v>0.81100000000000005</v>
      </c>
      <c r="J178" s="5">
        <f t="shared" si="97"/>
        <v>42.12</v>
      </c>
      <c r="K178" s="5">
        <f t="shared" si="98"/>
        <v>0.77800000000000002</v>
      </c>
      <c r="M178">
        <f t="shared" si="99"/>
        <v>32.782086603589953</v>
      </c>
      <c r="N178" s="5">
        <f t="shared" si="100"/>
        <v>9.504104327000725</v>
      </c>
      <c r="O178" s="5">
        <f t="shared" si="101"/>
        <v>7.7106447014842905</v>
      </c>
      <c r="P178" s="5">
        <f t="shared" si="102"/>
        <v>0.81129630275403253</v>
      </c>
      <c r="Q178" s="5">
        <f t="shared" si="103"/>
        <v>42.115667346550353</v>
      </c>
      <c r="R178" s="5">
        <f t="shared" si="104"/>
        <v>0.77838221899326254</v>
      </c>
    </row>
    <row r="179" spans="1:18" x14ac:dyDescent="0.3">
      <c r="A179" t="s">
        <v>28</v>
      </c>
      <c r="B179" s="5">
        <f t="shared" si="105"/>
        <v>32.78</v>
      </c>
      <c r="C179">
        <v>9.1999999999999993</v>
      </c>
      <c r="D179">
        <v>7.3999999999999986</v>
      </c>
      <c r="E179">
        <v>29.8</v>
      </c>
      <c r="F179">
        <v>27.9</v>
      </c>
      <c r="G179" s="5">
        <f t="shared" si="94"/>
        <v>9.8849999999999998</v>
      </c>
      <c r="H179" s="5">
        <f t="shared" si="95"/>
        <v>8.1820000000000004</v>
      </c>
      <c r="I179" s="5">
        <f t="shared" si="96"/>
        <v>0.82799999999999996</v>
      </c>
      <c r="J179" s="5">
        <f t="shared" si="97"/>
        <v>43.83</v>
      </c>
      <c r="K179" s="5">
        <f t="shared" si="98"/>
        <v>0.748</v>
      </c>
      <c r="M179">
        <f t="shared" si="99"/>
        <v>32.782086603589953</v>
      </c>
      <c r="N179" s="5">
        <f t="shared" si="100"/>
        <v>9.8853290573469064</v>
      </c>
      <c r="O179" s="5">
        <f t="shared" si="101"/>
        <v>8.1818496885784437</v>
      </c>
      <c r="P179" s="5">
        <f t="shared" si="102"/>
        <v>0.82767600765880278</v>
      </c>
      <c r="Q179" s="5">
        <f t="shared" si="103"/>
        <v>43.826337079032776</v>
      </c>
      <c r="R179" s="5">
        <f t="shared" si="104"/>
        <v>0.74799969124669174</v>
      </c>
    </row>
    <row r="180" spans="1:18" x14ac:dyDescent="0.3">
      <c r="A180" t="s">
        <v>28</v>
      </c>
      <c r="B180" s="5">
        <f t="shared" si="105"/>
        <v>32.78</v>
      </c>
      <c r="C180">
        <v>9.4999999999999982</v>
      </c>
      <c r="D180">
        <v>7.9999999999999982</v>
      </c>
      <c r="E180">
        <v>30.1</v>
      </c>
      <c r="F180">
        <v>28.5</v>
      </c>
      <c r="G180" s="5">
        <f t="shared" si="94"/>
        <v>10.172000000000001</v>
      </c>
      <c r="H180" s="5">
        <f t="shared" si="95"/>
        <v>8.7490000000000006</v>
      </c>
      <c r="I180" s="5">
        <f t="shared" si="96"/>
        <v>0.86</v>
      </c>
      <c r="J180" s="5">
        <f t="shared" si="97"/>
        <v>45.11</v>
      </c>
      <c r="K180" s="5">
        <f t="shared" si="98"/>
        <v>0.72699999999999998</v>
      </c>
      <c r="M180">
        <f t="shared" si="99"/>
        <v>32.782086603589953</v>
      </c>
      <c r="N180" s="5">
        <f t="shared" si="100"/>
        <v>10.171736091308425</v>
      </c>
      <c r="O180" s="5">
        <f t="shared" si="101"/>
        <v>8.7492762278686929</v>
      </c>
      <c r="P180" s="5">
        <f t="shared" si="102"/>
        <v>0.86015564593194671</v>
      </c>
      <c r="Q180" s="5">
        <f t="shared" si="103"/>
        <v>45.111531362528297</v>
      </c>
      <c r="R180" s="5">
        <f t="shared" si="104"/>
        <v>0.72668973128277026</v>
      </c>
    </row>
    <row r="181" spans="1:18" x14ac:dyDescent="0.3">
      <c r="A181" t="s">
        <v>28</v>
      </c>
      <c r="B181" s="5">
        <f t="shared" si="105"/>
        <v>32.78</v>
      </c>
      <c r="C181">
        <v>9.8999999999999986</v>
      </c>
      <c r="D181">
        <v>8.5999999999999979</v>
      </c>
      <c r="E181">
        <v>30.5</v>
      </c>
      <c r="F181">
        <v>29.099999999999998</v>
      </c>
      <c r="G181" s="5">
        <f t="shared" si="94"/>
        <v>10.554</v>
      </c>
      <c r="H181" s="5">
        <f t="shared" si="95"/>
        <v>9.3190000000000008</v>
      </c>
      <c r="I181" s="5">
        <f t="shared" si="96"/>
        <v>0.88300000000000001</v>
      </c>
      <c r="J181" s="5">
        <f t="shared" si="97"/>
        <v>46.83</v>
      </c>
      <c r="K181" s="5">
        <f t="shared" si="98"/>
        <v>0.7</v>
      </c>
      <c r="M181">
        <f t="shared" si="99"/>
        <v>32.782086603589953</v>
      </c>
      <c r="N181" s="5">
        <f t="shared" si="100"/>
        <v>10.554232320436814</v>
      </c>
      <c r="O181" s="5">
        <f t="shared" si="101"/>
        <v>9.3186967750573864</v>
      </c>
      <c r="P181" s="5">
        <f t="shared" si="102"/>
        <v>0.88293458890543997</v>
      </c>
      <c r="Q181" s="5">
        <f t="shared" si="103"/>
        <v>46.827906691496118</v>
      </c>
      <c r="R181" s="5">
        <f t="shared" si="104"/>
        <v>0.70005449569974332</v>
      </c>
    </row>
    <row r="182" spans="1:18" x14ac:dyDescent="0.3">
      <c r="A182" t="s">
        <v>28</v>
      </c>
      <c r="B182" s="5">
        <f t="shared" si="105"/>
        <v>32.78</v>
      </c>
      <c r="C182">
        <v>10.45</v>
      </c>
      <c r="D182">
        <v>9.0999999999999979</v>
      </c>
      <c r="E182">
        <v>31.05</v>
      </c>
      <c r="F182">
        <v>29.599999999999998</v>
      </c>
      <c r="G182" s="5">
        <f t="shared" si="94"/>
        <v>11.081</v>
      </c>
      <c r="H182" s="5">
        <f t="shared" si="95"/>
        <v>9.7949999999999999</v>
      </c>
      <c r="I182" s="5">
        <f t="shared" si="96"/>
        <v>0.88400000000000001</v>
      </c>
      <c r="J182" s="5">
        <f t="shared" si="97"/>
        <v>49.19</v>
      </c>
      <c r="K182" s="5">
        <f t="shared" si="98"/>
        <v>0.66600000000000004</v>
      </c>
      <c r="M182">
        <f t="shared" si="99"/>
        <v>32.782086603589953</v>
      </c>
      <c r="N182" s="5">
        <f t="shared" si="100"/>
        <v>11.081260282061654</v>
      </c>
      <c r="O182" s="5">
        <f t="shared" si="101"/>
        <v>9.7946215486741526</v>
      </c>
      <c r="P182" s="5">
        <f t="shared" si="102"/>
        <v>0.88389057736778254</v>
      </c>
      <c r="Q182" s="5">
        <f t="shared" si="103"/>
        <v>49.192839263695262</v>
      </c>
      <c r="R182" s="5">
        <f t="shared" si="104"/>
        <v>0.66639956331578154</v>
      </c>
    </row>
    <row r="183" spans="1:18" x14ac:dyDescent="0.3">
      <c r="A183" t="s">
        <v>28</v>
      </c>
      <c r="B183" s="5">
        <f t="shared" si="105"/>
        <v>32.78</v>
      </c>
      <c r="C183">
        <v>10.95</v>
      </c>
      <c r="D183">
        <v>9.8999999999999986</v>
      </c>
      <c r="E183">
        <v>31.55</v>
      </c>
      <c r="F183">
        <v>30.4</v>
      </c>
      <c r="G183" s="5">
        <f t="shared" si="94"/>
        <v>11.561</v>
      </c>
      <c r="H183" s="5">
        <f t="shared" si="95"/>
        <v>10.558999999999999</v>
      </c>
      <c r="I183" s="5">
        <f t="shared" si="96"/>
        <v>0.91300000000000003</v>
      </c>
      <c r="J183" s="5">
        <f t="shared" si="97"/>
        <v>51.35</v>
      </c>
      <c r="K183" s="5">
        <f t="shared" si="98"/>
        <v>0.63800000000000001</v>
      </c>
      <c r="M183">
        <f t="shared" si="99"/>
        <v>32.782086603589953</v>
      </c>
      <c r="N183" s="5">
        <f t="shared" si="100"/>
        <v>11.561410576210474</v>
      </c>
      <c r="O183" s="5">
        <f t="shared" si="101"/>
        <v>10.558543559650218</v>
      </c>
      <c r="P183" s="5">
        <f t="shared" si="102"/>
        <v>0.91325738239728105</v>
      </c>
      <c r="Q183" s="5">
        <f t="shared" si="103"/>
        <v>51.347417678629263</v>
      </c>
      <c r="R183" s="5">
        <f t="shared" si="104"/>
        <v>0.6384369085270245</v>
      </c>
    </row>
    <row r="184" spans="1:18" x14ac:dyDescent="0.3">
      <c r="A184" t="s">
        <v>28</v>
      </c>
      <c r="B184" s="5">
        <f t="shared" si="105"/>
        <v>32.78</v>
      </c>
      <c r="C184">
        <v>11.499999999999998</v>
      </c>
      <c r="D184">
        <v>10.499999999999998</v>
      </c>
      <c r="E184">
        <v>32.1</v>
      </c>
      <c r="F184">
        <v>31</v>
      </c>
      <c r="G184" s="5">
        <f t="shared" si="94"/>
        <v>12.090999999999999</v>
      </c>
      <c r="H184" s="5">
        <f t="shared" si="95"/>
        <v>11.132999999999999</v>
      </c>
      <c r="I184" s="5">
        <f t="shared" si="96"/>
        <v>0.92100000000000004</v>
      </c>
      <c r="J184" s="5">
        <f t="shared" si="97"/>
        <v>53.72</v>
      </c>
      <c r="K184" s="5">
        <f t="shared" si="98"/>
        <v>0.61</v>
      </c>
      <c r="M184">
        <f t="shared" si="99"/>
        <v>32.782086603589953</v>
      </c>
      <c r="N184" s="5">
        <f t="shared" si="100"/>
        <v>12.09063830522447</v>
      </c>
      <c r="O184" s="5">
        <f t="shared" si="101"/>
        <v>11.133298247748538</v>
      </c>
      <c r="P184" s="5">
        <f t="shared" si="102"/>
        <v>0.92081972569948956</v>
      </c>
      <c r="Q184" s="5">
        <f t="shared" si="103"/>
        <v>53.722221267033767</v>
      </c>
      <c r="R184" s="5">
        <f t="shared" si="104"/>
        <v>0.61021465290204657</v>
      </c>
    </row>
    <row r="185" spans="1:18" x14ac:dyDescent="0.3">
      <c r="A185" t="s">
        <v>28</v>
      </c>
      <c r="B185" s="5">
        <f t="shared" si="105"/>
        <v>32.78</v>
      </c>
      <c r="C185">
        <v>11.999999999999998</v>
      </c>
      <c r="D185">
        <v>11.099999999999998</v>
      </c>
      <c r="E185">
        <v>32.6</v>
      </c>
      <c r="F185">
        <v>31.599999999999998</v>
      </c>
      <c r="G185" s="5">
        <f t="shared" si="94"/>
        <v>12.573</v>
      </c>
      <c r="H185" s="5">
        <f t="shared" si="95"/>
        <v>11.709</v>
      </c>
      <c r="I185" s="5">
        <f t="shared" si="96"/>
        <v>0.93100000000000005</v>
      </c>
      <c r="J185" s="5">
        <f t="shared" si="97"/>
        <v>55.89</v>
      </c>
      <c r="K185" s="5">
        <f t="shared" si="98"/>
        <v>0.58699999999999997</v>
      </c>
      <c r="M185">
        <f t="shared" si="99"/>
        <v>32.782086603589953</v>
      </c>
      <c r="N185" s="5">
        <f t="shared" si="100"/>
        <v>12.572659505519916</v>
      </c>
      <c r="O185" s="5">
        <f t="shared" si="101"/>
        <v>11.709477263345562</v>
      </c>
      <c r="P185" s="5">
        <f t="shared" si="102"/>
        <v>0.93134449860863722</v>
      </c>
      <c r="Q185" s="5">
        <f t="shared" si="103"/>
        <v>55.88519499911952</v>
      </c>
      <c r="R185" s="5">
        <f t="shared" si="104"/>
        <v>0.58659697982813586</v>
      </c>
    </row>
    <row r="186" spans="1:18" x14ac:dyDescent="0.3">
      <c r="A186" t="s">
        <v>28</v>
      </c>
      <c r="B186" s="5">
        <f t="shared" si="105"/>
        <v>32.78</v>
      </c>
      <c r="C186">
        <v>12.549999999999999</v>
      </c>
      <c r="D186">
        <v>11.749999999999998</v>
      </c>
      <c r="E186">
        <v>33.15</v>
      </c>
      <c r="F186">
        <v>32.25</v>
      </c>
      <c r="G186" s="5">
        <f t="shared" si="94"/>
        <v>13.103999999999999</v>
      </c>
      <c r="H186" s="5">
        <f t="shared" si="95"/>
        <v>12.335000000000001</v>
      </c>
      <c r="I186" s="5">
        <f t="shared" si="96"/>
        <v>0.94099999999999995</v>
      </c>
      <c r="J186" s="5">
        <f t="shared" si="97"/>
        <v>58.27</v>
      </c>
      <c r="K186" s="5">
        <f t="shared" si="98"/>
        <v>0.56299999999999994</v>
      </c>
      <c r="M186">
        <f t="shared" si="99"/>
        <v>32.782086603589953</v>
      </c>
      <c r="N186" s="5">
        <f t="shared" si="100"/>
        <v>13.103814865094078</v>
      </c>
      <c r="O186" s="5">
        <f t="shared" si="101"/>
        <v>12.335156772873116</v>
      </c>
      <c r="P186" s="5">
        <f t="shared" si="102"/>
        <v>0.94134089193609471</v>
      </c>
      <c r="Q186" s="5">
        <f t="shared" si="103"/>
        <v>58.268648444136659</v>
      </c>
      <c r="R186" s="5">
        <f t="shared" si="104"/>
        <v>0.56260248828353743</v>
      </c>
    </row>
    <row r="187" spans="1:18" x14ac:dyDescent="0.3">
      <c r="A187" t="s">
        <v>28</v>
      </c>
      <c r="B187" s="5">
        <f t="shared" si="105"/>
        <v>32.78</v>
      </c>
      <c r="C187">
        <v>13.249999999999998</v>
      </c>
      <c r="D187">
        <v>12.649999999999999</v>
      </c>
      <c r="E187">
        <v>33.85</v>
      </c>
      <c r="F187">
        <v>33.15</v>
      </c>
      <c r="G187" s="5">
        <f t="shared" si="94"/>
        <v>13.781000000000001</v>
      </c>
      <c r="H187" s="5">
        <f t="shared" si="95"/>
        <v>13.204000000000001</v>
      </c>
      <c r="I187" s="5">
        <f t="shared" si="96"/>
        <v>0.95799999999999996</v>
      </c>
      <c r="J187" s="5">
        <f t="shared" si="97"/>
        <v>61.31</v>
      </c>
      <c r="K187" s="5">
        <f t="shared" si="98"/>
        <v>0.53500000000000003</v>
      </c>
      <c r="M187">
        <f t="shared" si="99"/>
        <v>32.782086603589953</v>
      </c>
      <c r="N187" s="5">
        <f t="shared" si="100"/>
        <v>13.781146504878674</v>
      </c>
      <c r="O187" s="5">
        <f t="shared" si="101"/>
        <v>13.203814865094078</v>
      </c>
      <c r="P187" s="5">
        <f t="shared" si="102"/>
        <v>0.95810714010041076</v>
      </c>
      <c r="Q187" s="5">
        <f t="shared" si="103"/>
        <v>61.308038711342078</v>
      </c>
      <c r="R187" s="5">
        <f t="shared" si="104"/>
        <v>0.53471106387758605</v>
      </c>
    </row>
    <row r="188" spans="1:18" x14ac:dyDescent="0.3">
      <c r="A188" t="s">
        <v>28</v>
      </c>
      <c r="B188" s="5">
        <f t="shared" si="105"/>
        <v>32.78</v>
      </c>
      <c r="C188">
        <v>13.849999999999998</v>
      </c>
      <c r="D188">
        <v>13.299999999999999</v>
      </c>
      <c r="E188">
        <v>34.450000000000003</v>
      </c>
      <c r="F188">
        <v>33.799999999999997</v>
      </c>
      <c r="G188" s="5">
        <f t="shared" si="94"/>
        <v>14.363</v>
      </c>
      <c r="H188" s="5">
        <f t="shared" si="95"/>
        <v>13.833</v>
      </c>
      <c r="I188" s="5">
        <f t="shared" si="96"/>
        <v>0.96299999999999997</v>
      </c>
      <c r="J188" s="5">
        <f t="shared" si="97"/>
        <v>63.92</v>
      </c>
      <c r="K188" s="5">
        <f t="shared" si="98"/>
        <v>0.51300000000000001</v>
      </c>
      <c r="M188">
        <f t="shared" si="99"/>
        <v>32.782086603589953</v>
      </c>
      <c r="N188" s="5">
        <f t="shared" si="100"/>
        <v>14.362806145998466</v>
      </c>
      <c r="O188" s="5">
        <f t="shared" si="101"/>
        <v>13.832719106549444</v>
      </c>
      <c r="P188" s="5">
        <f t="shared" si="102"/>
        <v>0.96309307289531954</v>
      </c>
      <c r="Q188" s="5">
        <f t="shared" si="103"/>
        <v>63.918120018938922</v>
      </c>
      <c r="R188" s="5">
        <f t="shared" si="104"/>
        <v>0.51287626409970488</v>
      </c>
    </row>
    <row r="189" spans="1:18" x14ac:dyDescent="0.3">
      <c r="A189" t="s">
        <v>28</v>
      </c>
      <c r="B189" s="5">
        <f t="shared" si="105"/>
        <v>32.78</v>
      </c>
      <c r="C189">
        <v>14.499999999999998</v>
      </c>
      <c r="D189">
        <v>14.099999999999998</v>
      </c>
      <c r="E189">
        <v>35.1</v>
      </c>
      <c r="F189">
        <v>34.6</v>
      </c>
      <c r="G189" s="5">
        <f t="shared" si="94"/>
        <v>14.994</v>
      </c>
      <c r="H189" s="5">
        <f t="shared" si="95"/>
        <v>14.608000000000001</v>
      </c>
      <c r="I189" s="5">
        <f t="shared" si="96"/>
        <v>0.97399999999999998</v>
      </c>
      <c r="J189" s="5">
        <f t="shared" si="97"/>
        <v>66.75</v>
      </c>
      <c r="K189" s="5">
        <f t="shared" si="98"/>
        <v>0.49099999999999999</v>
      </c>
      <c r="M189">
        <f t="shared" si="99"/>
        <v>32.782086603589953</v>
      </c>
      <c r="N189" s="5">
        <f t="shared" si="100"/>
        <v>14.993989185222803</v>
      </c>
      <c r="O189" s="5">
        <f t="shared" si="101"/>
        <v>14.608369487859889</v>
      </c>
      <c r="P189" s="5">
        <f t="shared" si="102"/>
        <v>0.97428171431903132</v>
      </c>
      <c r="Q189" s="5">
        <f t="shared" si="103"/>
        <v>66.750427670850286</v>
      </c>
      <c r="R189" s="5">
        <f t="shared" si="104"/>
        <v>0.49111425570544759</v>
      </c>
    </row>
    <row r="190" spans="1:18" x14ac:dyDescent="0.3">
      <c r="A190" t="s">
        <v>28</v>
      </c>
      <c r="B190" s="5">
        <f t="shared" si="105"/>
        <v>32.78</v>
      </c>
      <c r="C190">
        <v>15.249999999999998</v>
      </c>
      <c r="D190">
        <v>14.999999999999998</v>
      </c>
      <c r="E190">
        <v>35.85</v>
      </c>
      <c r="F190">
        <v>35.5</v>
      </c>
      <c r="G190" s="5">
        <f t="shared" si="94"/>
        <v>15.724</v>
      </c>
      <c r="H190" s="5">
        <f t="shared" si="95"/>
        <v>15.483000000000001</v>
      </c>
      <c r="I190" s="5">
        <f t="shared" si="96"/>
        <v>0.98499999999999999</v>
      </c>
      <c r="J190" s="5">
        <f t="shared" si="97"/>
        <v>70.02</v>
      </c>
      <c r="K190" s="5">
        <f t="shared" si="98"/>
        <v>0.46800000000000003</v>
      </c>
      <c r="M190">
        <f t="shared" si="99"/>
        <v>32.782086603589953</v>
      </c>
      <c r="N190" s="5">
        <f t="shared" si="100"/>
        <v>15.723536384623165</v>
      </c>
      <c r="O190" s="5">
        <f t="shared" si="101"/>
        <v>15.4829197509116</v>
      </c>
      <c r="P190" s="5">
        <f t="shared" si="102"/>
        <v>0.98469704093114352</v>
      </c>
      <c r="Q190" s="5">
        <f t="shared" si="103"/>
        <v>70.024124818719528</v>
      </c>
      <c r="R190" s="5">
        <f t="shared" si="104"/>
        <v>0.46815417812728344</v>
      </c>
    </row>
    <row r="191" spans="1:18" x14ac:dyDescent="0.3">
      <c r="A191" t="s">
        <v>28</v>
      </c>
      <c r="B191" s="5">
        <f>ROUND(M191,2)</f>
        <v>36.06</v>
      </c>
      <c r="C191">
        <v>7.25</v>
      </c>
      <c r="D191">
        <v>0</v>
      </c>
      <c r="E191">
        <v>27.85</v>
      </c>
      <c r="F191" s="6" t="s">
        <v>30</v>
      </c>
      <c r="G191" s="5">
        <f t="shared" si="94"/>
        <v>8.1989999999999998</v>
      </c>
      <c r="H191" s="5">
        <f t="shared" si="95"/>
        <v>0</v>
      </c>
      <c r="I191" s="5">
        <f t="shared" si="96"/>
        <v>0</v>
      </c>
      <c r="J191" s="5">
        <f>ROUND(Q191,2)</f>
        <v>36.06</v>
      </c>
      <c r="K191" s="5">
        <f>ROUND(R191,3)</f>
        <v>1</v>
      </c>
      <c r="M191">
        <v>36.055513431069983</v>
      </c>
      <c r="N191" s="5">
        <f>(C191+((((1000*M191)/(30*E191))^2)/1962))</f>
        <v>8.1991862909550957</v>
      </c>
      <c r="O191" s="5">
        <f>IF(D191=0,0,(D191+((((1000*M191)/(30*F191))^2)/1962)))</f>
        <v>0</v>
      </c>
      <c r="P191" s="5">
        <f t="shared" si="102"/>
        <v>0</v>
      </c>
      <c r="Q191" s="5">
        <f>M191</f>
        <v>36.055513431069983</v>
      </c>
      <c r="R191" s="5">
        <f>M191/Q191</f>
        <v>1</v>
      </c>
    </row>
    <row r="192" spans="1:18" x14ac:dyDescent="0.3">
      <c r="A192" t="s">
        <v>28</v>
      </c>
      <c r="B192" s="5">
        <f t="shared" ref="B192:B193" si="106">ROUND(M192,2)</f>
        <v>36.06</v>
      </c>
      <c r="C192">
        <v>6.7999999999999972</v>
      </c>
      <c r="D192">
        <v>0</v>
      </c>
      <c r="E192">
        <v>27.4</v>
      </c>
      <c r="F192">
        <v>20.099999999999998</v>
      </c>
      <c r="G192" s="5">
        <f t="shared" si="94"/>
        <v>7.7809999999999997</v>
      </c>
      <c r="H192" s="5">
        <f t="shared" si="95"/>
        <v>0</v>
      </c>
      <c r="I192" s="5">
        <f t="shared" si="96"/>
        <v>0</v>
      </c>
      <c r="J192" s="5">
        <f>ROUND(Q192,2)</f>
        <v>34.380000000000003</v>
      </c>
      <c r="K192" s="5">
        <f>ROUND(R192,3)</f>
        <v>1.0489999999999999</v>
      </c>
      <c r="M192">
        <f>M191</f>
        <v>36.055513431069983</v>
      </c>
      <c r="N192" s="5">
        <f>(C192+((((1000*M192)/(30*E192))^2)/1962))</f>
        <v>7.7806199637118612</v>
      </c>
      <c r="O192" s="5">
        <f>IF(D192=0,0,(D192+((((1000*M192)/(30*F192))^2)/1962)))</f>
        <v>0</v>
      </c>
      <c r="P192" s="5">
        <f>O192/N192</f>
        <v>0</v>
      </c>
      <c r="Q192" s="5">
        <f>4.4873*N192-0.5321</f>
        <v>34.381875963164234</v>
      </c>
      <c r="R192" s="5">
        <f>M192/Q192</f>
        <v>1.0486778984863663</v>
      </c>
    </row>
    <row r="193" spans="1:18" x14ac:dyDescent="0.3">
      <c r="A193" t="s">
        <v>28</v>
      </c>
      <c r="B193" s="5">
        <f t="shared" si="106"/>
        <v>36.06</v>
      </c>
      <c r="C193">
        <v>6.8499999999999979</v>
      </c>
      <c r="D193">
        <v>0.59999999999999787</v>
      </c>
      <c r="E193">
        <v>27.45</v>
      </c>
      <c r="F193">
        <v>21.099999999999998</v>
      </c>
      <c r="G193" s="5">
        <f t="shared" ref="G193:G203" si="107">ROUND(N193,3)</f>
        <v>7.827</v>
      </c>
      <c r="H193" s="5">
        <f t="shared" ref="H193:H203" si="108">ROUND(O193,3)</f>
        <v>2.254</v>
      </c>
      <c r="I193" s="5">
        <f t="shared" ref="I193:I203" si="109">ROUND(P193,3)</f>
        <v>0.28799999999999998</v>
      </c>
      <c r="J193" s="5">
        <f t="shared" ref="J193:J203" si="110">ROUND(Q193,2)</f>
        <v>34.590000000000003</v>
      </c>
      <c r="K193" s="5">
        <f t="shared" ref="K193:K203" si="111">ROUND(R193,3)</f>
        <v>1.042</v>
      </c>
      <c r="M193">
        <f t="shared" ref="M193:M203" si="112">M192</f>
        <v>36.055513431069983</v>
      </c>
      <c r="N193" s="5">
        <f t="shared" ref="N193:N203" si="113">(C193+((((1000*M193)/(30*E193))^2)/1962))</f>
        <v>7.827050831226595</v>
      </c>
      <c r="O193" s="5">
        <f t="shared" ref="O193:O203" si="114">IF(D193=0,0,(D193+((((1000*M193)/(30*F193))^2)/1962)))</f>
        <v>2.253624680389744</v>
      </c>
      <c r="P193" s="5">
        <f t="shared" ref="P193:P203" si="115">O193/N193</f>
        <v>0.28792769192180823</v>
      </c>
      <c r="Q193" s="5">
        <f t="shared" ref="Q193:Q203" si="116">4.4873*N193-0.5321</f>
        <v>34.590225194963104</v>
      </c>
      <c r="R193" s="5">
        <f t="shared" ref="R193:R203" si="117">M193/Q193</f>
        <v>1.042361338437318</v>
      </c>
    </row>
    <row r="194" spans="1:18" x14ac:dyDescent="0.3">
      <c r="A194" t="s">
        <v>28</v>
      </c>
      <c r="B194" s="5">
        <f t="shared" ref="B194:B203" si="118">ROUND(M194,2)</f>
        <v>36.06</v>
      </c>
      <c r="C194">
        <v>6.8999999999999986</v>
      </c>
      <c r="D194">
        <v>1.2999999999999972</v>
      </c>
      <c r="E194">
        <v>27.5</v>
      </c>
      <c r="F194">
        <v>21.799999999999997</v>
      </c>
      <c r="G194" s="5">
        <f t="shared" si="107"/>
        <v>7.8739999999999997</v>
      </c>
      <c r="H194" s="5">
        <f t="shared" si="108"/>
        <v>2.8490000000000002</v>
      </c>
      <c r="I194" s="5">
        <f t="shared" si="109"/>
        <v>0.36199999999999999</v>
      </c>
      <c r="J194" s="5">
        <f t="shared" si="110"/>
        <v>34.799999999999997</v>
      </c>
      <c r="K194" s="5">
        <f t="shared" si="111"/>
        <v>1.036</v>
      </c>
      <c r="M194">
        <f t="shared" si="112"/>
        <v>36.055513431069983</v>
      </c>
      <c r="N194" s="5">
        <f t="shared" si="113"/>
        <v>7.8735011490331477</v>
      </c>
      <c r="O194" s="5">
        <f t="shared" si="114"/>
        <v>2.8491335829398148</v>
      </c>
      <c r="P194" s="5">
        <f t="shared" si="115"/>
        <v>0.36186361429434521</v>
      </c>
      <c r="Q194" s="5">
        <f t="shared" si="116"/>
        <v>34.798661706056443</v>
      </c>
      <c r="R194" s="5">
        <f t="shared" si="117"/>
        <v>1.0361178178525985</v>
      </c>
    </row>
    <row r="195" spans="1:18" x14ac:dyDescent="0.3">
      <c r="A195" t="s">
        <v>28</v>
      </c>
      <c r="B195" s="5">
        <f t="shared" si="118"/>
        <v>36.06</v>
      </c>
      <c r="C195">
        <v>6.8499999999999979</v>
      </c>
      <c r="D195">
        <v>1.5499999999999972</v>
      </c>
      <c r="E195">
        <v>27.45</v>
      </c>
      <c r="F195">
        <v>22.049999999999997</v>
      </c>
      <c r="G195" s="5">
        <f t="shared" si="107"/>
        <v>7.827</v>
      </c>
      <c r="H195" s="5">
        <f t="shared" si="108"/>
        <v>3.0640000000000001</v>
      </c>
      <c r="I195" s="5">
        <f t="shared" si="109"/>
        <v>0.39100000000000001</v>
      </c>
      <c r="J195" s="5">
        <f t="shared" si="110"/>
        <v>34.590000000000003</v>
      </c>
      <c r="K195" s="5">
        <f t="shared" si="111"/>
        <v>1.042</v>
      </c>
      <c r="M195">
        <f t="shared" si="112"/>
        <v>36.055513431069983</v>
      </c>
      <c r="N195" s="5">
        <f t="shared" si="113"/>
        <v>7.827050831226595</v>
      </c>
      <c r="O195" s="5">
        <f t="shared" si="114"/>
        <v>3.0642049741749942</v>
      </c>
      <c r="P195" s="5">
        <f t="shared" si="115"/>
        <v>0.39148908576779939</v>
      </c>
      <c r="Q195" s="5">
        <f t="shared" si="116"/>
        <v>34.590225194963104</v>
      </c>
      <c r="R195" s="5">
        <f t="shared" si="117"/>
        <v>1.042361338437318</v>
      </c>
    </row>
    <row r="196" spans="1:18" x14ac:dyDescent="0.3">
      <c r="A196" t="s">
        <v>28</v>
      </c>
      <c r="B196" s="5">
        <f t="shared" si="118"/>
        <v>36.06</v>
      </c>
      <c r="C196">
        <v>7</v>
      </c>
      <c r="D196">
        <v>2</v>
      </c>
      <c r="E196">
        <v>27.6</v>
      </c>
      <c r="F196">
        <v>22.5</v>
      </c>
      <c r="G196" s="5">
        <f t="shared" si="107"/>
        <v>7.9660000000000002</v>
      </c>
      <c r="H196" s="5">
        <f t="shared" si="108"/>
        <v>3.4540000000000002</v>
      </c>
      <c r="I196" s="5">
        <f t="shared" si="109"/>
        <v>0.434</v>
      </c>
      <c r="J196" s="5">
        <f t="shared" si="110"/>
        <v>35.22</v>
      </c>
      <c r="K196" s="5">
        <f t="shared" si="111"/>
        <v>1.024</v>
      </c>
      <c r="M196">
        <f t="shared" si="112"/>
        <v>36.055513431069983</v>
      </c>
      <c r="N196" s="5">
        <f t="shared" si="113"/>
        <v>7.9664595725114458</v>
      </c>
      <c r="O196" s="5">
        <f t="shared" si="114"/>
        <v>3.4542424571976671</v>
      </c>
      <c r="P196" s="5">
        <f t="shared" si="115"/>
        <v>0.43359819073414424</v>
      </c>
      <c r="Q196" s="5">
        <f t="shared" si="116"/>
        <v>35.215794039730611</v>
      </c>
      <c r="R196" s="5">
        <f t="shared" si="117"/>
        <v>1.0238449654263651</v>
      </c>
    </row>
    <row r="197" spans="1:18" x14ac:dyDescent="0.3">
      <c r="A197" t="s">
        <v>28</v>
      </c>
      <c r="B197" s="5">
        <f t="shared" si="118"/>
        <v>36.06</v>
      </c>
      <c r="C197">
        <v>7.2999999999999972</v>
      </c>
      <c r="D197">
        <v>2.6999999999999993</v>
      </c>
      <c r="E197">
        <v>27.9</v>
      </c>
      <c r="F197">
        <v>23.2</v>
      </c>
      <c r="G197" s="5">
        <f t="shared" si="107"/>
        <v>8.2460000000000004</v>
      </c>
      <c r="H197" s="5">
        <f t="shared" si="108"/>
        <v>4.0679999999999996</v>
      </c>
      <c r="I197" s="5">
        <f t="shared" si="109"/>
        <v>0.49299999999999999</v>
      </c>
      <c r="J197" s="5">
        <f t="shared" si="110"/>
        <v>36.47</v>
      </c>
      <c r="K197" s="5">
        <f t="shared" si="111"/>
        <v>0.98899999999999999</v>
      </c>
      <c r="M197">
        <f t="shared" si="112"/>
        <v>36.055513431069983</v>
      </c>
      <c r="N197" s="5">
        <f t="shared" si="113"/>
        <v>8.2457872380317792</v>
      </c>
      <c r="O197" s="5">
        <f t="shared" si="114"/>
        <v>4.0678103521780589</v>
      </c>
      <c r="P197" s="5">
        <f t="shared" si="115"/>
        <v>0.49331982923549472</v>
      </c>
      <c r="Q197" s="5">
        <f t="shared" si="116"/>
        <v>36.469221073220005</v>
      </c>
      <c r="R197" s="5">
        <f t="shared" si="117"/>
        <v>0.98865597811043415</v>
      </c>
    </row>
    <row r="198" spans="1:18" x14ac:dyDescent="0.3">
      <c r="A198" t="s">
        <v>28</v>
      </c>
      <c r="B198" s="5">
        <f t="shared" si="118"/>
        <v>36.06</v>
      </c>
      <c r="C198">
        <v>7.3999999999999986</v>
      </c>
      <c r="D198">
        <v>3.3999999999999986</v>
      </c>
      <c r="E198">
        <v>28</v>
      </c>
      <c r="F198">
        <v>23.9</v>
      </c>
      <c r="G198" s="5">
        <f t="shared" si="107"/>
        <v>8.3390000000000004</v>
      </c>
      <c r="H198" s="5">
        <f t="shared" si="108"/>
        <v>4.6890000000000001</v>
      </c>
      <c r="I198" s="5">
        <f t="shared" si="109"/>
        <v>0.56200000000000006</v>
      </c>
      <c r="J198" s="5">
        <f t="shared" si="110"/>
        <v>36.89</v>
      </c>
      <c r="K198" s="5">
        <f t="shared" si="111"/>
        <v>0.97699999999999998</v>
      </c>
      <c r="M198">
        <f t="shared" si="112"/>
        <v>36.055513431069983</v>
      </c>
      <c r="N198" s="5">
        <f t="shared" si="113"/>
        <v>8.3390436785157114</v>
      </c>
      <c r="O198" s="5">
        <f t="shared" si="114"/>
        <v>4.6888609162240122</v>
      </c>
      <c r="P198" s="5">
        <f t="shared" si="115"/>
        <v>0.56227801376123687</v>
      </c>
      <c r="Q198" s="5">
        <f t="shared" si="116"/>
        <v>36.887690698603556</v>
      </c>
      <c r="R198" s="5">
        <f t="shared" si="117"/>
        <v>0.97744024492254056</v>
      </c>
    </row>
    <row r="199" spans="1:18" x14ac:dyDescent="0.3">
      <c r="A199" t="s">
        <v>28</v>
      </c>
      <c r="B199" s="5">
        <f t="shared" si="118"/>
        <v>36.06</v>
      </c>
      <c r="C199">
        <v>7.7999999999999989</v>
      </c>
      <c r="D199">
        <v>4.1999999999999993</v>
      </c>
      <c r="E199">
        <v>28.4</v>
      </c>
      <c r="F199">
        <v>24.7</v>
      </c>
      <c r="G199" s="5">
        <f t="shared" si="107"/>
        <v>8.7129999999999992</v>
      </c>
      <c r="H199" s="5">
        <f t="shared" si="108"/>
        <v>5.407</v>
      </c>
      <c r="I199" s="5">
        <f t="shared" si="109"/>
        <v>0.621</v>
      </c>
      <c r="J199" s="5">
        <f t="shared" si="110"/>
        <v>38.56</v>
      </c>
      <c r="K199" s="5">
        <f t="shared" si="111"/>
        <v>0.93500000000000005</v>
      </c>
      <c r="M199">
        <f t="shared" si="112"/>
        <v>36.055513431069983</v>
      </c>
      <c r="N199" s="5">
        <f t="shared" si="113"/>
        <v>8.7127780251392561</v>
      </c>
      <c r="O199" s="5">
        <f t="shared" si="114"/>
        <v>5.4067239980270418</v>
      </c>
      <c r="P199" s="5">
        <f t="shared" si="115"/>
        <v>0.62055110120180368</v>
      </c>
      <c r="Q199" s="5">
        <f t="shared" si="116"/>
        <v>38.564748832207385</v>
      </c>
      <c r="R199" s="5">
        <f t="shared" si="117"/>
        <v>0.93493448091533238</v>
      </c>
    </row>
    <row r="200" spans="1:18" x14ac:dyDescent="0.3">
      <c r="A200" t="s">
        <v>28</v>
      </c>
      <c r="B200" s="5">
        <f t="shared" si="118"/>
        <v>36.06</v>
      </c>
      <c r="C200">
        <v>8.1499999999999986</v>
      </c>
      <c r="D200">
        <v>5.0999999999999979</v>
      </c>
      <c r="E200">
        <v>28.75</v>
      </c>
      <c r="F200">
        <v>25.599999999999998</v>
      </c>
      <c r="G200" s="5">
        <f t="shared" si="107"/>
        <v>9.0410000000000004</v>
      </c>
      <c r="H200" s="5">
        <f t="shared" si="108"/>
        <v>6.2229999999999999</v>
      </c>
      <c r="I200" s="5">
        <f t="shared" si="109"/>
        <v>0.68799999999999994</v>
      </c>
      <c r="J200" s="5">
        <f t="shared" si="110"/>
        <v>40.04</v>
      </c>
      <c r="K200" s="5">
        <f t="shared" si="111"/>
        <v>0.90100000000000002</v>
      </c>
      <c r="M200">
        <f t="shared" si="112"/>
        <v>36.055513431069983</v>
      </c>
      <c r="N200" s="5">
        <f t="shared" si="113"/>
        <v>9.0406891420265474</v>
      </c>
      <c r="O200" s="5">
        <f t="shared" si="114"/>
        <v>6.2233676818181118</v>
      </c>
      <c r="P200" s="5">
        <f t="shared" si="115"/>
        <v>0.68837315209613448</v>
      </c>
      <c r="Q200" s="5">
        <f t="shared" si="116"/>
        <v>40.03618438701573</v>
      </c>
      <c r="R200" s="5">
        <f t="shared" si="117"/>
        <v>0.90057316857505698</v>
      </c>
    </row>
    <row r="201" spans="1:18" x14ac:dyDescent="0.3">
      <c r="A201" t="s">
        <v>28</v>
      </c>
      <c r="B201" s="5">
        <f t="shared" si="118"/>
        <v>36.06</v>
      </c>
      <c r="C201">
        <v>8.6499999999999986</v>
      </c>
      <c r="D201">
        <v>5.9999999999999982</v>
      </c>
      <c r="E201">
        <v>29.25</v>
      </c>
      <c r="F201">
        <v>26.5</v>
      </c>
      <c r="G201" s="5">
        <f t="shared" si="107"/>
        <v>9.51</v>
      </c>
      <c r="H201" s="5">
        <f t="shared" si="108"/>
        <v>7.048</v>
      </c>
      <c r="I201" s="5">
        <f t="shared" si="109"/>
        <v>0.74099999999999999</v>
      </c>
      <c r="J201" s="5">
        <f t="shared" si="110"/>
        <v>42.14</v>
      </c>
      <c r="K201" s="5">
        <f t="shared" si="111"/>
        <v>0.85599999999999998</v>
      </c>
      <c r="M201">
        <f t="shared" si="112"/>
        <v>36.055513431069983</v>
      </c>
      <c r="N201" s="5">
        <f t="shared" si="113"/>
        <v>9.5104984953832332</v>
      </c>
      <c r="O201" s="5">
        <f t="shared" si="114"/>
        <v>7.0483591939570207</v>
      </c>
      <c r="P201" s="5">
        <f t="shared" si="115"/>
        <v>0.74111353862035401</v>
      </c>
      <c r="Q201" s="5">
        <f t="shared" si="116"/>
        <v>42.144359898333185</v>
      </c>
      <c r="R201" s="5">
        <f t="shared" si="117"/>
        <v>0.85552404919776659</v>
      </c>
    </row>
    <row r="202" spans="1:18" x14ac:dyDescent="0.3">
      <c r="A202" t="s">
        <v>28</v>
      </c>
      <c r="B202" s="5">
        <f t="shared" si="118"/>
        <v>36.06</v>
      </c>
      <c r="C202">
        <v>9.1999999999999993</v>
      </c>
      <c r="D202">
        <v>6.8999999999999986</v>
      </c>
      <c r="E202">
        <v>29.8</v>
      </c>
      <c r="F202">
        <v>27.4</v>
      </c>
      <c r="G202" s="5">
        <f t="shared" si="107"/>
        <v>10.029</v>
      </c>
      <c r="H202" s="5">
        <f t="shared" si="108"/>
        <v>7.8810000000000002</v>
      </c>
      <c r="I202" s="5">
        <f t="shared" si="109"/>
        <v>0.78600000000000003</v>
      </c>
      <c r="J202" s="5">
        <f t="shared" si="110"/>
        <v>44.47</v>
      </c>
      <c r="K202" s="5">
        <f t="shared" si="111"/>
        <v>0.81100000000000005</v>
      </c>
      <c r="M202">
        <f t="shared" si="112"/>
        <v>36.055513431069983</v>
      </c>
      <c r="N202" s="5">
        <f t="shared" si="113"/>
        <v>10.029028246426195</v>
      </c>
      <c r="O202" s="5">
        <f t="shared" si="114"/>
        <v>7.8806199637118626</v>
      </c>
      <c r="P202" s="5">
        <f t="shared" si="115"/>
        <v>0.78578101188618055</v>
      </c>
      <c r="Q202" s="5">
        <f t="shared" si="116"/>
        <v>44.47115845018827</v>
      </c>
      <c r="R202" s="5">
        <f t="shared" si="117"/>
        <v>0.81076173159409437</v>
      </c>
    </row>
    <row r="203" spans="1:18" x14ac:dyDescent="0.3">
      <c r="A203" t="s">
        <v>28</v>
      </c>
      <c r="B203" s="5">
        <f t="shared" si="118"/>
        <v>36.06</v>
      </c>
      <c r="C203">
        <v>9.9499999999999993</v>
      </c>
      <c r="D203">
        <v>8.0999999999999979</v>
      </c>
      <c r="E203">
        <v>30.55</v>
      </c>
      <c r="F203">
        <v>28.599999999999998</v>
      </c>
      <c r="G203" s="5">
        <f t="shared" si="107"/>
        <v>10.739000000000001</v>
      </c>
      <c r="H203" s="5">
        <f t="shared" si="108"/>
        <v>9</v>
      </c>
      <c r="I203" s="5">
        <f t="shared" si="109"/>
        <v>0.83799999999999997</v>
      </c>
      <c r="J203" s="5">
        <f t="shared" si="110"/>
        <v>47.66</v>
      </c>
      <c r="K203" s="5">
        <f t="shared" si="111"/>
        <v>0.75700000000000001</v>
      </c>
      <c r="M203">
        <f t="shared" si="112"/>
        <v>36.055513431069983</v>
      </c>
      <c r="N203" s="5">
        <f t="shared" si="113"/>
        <v>10.738822749276165</v>
      </c>
      <c r="O203" s="5">
        <f t="shared" si="114"/>
        <v>9.0000565357185156</v>
      </c>
      <c r="P203" s="5">
        <f t="shared" si="115"/>
        <v>0.83808595651931694</v>
      </c>
      <c r="Q203" s="5">
        <f t="shared" si="116"/>
        <v>47.656219322826942</v>
      </c>
      <c r="R203" s="5">
        <f t="shared" si="117"/>
        <v>0.75657519508266335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157"/>
  <sheetViews>
    <sheetView topLeftCell="A135" zoomScale="80" zoomScaleNormal="80" workbookViewId="0">
      <selection activeCell="B1" sqref="B1:K157"/>
    </sheetView>
  </sheetViews>
  <sheetFormatPr defaultRowHeight="14.4" x14ac:dyDescent="0.3"/>
  <sheetData>
    <row r="1" spans="1:18" ht="18" x14ac:dyDescent="0.35">
      <c r="A1" s="7" t="s">
        <v>0</v>
      </c>
      <c r="B1" s="14" t="s">
        <v>37</v>
      </c>
      <c r="C1" s="7" t="s">
        <v>38</v>
      </c>
      <c r="D1" s="7" t="s">
        <v>39</v>
      </c>
      <c r="E1" s="7" t="s">
        <v>40</v>
      </c>
      <c r="F1" s="7" t="s">
        <v>45</v>
      </c>
      <c r="G1" s="8" t="s">
        <v>41</v>
      </c>
      <c r="H1" s="8" t="s">
        <v>42</v>
      </c>
      <c r="I1" s="8" t="s">
        <v>43</v>
      </c>
      <c r="J1" s="8" t="s">
        <v>8</v>
      </c>
      <c r="K1" s="8" t="s">
        <v>44</v>
      </c>
      <c r="L1" s="9"/>
      <c r="M1" s="10" t="s">
        <v>37</v>
      </c>
      <c r="N1" s="10" t="s">
        <v>41</v>
      </c>
      <c r="O1" s="10" t="s">
        <v>42</v>
      </c>
      <c r="P1" s="11" t="s">
        <v>43</v>
      </c>
      <c r="Q1" s="12" t="s">
        <v>8</v>
      </c>
      <c r="R1" s="13" t="s">
        <v>44</v>
      </c>
    </row>
    <row r="2" spans="1:18" x14ac:dyDescent="0.3">
      <c r="A2" t="s">
        <v>29</v>
      </c>
      <c r="B2" s="5">
        <f>ROUND(M2,2)</f>
        <v>10.31</v>
      </c>
      <c r="C2">
        <v>2.6500000000000021</v>
      </c>
      <c r="D2">
        <v>0</v>
      </c>
      <c r="E2">
        <v>15.7</v>
      </c>
      <c r="F2" s="6" t="s">
        <v>30</v>
      </c>
      <c r="G2" s="5">
        <f t="shared" ref="G2:I3" si="0">ROUND(N2,3)</f>
        <v>2.8940000000000001</v>
      </c>
      <c r="H2" s="5">
        <f t="shared" si="0"/>
        <v>0</v>
      </c>
      <c r="I2" s="5">
        <f t="shared" si="0"/>
        <v>0</v>
      </c>
      <c r="J2" s="5">
        <f>ROUND(Q2,2)</f>
        <v>10.31</v>
      </c>
      <c r="K2" s="5">
        <f>ROUND(R2,3)</f>
        <v>1</v>
      </c>
      <c r="M2">
        <v>10.307969825176599</v>
      </c>
      <c r="N2" s="5">
        <f>(C2+((((1000*M2)/(30*E2))^2)/1962))</f>
        <v>2.8941211796009272</v>
      </c>
      <c r="O2" s="5">
        <f>IF(D2=0,0,(D2+((((1000*M2)/(30*F2))^2)/1962)))</f>
        <v>0</v>
      </c>
      <c r="P2" s="5">
        <f t="shared" ref="P2" si="1">O2/N2</f>
        <v>0</v>
      </c>
      <c r="Q2" s="5">
        <f>M2</f>
        <v>10.307969825176599</v>
      </c>
      <c r="R2" s="5">
        <f>M2/Q2</f>
        <v>1</v>
      </c>
    </row>
    <row r="3" spans="1:18" x14ac:dyDescent="0.3">
      <c r="A3" t="s">
        <v>29</v>
      </c>
      <c r="B3" s="5">
        <f t="shared" ref="B3:B4" si="2">ROUND(M3,2)</f>
        <v>10.31</v>
      </c>
      <c r="C3">
        <v>2.6500000000000021</v>
      </c>
      <c r="D3">
        <v>0</v>
      </c>
      <c r="E3">
        <v>15.7</v>
      </c>
      <c r="F3">
        <v>9.3999999999999986</v>
      </c>
      <c r="G3" s="5">
        <f t="shared" si="0"/>
        <v>2.8940000000000001</v>
      </c>
      <c r="H3" s="5">
        <f t="shared" si="0"/>
        <v>0</v>
      </c>
      <c r="I3" s="5">
        <f t="shared" si="0"/>
        <v>0</v>
      </c>
      <c r="J3" s="5">
        <f>ROUND(Q3,2)</f>
        <v>10.34</v>
      </c>
      <c r="K3" s="5">
        <f>ROUND(R3,3)</f>
        <v>0.997</v>
      </c>
      <c r="M3">
        <f>M2</f>
        <v>10.307969825176599</v>
      </c>
      <c r="N3" s="5">
        <f>(C3+((((1000*M3)/(30*E3))^2)/1962))</f>
        <v>2.8941211796009272</v>
      </c>
      <c r="O3" s="5">
        <f>IF(D3=0,0,(D3+((((1000*M3)/(30*F3))^2)/1962)))</f>
        <v>0</v>
      </c>
      <c r="P3" s="5">
        <f>O3/N3</f>
        <v>0</v>
      </c>
      <c r="Q3" s="16">
        <f>3.9087*N3-0.9769</f>
        <v>10.335351454706144</v>
      </c>
      <c r="R3" s="5">
        <f>M3/Q3</f>
        <v>0.99735068230146373</v>
      </c>
    </row>
    <row r="4" spans="1:18" x14ac:dyDescent="0.3">
      <c r="A4" t="s">
        <v>29</v>
      </c>
      <c r="B4" s="5">
        <f t="shared" si="2"/>
        <v>10.31</v>
      </c>
      <c r="C4">
        <v>2.6500000000000021</v>
      </c>
      <c r="D4">
        <v>0</v>
      </c>
      <c r="E4">
        <v>15.7</v>
      </c>
      <c r="F4">
        <v>11.75</v>
      </c>
      <c r="G4" s="5">
        <f t="shared" ref="G4:G16" si="3">ROUND(N4,3)</f>
        <v>2.8940000000000001</v>
      </c>
      <c r="H4" s="5">
        <f t="shared" ref="H4:H16" si="4">ROUND(O4,3)</f>
        <v>0</v>
      </c>
      <c r="I4" s="5">
        <f t="shared" ref="I4:I16" si="5">ROUND(P4,3)</f>
        <v>0</v>
      </c>
      <c r="J4" s="5">
        <f t="shared" ref="J4:J14" si="6">ROUND(Q4,2)</f>
        <v>10.34</v>
      </c>
      <c r="K4" s="5">
        <f t="shared" ref="K4:K14" si="7">ROUND(R4,3)</f>
        <v>0.997</v>
      </c>
      <c r="M4">
        <f t="shared" ref="M4:M14" si="8">M3</f>
        <v>10.307969825176599</v>
      </c>
      <c r="N4" s="5">
        <f t="shared" ref="N4:N14" si="9">(C4+((((1000*M4)/(30*E4))^2)/1962))</f>
        <v>2.8941211796009272</v>
      </c>
      <c r="O4" s="5">
        <f t="shared" ref="O4:O14" si="10">IF(D4=0,0,(D4+((((1000*M4)/(30*F4))^2)/1962)))</f>
        <v>0</v>
      </c>
      <c r="P4" s="5">
        <f t="shared" ref="P4:P15" si="11">O4/N4</f>
        <v>0</v>
      </c>
      <c r="Q4" s="16">
        <f t="shared" ref="Q4:Q14" si="12">3.9087*N4-0.9769</f>
        <v>10.335351454706144</v>
      </c>
      <c r="R4" s="5">
        <f t="shared" ref="R4:R14" si="13">M4/Q4</f>
        <v>0.99735068230146373</v>
      </c>
    </row>
    <row r="5" spans="1:18" x14ac:dyDescent="0.3">
      <c r="A5" t="s">
        <v>29</v>
      </c>
      <c r="B5" s="5">
        <f t="shared" ref="B5:B14" si="14">ROUND(M5,2)</f>
        <v>10.31</v>
      </c>
      <c r="C5">
        <v>2.6000000000000014</v>
      </c>
      <c r="D5">
        <v>0</v>
      </c>
      <c r="E5">
        <v>15.649999999999999</v>
      </c>
      <c r="F5">
        <v>12.799999999999997</v>
      </c>
      <c r="G5" s="5">
        <f t="shared" si="3"/>
        <v>2.8460000000000001</v>
      </c>
      <c r="H5" s="5">
        <f t="shared" si="4"/>
        <v>0</v>
      </c>
      <c r="I5" s="5">
        <f t="shared" si="5"/>
        <v>0</v>
      </c>
      <c r="J5" s="5">
        <f t="shared" si="6"/>
        <v>10.15</v>
      </c>
      <c r="K5" s="5">
        <f t="shared" si="7"/>
        <v>1.016</v>
      </c>
      <c r="M5">
        <f t="shared" si="8"/>
        <v>10.307969825176599</v>
      </c>
      <c r="N5" s="5">
        <f t="shared" si="9"/>
        <v>2.8456835511634591</v>
      </c>
      <c r="O5" s="5">
        <f t="shared" si="10"/>
        <v>0</v>
      </c>
      <c r="P5" s="5">
        <f t="shared" si="11"/>
        <v>0</v>
      </c>
      <c r="Q5" s="16">
        <f t="shared" si="12"/>
        <v>10.146023296432611</v>
      </c>
      <c r="R5" s="5">
        <f t="shared" si="13"/>
        <v>1.0159615766702339</v>
      </c>
    </row>
    <row r="6" spans="1:18" x14ac:dyDescent="0.3">
      <c r="A6" t="s">
        <v>29</v>
      </c>
      <c r="B6" s="5">
        <f t="shared" si="14"/>
        <v>10.31</v>
      </c>
      <c r="C6">
        <v>2.6000000000000014</v>
      </c>
      <c r="D6">
        <v>0.15000000000000213</v>
      </c>
      <c r="E6">
        <v>15.649999999999999</v>
      </c>
      <c r="F6">
        <v>13.2</v>
      </c>
      <c r="G6" s="5">
        <f t="shared" si="3"/>
        <v>2.8460000000000001</v>
      </c>
      <c r="H6" s="5">
        <f t="shared" si="4"/>
        <v>0.495</v>
      </c>
      <c r="I6" s="5">
        <f t="shared" si="5"/>
        <v>0.17399999999999999</v>
      </c>
      <c r="J6" s="5">
        <f t="shared" si="6"/>
        <v>10.15</v>
      </c>
      <c r="K6" s="5">
        <f t="shared" si="7"/>
        <v>1.016</v>
      </c>
      <c r="M6">
        <f t="shared" si="8"/>
        <v>10.307969825176599</v>
      </c>
      <c r="N6" s="5">
        <f t="shared" si="9"/>
        <v>2.8456835511634591</v>
      </c>
      <c r="O6" s="5">
        <f t="shared" si="10"/>
        <v>0.49534796579334445</v>
      </c>
      <c r="P6" s="5">
        <f t="shared" si="11"/>
        <v>0.17406994027527101</v>
      </c>
      <c r="Q6" s="16">
        <f t="shared" si="12"/>
        <v>10.146023296432611</v>
      </c>
      <c r="R6" s="5">
        <f t="shared" si="13"/>
        <v>1.0159615766702339</v>
      </c>
    </row>
    <row r="7" spans="1:18" x14ac:dyDescent="0.3">
      <c r="A7" t="s">
        <v>29</v>
      </c>
      <c r="B7" s="5">
        <f t="shared" si="14"/>
        <v>10.31</v>
      </c>
      <c r="C7">
        <v>2.6000000000000014</v>
      </c>
      <c r="D7">
        <v>0.58000000000000185</v>
      </c>
      <c r="E7">
        <v>15.649999999999999</v>
      </c>
      <c r="F7">
        <v>13.629999999999999</v>
      </c>
      <c r="G7" s="5">
        <f t="shared" si="3"/>
        <v>2.8460000000000001</v>
      </c>
      <c r="H7" s="5">
        <f t="shared" si="4"/>
        <v>0.90400000000000003</v>
      </c>
      <c r="I7" s="5">
        <f t="shared" si="5"/>
        <v>0.318</v>
      </c>
      <c r="J7" s="5">
        <f t="shared" si="6"/>
        <v>10.15</v>
      </c>
      <c r="K7" s="5">
        <f t="shared" si="7"/>
        <v>1.016</v>
      </c>
      <c r="M7">
        <f t="shared" si="8"/>
        <v>10.307969825176599</v>
      </c>
      <c r="N7" s="5">
        <f t="shared" si="9"/>
        <v>2.8456835511634591</v>
      </c>
      <c r="O7" s="5">
        <f t="shared" si="10"/>
        <v>0.90390156989287851</v>
      </c>
      <c r="P7" s="5">
        <f t="shared" si="11"/>
        <v>0.31763952443809779</v>
      </c>
      <c r="Q7" s="16">
        <f t="shared" si="12"/>
        <v>10.146023296432611</v>
      </c>
      <c r="R7" s="5">
        <f t="shared" si="13"/>
        <v>1.0159615766702339</v>
      </c>
    </row>
    <row r="8" spans="1:18" x14ac:dyDescent="0.3">
      <c r="A8" t="s">
        <v>29</v>
      </c>
      <c r="B8" s="5">
        <f t="shared" si="14"/>
        <v>10.31</v>
      </c>
      <c r="C8">
        <v>2.6000000000000014</v>
      </c>
      <c r="D8">
        <v>1.1500000000000021</v>
      </c>
      <c r="E8">
        <v>15.649999999999999</v>
      </c>
      <c r="F8">
        <v>14.2</v>
      </c>
      <c r="G8" s="5">
        <f t="shared" si="3"/>
        <v>2.8460000000000001</v>
      </c>
      <c r="H8" s="5">
        <f t="shared" si="4"/>
        <v>1.448</v>
      </c>
      <c r="I8" s="5">
        <f t="shared" si="5"/>
        <v>0.50900000000000001</v>
      </c>
      <c r="J8" s="5">
        <f t="shared" si="6"/>
        <v>10.15</v>
      </c>
      <c r="K8" s="5">
        <f t="shared" si="7"/>
        <v>1.016</v>
      </c>
      <c r="M8">
        <f t="shared" si="8"/>
        <v>10.307969825176599</v>
      </c>
      <c r="N8" s="5">
        <f t="shared" si="9"/>
        <v>2.8456835511634591</v>
      </c>
      <c r="O8" s="5">
        <f t="shared" si="10"/>
        <v>1.4484201029549315</v>
      </c>
      <c r="P8" s="5">
        <f t="shared" si="11"/>
        <v>0.50898846513089768</v>
      </c>
      <c r="Q8" s="16">
        <f t="shared" si="12"/>
        <v>10.146023296432611</v>
      </c>
      <c r="R8" s="5">
        <f t="shared" si="13"/>
        <v>1.0159615766702339</v>
      </c>
    </row>
    <row r="9" spans="1:18" x14ac:dyDescent="0.3">
      <c r="A9" t="s">
        <v>29</v>
      </c>
      <c r="B9" s="5">
        <f t="shared" si="14"/>
        <v>10.31</v>
      </c>
      <c r="C9">
        <v>2.8000000000000007</v>
      </c>
      <c r="D9">
        <v>1.4500000000000028</v>
      </c>
      <c r="E9">
        <v>15.849999999999998</v>
      </c>
      <c r="F9">
        <v>14.5</v>
      </c>
      <c r="G9" s="5">
        <f t="shared" si="3"/>
        <v>3.04</v>
      </c>
      <c r="H9" s="5">
        <f t="shared" si="4"/>
        <v>1.736</v>
      </c>
      <c r="I9" s="5">
        <f t="shared" si="5"/>
        <v>0.57099999999999995</v>
      </c>
      <c r="J9" s="5">
        <f t="shared" si="6"/>
        <v>10.9</v>
      </c>
      <c r="K9" s="5">
        <f t="shared" si="7"/>
        <v>0.94499999999999995</v>
      </c>
      <c r="M9">
        <f t="shared" si="8"/>
        <v>10.307969825176599</v>
      </c>
      <c r="N9" s="5">
        <f t="shared" si="9"/>
        <v>3.0395224534419971</v>
      </c>
      <c r="O9" s="5">
        <f t="shared" si="10"/>
        <v>1.7361994271573487</v>
      </c>
      <c r="P9" s="5">
        <f t="shared" si="11"/>
        <v>0.57120796235318227</v>
      </c>
      <c r="Q9" s="16">
        <f t="shared" si="12"/>
        <v>10.903681413768734</v>
      </c>
      <c r="R9" s="5">
        <f t="shared" si="13"/>
        <v>0.94536601300182033</v>
      </c>
    </row>
    <row r="10" spans="1:18" x14ac:dyDescent="0.3">
      <c r="A10" t="s">
        <v>29</v>
      </c>
      <c r="B10" s="5">
        <f t="shared" si="14"/>
        <v>10.31</v>
      </c>
      <c r="C10">
        <v>2.9000000000000021</v>
      </c>
      <c r="D10">
        <v>1.8300000000000018</v>
      </c>
      <c r="E10">
        <v>15.95</v>
      </c>
      <c r="F10">
        <v>14.879999999999999</v>
      </c>
      <c r="G10" s="5">
        <f t="shared" si="3"/>
        <v>3.137</v>
      </c>
      <c r="H10" s="5">
        <f t="shared" si="4"/>
        <v>2.1019999999999999</v>
      </c>
      <c r="I10" s="5">
        <f t="shared" si="5"/>
        <v>0.67</v>
      </c>
      <c r="J10" s="5">
        <f t="shared" si="6"/>
        <v>11.28</v>
      </c>
      <c r="K10" s="5">
        <f t="shared" si="7"/>
        <v>0.91400000000000003</v>
      </c>
      <c r="M10">
        <f t="shared" si="8"/>
        <v>10.307969825176599</v>
      </c>
      <c r="N10" s="5">
        <f t="shared" si="9"/>
        <v>3.1365284521961558</v>
      </c>
      <c r="O10" s="5">
        <f t="shared" si="10"/>
        <v>2.101768365381079</v>
      </c>
      <c r="P10" s="5">
        <f t="shared" si="11"/>
        <v>0.67009383062010752</v>
      </c>
      <c r="Q10" s="16">
        <f t="shared" si="12"/>
        <v>11.282848761099114</v>
      </c>
      <c r="R10" s="5">
        <f t="shared" si="13"/>
        <v>0.91359638362931073</v>
      </c>
    </row>
    <row r="11" spans="1:18" x14ac:dyDescent="0.3">
      <c r="A11" t="s">
        <v>29</v>
      </c>
      <c r="B11" s="5">
        <f t="shared" si="14"/>
        <v>10.31</v>
      </c>
      <c r="C11">
        <v>3.25</v>
      </c>
      <c r="D11">
        <v>2.6000000000000014</v>
      </c>
      <c r="E11">
        <v>16.299999999999997</v>
      </c>
      <c r="F11">
        <v>15.649999999999999</v>
      </c>
      <c r="G11" s="5">
        <f t="shared" si="3"/>
        <v>3.476</v>
      </c>
      <c r="H11" s="5">
        <f t="shared" si="4"/>
        <v>2.8460000000000001</v>
      </c>
      <c r="I11" s="5">
        <f t="shared" si="5"/>
        <v>0.81899999999999995</v>
      </c>
      <c r="J11" s="5">
        <f t="shared" si="6"/>
        <v>12.61</v>
      </c>
      <c r="K11" s="5">
        <f t="shared" si="7"/>
        <v>0.81699999999999995</v>
      </c>
      <c r="M11">
        <f t="shared" si="8"/>
        <v>10.307969825176599</v>
      </c>
      <c r="N11" s="5">
        <f t="shared" si="9"/>
        <v>3.4764798432753659</v>
      </c>
      <c r="O11" s="5">
        <f t="shared" si="10"/>
        <v>2.8456835511634591</v>
      </c>
      <c r="P11" s="5">
        <f t="shared" si="11"/>
        <v>0.81855315705854859</v>
      </c>
      <c r="Q11" s="16">
        <f t="shared" si="12"/>
        <v>12.611616763410423</v>
      </c>
      <c r="R11" s="5">
        <f t="shared" si="13"/>
        <v>0.81733928476820661</v>
      </c>
    </row>
    <row r="12" spans="1:18" x14ac:dyDescent="0.3">
      <c r="A12" t="s">
        <v>29</v>
      </c>
      <c r="B12" s="5">
        <f t="shared" si="14"/>
        <v>10.31</v>
      </c>
      <c r="C12">
        <v>3.9500000000000028</v>
      </c>
      <c r="D12">
        <v>3.5500000000000007</v>
      </c>
      <c r="E12">
        <v>17</v>
      </c>
      <c r="F12">
        <v>16.599999999999998</v>
      </c>
      <c r="G12" s="5">
        <f t="shared" si="3"/>
        <v>4.1580000000000004</v>
      </c>
      <c r="H12" s="5">
        <f t="shared" si="4"/>
        <v>3.7679999999999998</v>
      </c>
      <c r="I12" s="5">
        <f t="shared" si="5"/>
        <v>0.90600000000000003</v>
      </c>
      <c r="J12" s="5">
        <f t="shared" si="6"/>
        <v>15.28</v>
      </c>
      <c r="K12" s="5">
        <f t="shared" si="7"/>
        <v>0.67500000000000004</v>
      </c>
      <c r="M12">
        <f t="shared" si="8"/>
        <v>10.307969825176599</v>
      </c>
      <c r="N12" s="5">
        <f t="shared" si="9"/>
        <v>4.158212559030563</v>
      </c>
      <c r="O12" s="5">
        <f t="shared" si="10"/>
        <v>3.7683677948897958</v>
      </c>
      <c r="P12" s="5">
        <f t="shared" si="11"/>
        <v>0.90624703316473687</v>
      </c>
      <c r="Q12" s="16">
        <f t="shared" si="12"/>
        <v>15.276305429482761</v>
      </c>
      <c r="R12" s="5">
        <f t="shared" si="13"/>
        <v>0.67476850818147172</v>
      </c>
    </row>
    <row r="13" spans="1:18" x14ac:dyDescent="0.3">
      <c r="A13" t="s">
        <v>29</v>
      </c>
      <c r="B13" s="5">
        <f t="shared" si="14"/>
        <v>10.31</v>
      </c>
      <c r="C13">
        <v>4.9500000000000028</v>
      </c>
      <c r="D13">
        <v>4.6500000000000021</v>
      </c>
      <c r="E13">
        <v>18</v>
      </c>
      <c r="F13">
        <v>17.7</v>
      </c>
      <c r="G13" s="5">
        <f t="shared" si="3"/>
        <v>5.1360000000000001</v>
      </c>
      <c r="H13" s="5">
        <f t="shared" si="4"/>
        <v>4.8419999999999996</v>
      </c>
      <c r="I13" s="5">
        <f t="shared" si="5"/>
        <v>0.94299999999999995</v>
      </c>
      <c r="J13" s="5">
        <f t="shared" si="6"/>
        <v>19.100000000000001</v>
      </c>
      <c r="K13" s="5">
        <f t="shared" si="7"/>
        <v>0.54</v>
      </c>
      <c r="M13">
        <f t="shared" si="8"/>
        <v>10.307969825176599</v>
      </c>
      <c r="N13" s="5">
        <f t="shared" si="9"/>
        <v>5.1357204616044223</v>
      </c>
      <c r="O13" s="5">
        <f t="shared" si="10"/>
        <v>4.8420694230898933</v>
      </c>
      <c r="P13" s="5">
        <f t="shared" si="11"/>
        <v>0.94282184150988801</v>
      </c>
      <c r="Q13" s="16">
        <f t="shared" si="12"/>
        <v>19.097090568273206</v>
      </c>
      <c r="R13" s="5">
        <f t="shared" si="13"/>
        <v>0.53976650465813147</v>
      </c>
    </row>
    <row r="14" spans="1:18" x14ac:dyDescent="0.3">
      <c r="A14" t="s">
        <v>29</v>
      </c>
      <c r="B14" s="5">
        <f t="shared" si="14"/>
        <v>10.31</v>
      </c>
      <c r="C14">
        <v>6.1000000000000014</v>
      </c>
      <c r="D14">
        <v>6.2000000000000028</v>
      </c>
      <c r="E14">
        <v>19.149999999999999</v>
      </c>
      <c r="F14">
        <v>19.25</v>
      </c>
      <c r="G14" s="5">
        <f t="shared" si="3"/>
        <v>6.2640000000000002</v>
      </c>
      <c r="H14" s="5">
        <f t="shared" si="4"/>
        <v>6.3620000000000001</v>
      </c>
      <c r="I14" s="5">
        <f t="shared" si="5"/>
        <v>1.016</v>
      </c>
      <c r="J14" s="5">
        <f t="shared" si="6"/>
        <v>23.51</v>
      </c>
      <c r="K14" s="5">
        <f t="shared" si="7"/>
        <v>0.438</v>
      </c>
      <c r="M14">
        <f t="shared" si="8"/>
        <v>10.307969825176599</v>
      </c>
      <c r="N14" s="5">
        <f t="shared" si="9"/>
        <v>6.2640843677708142</v>
      </c>
      <c r="O14" s="5">
        <f t="shared" si="10"/>
        <v>6.3623840230995663</v>
      </c>
      <c r="P14" s="5">
        <f t="shared" si="11"/>
        <v>1.0156925816380302</v>
      </c>
      <c r="Q14" s="16">
        <f t="shared" si="12"/>
        <v>23.507526568305781</v>
      </c>
      <c r="R14" s="5">
        <f t="shared" si="13"/>
        <v>0.4384965723733098</v>
      </c>
    </row>
    <row r="15" spans="1:18" x14ac:dyDescent="0.3">
      <c r="A15" t="s">
        <v>29</v>
      </c>
      <c r="B15" s="5">
        <f>ROUND(M15,2)</f>
        <v>12.16</v>
      </c>
      <c r="C15">
        <v>3.0500000000000007</v>
      </c>
      <c r="D15">
        <v>0</v>
      </c>
      <c r="E15">
        <v>16.099999999999998</v>
      </c>
      <c r="F15" s="6" t="s">
        <v>30</v>
      </c>
      <c r="G15" s="5">
        <f t="shared" si="3"/>
        <v>3.3730000000000002</v>
      </c>
      <c r="H15" s="5">
        <f t="shared" si="4"/>
        <v>0</v>
      </c>
      <c r="I15" s="5">
        <f t="shared" si="5"/>
        <v>0</v>
      </c>
      <c r="J15" s="5">
        <f>ROUND(Q15,2)</f>
        <v>12.16</v>
      </c>
      <c r="K15" s="5">
        <f>ROUND(R15,3)</f>
        <v>1</v>
      </c>
      <c r="M15">
        <v>12.15751078913471</v>
      </c>
      <c r="N15" s="5">
        <f>(C15+((((1000*M15)/(30*E15))^2)/1962))</f>
        <v>3.3729208319959283</v>
      </c>
      <c r="O15" s="5">
        <f>IF(D15=0,0,(D15+((((1000*M15)/(30*F15))^2)/1962)))</f>
        <v>0</v>
      </c>
      <c r="P15" s="5">
        <f t="shared" si="11"/>
        <v>0</v>
      </c>
      <c r="Q15" s="5">
        <f>M15</f>
        <v>12.15751078913471</v>
      </c>
      <c r="R15" s="5">
        <f>M15/Q15</f>
        <v>1</v>
      </c>
    </row>
    <row r="16" spans="1:18" x14ac:dyDescent="0.3">
      <c r="A16" t="s">
        <v>29</v>
      </c>
      <c r="B16" s="5">
        <f t="shared" ref="B16:B17" si="15">ROUND(M16,2)</f>
        <v>12.16</v>
      </c>
      <c r="C16">
        <v>3.0500000000000007</v>
      </c>
      <c r="D16">
        <v>0</v>
      </c>
      <c r="E16">
        <v>16.099999999999998</v>
      </c>
      <c r="F16">
        <v>12.799999999999997</v>
      </c>
      <c r="G16" s="5">
        <f t="shared" si="3"/>
        <v>3.3730000000000002</v>
      </c>
      <c r="H16" s="5">
        <f t="shared" si="4"/>
        <v>0</v>
      </c>
      <c r="I16" s="5">
        <f t="shared" si="5"/>
        <v>0</v>
      </c>
      <c r="J16" s="5">
        <f>ROUND(Q16,2)</f>
        <v>12.21</v>
      </c>
      <c r="K16" s="5">
        <f>ROUND(R16,3)</f>
        <v>0.996</v>
      </c>
      <c r="M16">
        <f>M15</f>
        <v>12.15751078913471</v>
      </c>
      <c r="N16" s="5">
        <f>(C16+((((1000*M16)/(30*E16))^2)/1962))</f>
        <v>3.3729208319959283</v>
      </c>
      <c r="O16" s="5">
        <f>IF(D16=0,0,(D16+((((1000*M16)/(30*F16))^2)/1962)))</f>
        <v>0</v>
      </c>
      <c r="P16" s="5">
        <f>O16/N16</f>
        <v>0</v>
      </c>
      <c r="Q16" s="16">
        <f>3.9087*N16-0.9769</f>
        <v>12.206835656022484</v>
      </c>
      <c r="R16" s="5">
        <f>M16/Q16</f>
        <v>0.99595924215925369</v>
      </c>
    </row>
    <row r="17" spans="1:18" x14ac:dyDescent="0.3">
      <c r="A17" t="s">
        <v>29</v>
      </c>
      <c r="B17" s="5">
        <f t="shared" si="15"/>
        <v>12.16</v>
      </c>
      <c r="C17">
        <v>3.0500000000000007</v>
      </c>
      <c r="D17">
        <v>5.0000000000000711E-2</v>
      </c>
      <c r="E17">
        <v>16.099999999999998</v>
      </c>
      <c r="F17">
        <v>13.099999999999998</v>
      </c>
      <c r="G17" s="5">
        <f t="shared" ref="G17:G31" si="16">ROUND(N17,3)</f>
        <v>3.3730000000000002</v>
      </c>
      <c r="H17" s="5">
        <f t="shared" ref="H17:H31" si="17">ROUND(O17,3)</f>
        <v>0.53800000000000003</v>
      </c>
      <c r="I17" s="5">
        <f t="shared" ref="I17:I31" si="18">ROUND(P17,3)</f>
        <v>0.159</v>
      </c>
      <c r="J17" s="5">
        <f t="shared" ref="J17:J29" si="19">ROUND(Q17,2)</f>
        <v>12.21</v>
      </c>
      <c r="K17" s="5">
        <f t="shared" ref="K17:K29" si="20">ROUND(R17,3)</f>
        <v>0.996</v>
      </c>
      <c r="M17">
        <f t="shared" ref="M17:M29" si="21">M16</f>
        <v>12.15751078913471</v>
      </c>
      <c r="N17" s="5">
        <f t="shared" ref="N17:N29" si="22">(C17+((((1000*M17)/(30*E17))^2)/1962))</f>
        <v>3.3729208319959283</v>
      </c>
      <c r="O17" s="5">
        <f t="shared" ref="O17:O29" si="23">IF(D17=0,0,(D17+((((1000*M17)/(30*F17))^2)/1962)))</f>
        <v>0.53775892349900645</v>
      </c>
      <c r="P17" s="5">
        <f t="shared" ref="P17:P30" si="24">O17/N17</f>
        <v>0.15943419673469988</v>
      </c>
      <c r="Q17" s="16">
        <f t="shared" ref="Q17:Q29" si="25">3.9087*N17-0.9769</f>
        <v>12.206835656022484</v>
      </c>
      <c r="R17" s="5">
        <f t="shared" ref="R17:R29" si="26">M17/Q17</f>
        <v>0.99595924215925369</v>
      </c>
    </row>
    <row r="18" spans="1:18" x14ac:dyDescent="0.3">
      <c r="A18" t="s">
        <v>29</v>
      </c>
      <c r="B18" s="5">
        <f t="shared" ref="B18:B29" si="27">ROUND(M18,2)</f>
        <v>12.16</v>
      </c>
      <c r="C18">
        <v>3.0500000000000007</v>
      </c>
      <c r="D18">
        <v>0.55000000000000071</v>
      </c>
      <c r="E18">
        <v>16.099999999999998</v>
      </c>
      <c r="F18">
        <v>13.599999999999998</v>
      </c>
      <c r="G18" s="5">
        <f t="shared" si="16"/>
        <v>3.3730000000000002</v>
      </c>
      <c r="H18" s="5">
        <f t="shared" si="17"/>
        <v>1.0029999999999999</v>
      </c>
      <c r="I18" s="5">
        <f t="shared" si="18"/>
        <v>0.29699999999999999</v>
      </c>
      <c r="J18" s="5">
        <f t="shared" si="19"/>
        <v>12.21</v>
      </c>
      <c r="K18" s="5">
        <f t="shared" si="20"/>
        <v>0.996</v>
      </c>
      <c r="M18">
        <f t="shared" si="21"/>
        <v>12.15751078913471</v>
      </c>
      <c r="N18" s="5">
        <f t="shared" si="22"/>
        <v>3.3729208319959283</v>
      </c>
      <c r="O18" s="5">
        <f t="shared" si="23"/>
        <v>1.0025535729977535</v>
      </c>
      <c r="P18" s="5">
        <f t="shared" si="24"/>
        <v>0.29723602270394578</v>
      </c>
      <c r="Q18" s="16">
        <f t="shared" si="25"/>
        <v>12.206835656022484</v>
      </c>
      <c r="R18" s="5">
        <f t="shared" si="26"/>
        <v>0.99595924215925369</v>
      </c>
    </row>
    <row r="19" spans="1:18" x14ac:dyDescent="0.3">
      <c r="A19" t="s">
        <v>29</v>
      </c>
      <c r="B19" s="5">
        <f t="shared" si="27"/>
        <v>12.16</v>
      </c>
      <c r="C19">
        <v>3.0500000000000007</v>
      </c>
      <c r="D19">
        <v>0.95000000000000284</v>
      </c>
      <c r="E19">
        <v>16.099999999999998</v>
      </c>
      <c r="F19">
        <v>14</v>
      </c>
      <c r="G19" s="5">
        <f t="shared" si="16"/>
        <v>3.3730000000000002</v>
      </c>
      <c r="H19" s="5">
        <f t="shared" si="17"/>
        <v>1.377</v>
      </c>
      <c r="I19" s="5">
        <f t="shared" si="18"/>
        <v>0.40799999999999997</v>
      </c>
      <c r="J19" s="5">
        <f t="shared" si="19"/>
        <v>12.21</v>
      </c>
      <c r="K19" s="5">
        <f t="shared" si="20"/>
        <v>0.996</v>
      </c>
      <c r="M19">
        <f t="shared" si="21"/>
        <v>12.15751078913471</v>
      </c>
      <c r="N19" s="5">
        <f t="shared" si="22"/>
        <v>3.3729208319959283</v>
      </c>
      <c r="O19" s="5">
        <f t="shared" si="23"/>
        <v>1.3770628003146168</v>
      </c>
      <c r="P19" s="5">
        <f t="shared" si="24"/>
        <v>0.40827012221918618</v>
      </c>
      <c r="Q19" s="16">
        <f t="shared" si="25"/>
        <v>12.206835656022484</v>
      </c>
      <c r="R19" s="5">
        <f t="shared" si="26"/>
        <v>0.99595924215925369</v>
      </c>
    </row>
    <row r="20" spans="1:18" x14ac:dyDescent="0.3">
      <c r="A20" t="s">
        <v>29</v>
      </c>
      <c r="B20" s="5">
        <f t="shared" si="27"/>
        <v>12.16</v>
      </c>
      <c r="C20">
        <v>3.1500000000000021</v>
      </c>
      <c r="D20">
        <v>1.3500000000000014</v>
      </c>
      <c r="E20">
        <v>16.2</v>
      </c>
      <c r="F20">
        <v>14.399999999999999</v>
      </c>
      <c r="G20" s="5">
        <f t="shared" si="16"/>
        <v>3.4689999999999999</v>
      </c>
      <c r="H20" s="5">
        <f t="shared" si="17"/>
        <v>1.754</v>
      </c>
      <c r="I20" s="5">
        <f t="shared" si="18"/>
        <v>0.50600000000000001</v>
      </c>
      <c r="J20" s="5">
        <f t="shared" si="19"/>
        <v>12.58</v>
      </c>
      <c r="K20" s="5">
        <f t="shared" si="20"/>
        <v>0.96599999999999997</v>
      </c>
      <c r="M20">
        <f t="shared" si="21"/>
        <v>12.15751078913471</v>
      </c>
      <c r="N20" s="5">
        <f t="shared" si="22"/>
        <v>3.4689464596161597</v>
      </c>
      <c r="O20" s="5">
        <f t="shared" si="23"/>
        <v>1.7536666129517007</v>
      </c>
      <c r="P20" s="5">
        <f t="shared" si="24"/>
        <v>0.50553291420523816</v>
      </c>
      <c r="Q20" s="16">
        <f t="shared" si="25"/>
        <v>12.582171026701683</v>
      </c>
      <c r="R20" s="5">
        <f t="shared" si="26"/>
        <v>0.96624904901818887</v>
      </c>
    </row>
    <row r="21" spans="1:18" x14ac:dyDescent="0.3">
      <c r="A21" t="s">
        <v>29</v>
      </c>
      <c r="B21" s="5">
        <f t="shared" si="27"/>
        <v>12.16</v>
      </c>
      <c r="C21">
        <v>3.2300000000000004</v>
      </c>
      <c r="D21">
        <v>1.75</v>
      </c>
      <c r="E21">
        <v>16.279999999999998</v>
      </c>
      <c r="F21">
        <v>14.799999999999997</v>
      </c>
      <c r="G21" s="5">
        <f t="shared" si="16"/>
        <v>3.5459999999999998</v>
      </c>
      <c r="H21" s="5">
        <f t="shared" si="17"/>
        <v>2.1320000000000001</v>
      </c>
      <c r="I21" s="5">
        <f t="shared" si="18"/>
        <v>0.60099999999999998</v>
      </c>
      <c r="J21" s="5">
        <f t="shared" si="19"/>
        <v>12.88</v>
      </c>
      <c r="K21" s="5">
        <f t="shared" si="20"/>
        <v>0.94399999999999995</v>
      </c>
      <c r="M21">
        <f t="shared" si="21"/>
        <v>12.15751078913471</v>
      </c>
      <c r="N21" s="5">
        <f t="shared" si="22"/>
        <v>3.5458195524183078</v>
      </c>
      <c r="O21" s="5">
        <f t="shared" si="23"/>
        <v>2.1321416584261521</v>
      </c>
      <c r="P21" s="5">
        <f t="shared" si="24"/>
        <v>0.60131138285703123</v>
      </c>
      <c r="Q21" s="16">
        <f t="shared" si="25"/>
        <v>12.88264488453744</v>
      </c>
      <c r="R21" s="5">
        <f t="shared" si="26"/>
        <v>0.94371232756147139</v>
      </c>
    </row>
    <row r="22" spans="1:18" x14ac:dyDescent="0.3">
      <c r="A22" t="s">
        <v>29</v>
      </c>
      <c r="B22" s="5">
        <f t="shared" si="27"/>
        <v>12.16</v>
      </c>
      <c r="C22">
        <v>3.3500000000000014</v>
      </c>
      <c r="D22">
        <v>2.1500000000000021</v>
      </c>
      <c r="E22">
        <v>16.399999999999999</v>
      </c>
      <c r="F22">
        <v>15.2</v>
      </c>
      <c r="G22" s="5">
        <f t="shared" si="16"/>
        <v>3.661</v>
      </c>
      <c r="H22" s="5">
        <f t="shared" si="17"/>
        <v>2.512</v>
      </c>
      <c r="I22" s="5">
        <f t="shared" si="18"/>
        <v>0.68600000000000005</v>
      </c>
      <c r="J22" s="5">
        <f t="shared" si="19"/>
        <v>13.33</v>
      </c>
      <c r="K22" s="5">
        <f t="shared" si="20"/>
        <v>0.91200000000000003</v>
      </c>
      <c r="M22">
        <f t="shared" si="21"/>
        <v>12.15751078913471</v>
      </c>
      <c r="N22" s="5">
        <f t="shared" si="22"/>
        <v>3.661214711710532</v>
      </c>
      <c r="O22" s="5">
        <f t="shared" si="23"/>
        <v>2.512293580599311</v>
      </c>
      <c r="P22" s="5">
        <f t="shared" si="24"/>
        <v>0.68619127213808195</v>
      </c>
      <c r="Q22" s="16">
        <f t="shared" si="25"/>
        <v>13.333689943662955</v>
      </c>
      <c r="R22" s="5">
        <f t="shared" si="26"/>
        <v>0.91178892268398348</v>
      </c>
    </row>
    <row r="23" spans="1:18" x14ac:dyDescent="0.3">
      <c r="A23" t="s">
        <v>29</v>
      </c>
      <c r="B23" s="5">
        <f t="shared" si="27"/>
        <v>12.16</v>
      </c>
      <c r="C23">
        <v>3.4500000000000028</v>
      </c>
      <c r="D23">
        <v>2.3800000000000026</v>
      </c>
      <c r="E23">
        <v>16.5</v>
      </c>
      <c r="F23">
        <v>15.43</v>
      </c>
      <c r="G23" s="5">
        <f t="shared" si="16"/>
        <v>3.7570000000000001</v>
      </c>
      <c r="H23" s="5">
        <f t="shared" si="17"/>
        <v>2.7320000000000002</v>
      </c>
      <c r="I23" s="5">
        <f t="shared" si="18"/>
        <v>0.72699999999999998</v>
      </c>
      <c r="J23" s="5">
        <f t="shared" si="19"/>
        <v>13.71</v>
      </c>
      <c r="K23" s="5">
        <f t="shared" si="20"/>
        <v>0.88700000000000001</v>
      </c>
      <c r="M23">
        <f t="shared" si="21"/>
        <v>12.15751078913471</v>
      </c>
      <c r="N23" s="5">
        <f t="shared" si="22"/>
        <v>3.7574538433853633</v>
      </c>
      <c r="O23" s="5">
        <f t="shared" si="23"/>
        <v>2.7315733625343941</v>
      </c>
      <c r="P23" s="5">
        <f t="shared" si="24"/>
        <v>0.72697456213416078</v>
      </c>
      <c r="Q23" s="16">
        <f t="shared" si="25"/>
        <v>13.709859837640369</v>
      </c>
      <c r="R23" s="5">
        <f t="shared" si="26"/>
        <v>0.88677134070738706</v>
      </c>
    </row>
    <row r="24" spans="1:18" x14ac:dyDescent="0.3">
      <c r="A24" t="s">
        <v>29</v>
      </c>
      <c r="B24" s="5">
        <f t="shared" si="27"/>
        <v>12.16</v>
      </c>
      <c r="C24">
        <v>3.8000000000000007</v>
      </c>
      <c r="D24">
        <v>3.1500000000000021</v>
      </c>
      <c r="E24">
        <v>16.849999999999998</v>
      </c>
      <c r="F24">
        <v>16.2</v>
      </c>
      <c r="G24" s="5">
        <f t="shared" si="16"/>
        <v>4.0949999999999998</v>
      </c>
      <c r="H24" s="5">
        <f t="shared" si="17"/>
        <v>3.4689999999999999</v>
      </c>
      <c r="I24" s="5">
        <f t="shared" si="18"/>
        <v>0.84699999999999998</v>
      </c>
      <c r="J24" s="5">
        <f t="shared" si="19"/>
        <v>15.03</v>
      </c>
      <c r="K24" s="5">
        <f t="shared" si="20"/>
        <v>0.80900000000000005</v>
      </c>
      <c r="M24">
        <f t="shared" si="21"/>
        <v>12.15751078913471</v>
      </c>
      <c r="N24" s="5">
        <f t="shared" si="22"/>
        <v>4.0948139328924782</v>
      </c>
      <c r="O24" s="5">
        <f t="shared" si="23"/>
        <v>3.4689464596161597</v>
      </c>
      <c r="P24" s="5">
        <f t="shared" si="24"/>
        <v>0.84715606532230858</v>
      </c>
      <c r="Q24" s="16">
        <f t="shared" si="25"/>
        <v>15.02849921949683</v>
      </c>
      <c r="R24" s="5">
        <f t="shared" si="26"/>
        <v>0.80896373028136315</v>
      </c>
    </row>
    <row r="25" spans="1:18" x14ac:dyDescent="0.3">
      <c r="A25" t="s">
        <v>29</v>
      </c>
      <c r="B25" s="5">
        <f t="shared" si="27"/>
        <v>12.16</v>
      </c>
      <c r="C25">
        <v>4.1500000000000021</v>
      </c>
      <c r="D25">
        <v>3.7000000000000028</v>
      </c>
      <c r="E25">
        <v>17.2</v>
      </c>
      <c r="F25">
        <v>16.75</v>
      </c>
      <c r="G25" s="5">
        <f t="shared" si="16"/>
        <v>4.4329999999999998</v>
      </c>
      <c r="H25" s="5">
        <f t="shared" si="17"/>
        <v>3.9980000000000002</v>
      </c>
      <c r="I25" s="5">
        <f t="shared" si="18"/>
        <v>0.90200000000000002</v>
      </c>
      <c r="J25" s="5">
        <f t="shared" si="19"/>
        <v>16.350000000000001</v>
      </c>
      <c r="K25" s="5">
        <f t="shared" si="20"/>
        <v>0.74399999999999999</v>
      </c>
      <c r="M25">
        <f t="shared" si="21"/>
        <v>12.15751078913471</v>
      </c>
      <c r="N25" s="5">
        <f t="shared" si="22"/>
        <v>4.4329377665686351</v>
      </c>
      <c r="O25" s="5">
        <f t="shared" si="23"/>
        <v>3.9983446072146673</v>
      </c>
      <c r="P25" s="5">
        <f t="shared" si="24"/>
        <v>0.90196272038116843</v>
      </c>
      <c r="Q25" s="16">
        <f t="shared" si="25"/>
        <v>16.350123848186826</v>
      </c>
      <c r="R25" s="5">
        <f t="shared" si="26"/>
        <v>0.74357300911105562</v>
      </c>
    </row>
    <row r="26" spans="1:18" x14ac:dyDescent="0.3">
      <c r="A26" t="s">
        <v>29</v>
      </c>
      <c r="B26" s="5">
        <f t="shared" si="27"/>
        <v>12.16</v>
      </c>
      <c r="C26">
        <v>4.25</v>
      </c>
      <c r="D26">
        <v>4</v>
      </c>
      <c r="E26">
        <v>17.299999999999997</v>
      </c>
      <c r="F26">
        <v>17.049999999999997</v>
      </c>
      <c r="G26" s="5">
        <f t="shared" si="16"/>
        <v>4.53</v>
      </c>
      <c r="H26" s="5">
        <f t="shared" si="17"/>
        <v>4.2880000000000003</v>
      </c>
      <c r="I26" s="5">
        <f t="shared" si="18"/>
        <v>0.94699999999999995</v>
      </c>
      <c r="J26" s="5">
        <f t="shared" si="19"/>
        <v>16.73</v>
      </c>
      <c r="K26" s="5">
        <f t="shared" si="20"/>
        <v>0.72699999999999998</v>
      </c>
      <c r="M26">
        <f t="shared" si="21"/>
        <v>12.15751078913471</v>
      </c>
      <c r="N26" s="5">
        <f t="shared" si="22"/>
        <v>4.5296762633621714</v>
      </c>
      <c r="O26" s="5">
        <f t="shared" si="23"/>
        <v>4.2879380427126161</v>
      </c>
      <c r="P26" s="5">
        <f t="shared" si="24"/>
        <v>0.94663234045999478</v>
      </c>
      <c r="Q26" s="16">
        <f t="shared" si="25"/>
        <v>16.728245610603718</v>
      </c>
      <c r="R26" s="5">
        <f t="shared" si="26"/>
        <v>0.72676544044931368</v>
      </c>
    </row>
    <row r="27" spans="1:18" x14ac:dyDescent="0.3">
      <c r="A27" t="s">
        <v>29</v>
      </c>
      <c r="B27" s="5">
        <f t="shared" si="27"/>
        <v>12.16</v>
      </c>
      <c r="C27">
        <v>4.5500000000000007</v>
      </c>
      <c r="D27">
        <v>4.1500000000000021</v>
      </c>
      <c r="E27">
        <v>17.599999999999998</v>
      </c>
      <c r="F27">
        <v>17.2</v>
      </c>
      <c r="G27" s="5">
        <f t="shared" si="16"/>
        <v>4.82</v>
      </c>
      <c r="H27" s="5">
        <f t="shared" si="17"/>
        <v>4.4329999999999998</v>
      </c>
      <c r="I27" s="5">
        <f t="shared" si="18"/>
        <v>0.92</v>
      </c>
      <c r="J27" s="5">
        <f t="shared" si="19"/>
        <v>17.86</v>
      </c>
      <c r="K27" s="5">
        <f t="shared" si="20"/>
        <v>0.68100000000000005</v>
      </c>
      <c r="M27">
        <f t="shared" si="21"/>
        <v>12.15751078913471</v>
      </c>
      <c r="N27" s="5">
        <f t="shared" si="22"/>
        <v>4.8202231045379156</v>
      </c>
      <c r="O27" s="5">
        <f t="shared" si="23"/>
        <v>4.4329377665686351</v>
      </c>
      <c r="P27" s="5">
        <f t="shared" si="24"/>
        <v>0.91965406381196813</v>
      </c>
      <c r="Q27" s="16">
        <f t="shared" si="25"/>
        <v>17.863906048707349</v>
      </c>
      <c r="R27" s="5">
        <f t="shared" si="26"/>
        <v>0.68056284868417338</v>
      </c>
    </row>
    <row r="28" spans="1:18" x14ac:dyDescent="0.3">
      <c r="A28" t="s">
        <v>29</v>
      </c>
      <c r="B28" s="5">
        <f t="shared" si="27"/>
        <v>12.16</v>
      </c>
      <c r="C28">
        <v>4.8500000000000014</v>
      </c>
      <c r="D28">
        <v>4.5500000000000007</v>
      </c>
      <c r="E28">
        <v>17.899999999999999</v>
      </c>
      <c r="F28">
        <v>17.599999999999998</v>
      </c>
      <c r="G28" s="5">
        <f t="shared" si="16"/>
        <v>5.1109999999999998</v>
      </c>
      <c r="H28" s="5">
        <f t="shared" si="17"/>
        <v>4.82</v>
      </c>
      <c r="I28" s="5">
        <f t="shared" si="18"/>
        <v>0.94299999999999995</v>
      </c>
      <c r="J28" s="5">
        <f t="shared" si="19"/>
        <v>19</v>
      </c>
      <c r="K28" s="5">
        <f t="shared" si="20"/>
        <v>0.64</v>
      </c>
      <c r="M28">
        <f t="shared" si="21"/>
        <v>12.15751078913471</v>
      </c>
      <c r="N28" s="5">
        <f t="shared" si="22"/>
        <v>5.1112412498413429</v>
      </c>
      <c r="O28" s="5">
        <f t="shared" si="23"/>
        <v>4.8202231045379156</v>
      </c>
      <c r="P28" s="5">
        <f t="shared" si="24"/>
        <v>0.94306311694591594</v>
      </c>
      <c r="Q28" s="16">
        <f t="shared" si="25"/>
        <v>19.001408673254858</v>
      </c>
      <c r="R28" s="5">
        <f t="shared" si="26"/>
        <v>0.63982155208560032</v>
      </c>
    </row>
    <row r="29" spans="1:18" x14ac:dyDescent="0.3">
      <c r="A29" t="s">
        <v>29</v>
      </c>
      <c r="B29" s="5">
        <f t="shared" si="27"/>
        <v>12.16</v>
      </c>
      <c r="C29">
        <v>6.1500000000000021</v>
      </c>
      <c r="D29">
        <v>6.0800000000000018</v>
      </c>
      <c r="E29">
        <v>19.2</v>
      </c>
      <c r="F29">
        <v>19.13</v>
      </c>
      <c r="G29" s="5">
        <f t="shared" si="16"/>
        <v>6.3769999999999998</v>
      </c>
      <c r="H29" s="5">
        <f t="shared" si="17"/>
        <v>6.3090000000000002</v>
      </c>
      <c r="I29" s="5">
        <f t="shared" si="18"/>
        <v>0.98899999999999999</v>
      </c>
      <c r="J29" s="5">
        <f t="shared" si="19"/>
        <v>23.95</v>
      </c>
      <c r="K29" s="5">
        <f t="shared" si="20"/>
        <v>0.50800000000000001</v>
      </c>
      <c r="M29">
        <f t="shared" si="21"/>
        <v>12.15751078913471</v>
      </c>
      <c r="N29" s="5">
        <f t="shared" si="22"/>
        <v>6.3770624697853329</v>
      </c>
      <c r="O29" s="5">
        <f t="shared" si="23"/>
        <v>6.3087272322551238</v>
      </c>
      <c r="P29" s="5">
        <f t="shared" si="24"/>
        <v>0.98928421387527832</v>
      </c>
      <c r="Q29" s="16">
        <f t="shared" si="25"/>
        <v>23.94912407564993</v>
      </c>
      <c r="R29" s="5">
        <f t="shared" si="26"/>
        <v>0.50763905814391586</v>
      </c>
    </row>
    <row r="30" spans="1:18" x14ac:dyDescent="0.3">
      <c r="A30" t="s">
        <v>29</v>
      </c>
      <c r="B30" s="5">
        <f>ROUND(M30,2)</f>
        <v>13.93</v>
      </c>
      <c r="C30">
        <v>3.4000000000000021</v>
      </c>
      <c r="D30">
        <v>0</v>
      </c>
      <c r="E30">
        <v>16.45</v>
      </c>
      <c r="F30" s="6" t="s">
        <v>30</v>
      </c>
      <c r="G30" s="5">
        <f t="shared" si="16"/>
        <v>3.806</v>
      </c>
      <c r="H30" s="5">
        <f t="shared" si="17"/>
        <v>0</v>
      </c>
      <c r="I30" s="5">
        <f t="shared" si="18"/>
        <v>0</v>
      </c>
      <c r="J30" s="5">
        <f>ROUND(Q30,2)</f>
        <v>13.93</v>
      </c>
      <c r="K30" s="5">
        <f>ROUND(R30,3)</f>
        <v>1</v>
      </c>
      <c r="M30">
        <v>13.934832298417316</v>
      </c>
      <c r="N30" s="5">
        <f>(C30+((((1000*M30)/(30*E30))^2)/1962))</f>
        <v>3.806377988108518</v>
      </c>
      <c r="O30" s="5">
        <f>IF(D30=0,0,(D30+((((1000*M30)/(30*F30))^2)/1962)))</f>
        <v>0</v>
      </c>
      <c r="P30" s="5">
        <f t="shared" si="24"/>
        <v>0</v>
      </c>
      <c r="Q30" s="5">
        <f>M30</f>
        <v>13.934832298417316</v>
      </c>
      <c r="R30" s="5">
        <f>M30/Q30</f>
        <v>1</v>
      </c>
    </row>
    <row r="31" spans="1:18" x14ac:dyDescent="0.3">
      <c r="A31" t="s">
        <v>29</v>
      </c>
      <c r="B31" s="5">
        <f t="shared" ref="B31:B32" si="28">ROUND(M31,2)</f>
        <v>13.93</v>
      </c>
      <c r="C31">
        <v>3.4000000000000021</v>
      </c>
      <c r="D31">
        <v>0</v>
      </c>
      <c r="E31">
        <v>16.45</v>
      </c>
      <c r="F31">
        <v>10.5</v>
      </c>
      <c r="G31" s="5">
        <f t="shared" si="16"/>
        <v>3.806</v>
      </c>
      <c r="H31" s="5">
        <f t="shared" si="17"/>
        <v>0</v>
      </c>
      <c r="I31" s="5">
        <f t="shared" si="18"/>
        <v>0</v>
      </c>
      <c r="J31" s="5">
        <f>ROUND(Q31,2)</f>
        <v>13.9</v>
      </c>
      <c r="K31" s="5">
        <f>ROUND(R31,3)</f>
        <v>1.002</v>
      </c>
      <c r="M31">
        <f>M30</f>
        <v>13.934832298417316</v>
      </c>
      <c r="N31" s="5">
        <f>(C31+((((1000*M31)/(30*E31))^2)/1962))</f>
        <v>3.806377988108518</v>
      </c>
      <c r="O31" s="5">
        <f>IF(D31=0,0,(D31+((((1000*M31)/(30*F31))^2)/1962)))</f>
        <v>0</v>
      </c>
      <c r="P31" s="5">
        <f>O31/N31</f>
        <v>0</v>
      </c>
      <c r="Q31" s="16">
        <f>3.9087*N31-0.9769</f>
        <v>13.901089642119764</v>
      </c>
      <c r="R31" s="5">
        <f>M31/Q31</f>
        <v>1.0024273389472516</v>
      </c>
    </row>
    <row r="32" spans="1:18" x14ac:dyDescent="0.3">
      <c r="A32" t="s">
        <v>29</v>
      </c>
      <c r="B32" s="5">
        <f t="shared" si="28"/>
        <v>13.93</v>
      </c>
      <c r="C32">
        <v>3.4000000000000021</v>
      </c>
      <c r="D32">
        <v>0</v>
      </c>
      <c r="E32">
        <v>16.45</v>
      </c>
      <c r="F32">
        <v>10.899999999999999</v>
      </c>
      <c r="G32" s="5">
        <f t="shared" ref="G32:G46" si="29">ROUND(N32,3)</f>
        <v>3.806</v>
      </c>
      <c r="H32" s="5">
        <f t="shared" ref="H32:H46" si="30">ROUND(O32,3)</f>
        <v>0</v>
      </c>
      <c r="I32" s="5">
        <f t="shared" ref="I32:I46" si="31">ROUND(P32,3)</f>
        <v>0</v>
      </c>
      <c r="J32" s="5">
        <f t="shared" ref="J32:J44" si="32">ROUND(Q32,2)</f>
        <v>13.9</v>
      </c>
      <c r="K32" s="5">
        <f t="shared" ref="K32:K44" si="33">ROUND(R32,3)</f>
        <v>1.002</v>
      </c>
      <c r="M32">
        <f t="shared" ref="M32:M44" si="34">M31</f>
        <v>13.934832298417316</v>
      </c>
      <c r="N32" s="5">
        <f t="shared" ref="N32:N44" si="35">(C32+((((1000*M32)/(30*E32))^2)/1962))</f>
        <v>3.806377988108518</v>
      </c>
      <c r="O32" s="5">
        <f t="shared" ref="O32:O44" si="36">IF(D32=0,0,(D32+((((1000*M32)/(30*F32))^2)/1962)))</f>
        <v>0</v>
      </c>
      <c r="P32" s="5">
        <f t="shared" ref="P32:P45" si="37">O32/N32</f>
        <v>0</v>
      </c>
      <c r="Q32" s="16">
        <f t="shared" ref="Q32:Q44" si="38">3.9087*N32-0.9769</f>
        <v>13.901089642119764</v>
      </c>
      <c r="R32" s="5">
        <f t="shared" ref="R32:R44" si="39">M32/Q32</f>
        <v>1.0024273389472516</v>
      </c>
    </row>
    <row r="33" spans="1:18" x14ac:dyDescent="0.3">
      <c r="A33" t="s">
        <v>29</v>
      </c>
      <c r="B33" s="5">
        <f t="shared" ref="B33:B44" si="40">ROUND(M33,2)</f>
        <v>13.93</v>
      </c>
      <c r="C33">
        <v>3.4000000000000021</v>
      </c>
      <c r="D33">
        <v>0</v>
      </c>
      <c r="E33">
        <v>16.45</v>
      </c>
      <c r="F33">
        <v>12.349999999999998</v>
      </c>
      <c r="G33" s="5">
        <f t="shared" si="29"/>
        <v>3.806</v>
      </c>
      <c r="H33" s="5">
        <f t="shared" si="30"/>
        <v>0</v>
      </c>
      <c r="I33" s="5">
        <f t="shared" si="31"/>
        <v>0</v>
      </c>
      <c r="J33" s="5">
        <f t="shared" si="32"/>
        <v>13.9</v>
      </c>
      <c r="K33" s="5">
        <f t="shared" si="33"/>
        <v>1.002</v>
      </c>
      <c r="M33">
        <f t="shared" si="34"/>
        <v>13.934832298417316</v>
      </c>
      <c r="N33" s="5">
        <f t="shared" si="35"/>
        <v>3.806377988108518</v>
      </c>
      <c r="O33" s="5">
        <f t="shared" si="36"/>
        <v>0</v>
      </c>
      <c r="P33" s="5">
        <f t="shared" si="37"/>
        <v>0</v>
      </c>
      <c r="Q33" s="16">
        <f t="shared" si="38"/>
        <v>13.901089642119764</v>
      </c>
      <c r="R33" s="5">
        <f t="shared" si="39"/>
        <v>1.0024273389472516</v>
      </c>
    </row>
    <row r="34" spans="1:18" x14ac:dyDescent="0.3">
      <c r="A34" t="s">
        <v>29</v>
      </c>
      <c r="B34" s="5">
        <f t="shared" si="40"/>
        <v>13.93</v>
      </c>
      <c r="C34">
        <v>3.25</v>
      </c>
      <c r="D34">
        <v>0.30000000000000071</v>
      </c>
      <c r="E34">
        <v>16.299999999999997</v>
      </c>
      <c r="F34">
        <v>13.349999999999998</v>
      </c>
      <c r="G34" s="5">
        <f t="shared" si="29"/>
        <v>3.6640000000000001</v>
      </c>
      <c r="H34" s="5">
        <f t="shared" si="30"/>
        <v>0.91700000000000004</v>
      </c>
      <c r="I34" s="5">
        <f t="shared" si="31"/>
        <v>0.25</v>
      </c>
      <c r="J34" s="5">
        <f t="shared" si="32"/>
        <v>13.34</v>
      </c>
      <c r="K34" s="5">
        <f t="shared" si="33"/>
        <v>1.044</v>
      </c>
      <c r="M34">
        <f t="shared" si="34"/>
        <v>13.934832298417316</v>
      </c>
      <c r="N34" s="5">
        <f t="shared" si="35"/>
        <v>3.6638917517676042</v>
      </c>
      <c r="O34" s="5">
        <f t="shared" si="36"/>
        <v>0.91702029500840154</v>
      </c>
      <c r="P34" s="5">
        <f t="shared" si="37"/>
        <v>0.25028585917310336</v>
      </c>
      <c r="Q34" s="16">
        <f t="shared" si="38"/>
        <v>13.344153690134034</v>
      </c>
      <c r="R34" s="5">
        <f t="shared" si="39"/>
        <v>1.0442649734107903</v>
      </c>
    </row>
    <row r="35" spans="1:18" x14ac:dyDescent="0.3">
      <c r="A35" t="s">
        <v>29</v>
      </c>
      <c r="B35" s="5">
        <f t="shared" si="40"/>
        <v>13.93</v>
      </c>
      <c r="C35">
        <v>3.25</v>
      </c>
      <c r="D35">
        <v>0.70000000000000284</v>
      </c>
      <c r="E35">
        <v>16.299999999999997</v>
      </c>
      <c r="F35">
        <v>13.75</v>
      </c>
      <c r="G35" s="5">
        <f t="shared" si="29"/>
        <v>3.6640000000000001</v>
      </c>
      <c r="H35" s="5">
        <f t="shared" si="30"/>
        <v>1.282</v>
      </c>
      <c r="I35" s="5">
        <f t="shared" si="31"/>
        <v>0.35</v>
      </c>
      <c r="J35" s="5">
        <f t="shared" si="32"/>
        <v>13.34</v>
      </c>
      <c r="K35" s="5">
        <f t="shared" si="33"/>
        <v>1.044</v>
      </c>
      <c r="M35">
        <f t="shared" si="34"/>
        <v>13.934832298417316</v>
      </c>
      <c r="N35" s="5">
        <f t="shared" si="35"/>
        <v>3.6638917517676042</v>
      </c>
      <c r="O35" s="5">
        <f t="shared" si="36"/>
        <v>1.2816431049369135</v>
      </c>
      <c r="P35" s="5">
        <f t="shared" si="37"/>
        <v>0.34980375834482524</v>
      </c>
      <c r="Q35" s="16">
        <f t="shared" si="38"/>
        <v>13.344153690134034</v>
      </c>
      <c r="R35" s="5">
        <f t="shared" si="39"/>
        <v>1.0442649734107903</v>
      </c>
    </row>
    <row r="36" spans="1:18" x14ac:dyDescent="0.3">
      <c r="A36" t="s">
        <v>29</v>
      </c>
      <c r="B36" s="5">
        <f t="shared" si="40"/>
        <v>13.93</v>
      </c>
      <c r="C36">
        <v>3.3300000000000018</v>
      </c>
      <c r="D36">
        <v>1.1799999999999997</v>
      </c>
      <c r="E36">
        <v>16.38</v>
      </c>
      <c r="F36">
        <v>14.229999999999997</v>
      </c>
      <c r="G36" s="5">
        <f t="shared" si="29"/>
        <v>3.74</v>
      </c>
      <c r="H36" s="5">
        <f t="shared" si="30"/>
        <v>1.7230000000000001</v>
      </c>
      <c r="I36" s="5">
        <f t="shared" si="31"/>
        <v>0.46100000000000002</v>
      </c>
      <c r="J36" s="5">
        <f t="shared" si="32"/>
        <v>13.64</v>
      </c>
      <c r="K36" s="5">
        <f t="shared" si="33"/>
        <v>1.022</v>
      </c>
      <c r="M36">
        <f t="shared" si="34"/>
        <v>13.934832298417316</v>
      </c>
      <c r="N36" s="5">
        <f t="shared" si="35"/>
        <v>3.7398587258618763</v>
      </c>
      <c r="O36" s="5">
        <f t="shared" si="36"/>
        <v>1.7230654582315461</v>
      </c>
      <c r="P36" s="5">
        <f t="shared" si="37"/>
        <v>0.46073009290864425</v>
      </c>
      <c r="Q36" s="16">
        <f t="shared" si="38"/>
        <v>13.641085801776315</v>
      </c>
      <c r="R36" s="5">
        <f t="shared" si="39"/>
        <v>1.0215339527153147</v>
      </c>
    </row>
    <row r="37" spans="1:18" x14ac:dyDescent="0.3">
      <c r="A37" t="s">
        <v>29</v>
      </c>
      <c r="B37" s="5">
        <f t="shared" si="40"/>
        <v>13.93</v>
      </c>
      <c r="C37">
        <v>3.4500000000000028</v>
      </c>
      <c r="D37">
        <v>1.6500000000000021</v>
      </c>
      <c r="E37">
        <v>16.5</v>
      </c>
      <c r="F37">
        <v>14.7</v>
      </c>
      <c r="G37" s="5">
        <f t="shared" si="29"/>
        <v>3.8540000000000001</v>
      </c>
      <c r="H37" s="5">
        <f t="shared" si="30"/>
        <v>2.1589999999999998</v>
      </c>
      <c r="I37" s="5">
        <f t="shared" si="31"/>
        <v>0.56000000000000005</v>
      </c>
      <c r="J37" s="5">
        <f t="shared" si="32"/>
        <v>14.09</v>
      </c>
      <c r="K37" s="5">
        <f t="shared" si="33"/>
        <v>0.98899999999999999</v>
      </c>
      <c r="M37">
        <f t="shared" si="34"/>
        <v>13.934832298417316</v>
      </c>
      <c r="N37" s="5">
        <f t="shared" si="35"/>
        <v>3.8539188228728576</v>
      </c>
      <c r="O37" s="5">
        <f t="shared" si="36"/>
        <v>2.1588939771721742</v>
      </c>
      <c r="P37" s="5">
        <f t="shared" si="37"/>
        <v>0.56018148705136783</v>
      </c>
      <c r="Q37" s="16">
        <f t="shared" si="38"/>
        <v>14.086912502963138</v>
      </c>
      <c r="R37" s="5">
        <f t="shared" si="39"/>
        <v>0.98920414927587341</v>
      </c>
    </row>
    <row r="38" spans="1:18" x14ac:dyDescent="0.3">
      <c r="A38" t="s">
        <v>29</v>
      </c>
      <c r="B38" s="5">
        <f t="shared" si="40"/>
        <v>13.93</v>
      </c>
      <c r="C38">
        <v>3.6000000000000014</v>
      </c>
      <c r="D38">
        <v>2.1500000000000021</v>
      </c>
      <c r="E38">
        <v>16.649999999999999</v>
      </c>
      <c r="F38">
        <v>15.2</v>
      </c>
      <c r="G38" s="5">
        <f t="shared" si="29"/>
        <v>3.9969999999999999</v>
      </c>
      <c r="H38" s="5">
        <f t="shared" si="30"/>
        <v>2.6259999999999999</v>
      </c>
      <c r="I38" s="5">
        <f t="shared" si="31"/>
        <v>0.65700000000000003</v>
      </c>
      <c r="J38" s="5">
        <f t="shared" si="32"/>
        <v>14.64</v>
      </c>
      <c r="K38" s="5">
        <f t="shared" si="33"/>
        <v>0.95199999999999996</v>
      </c>
      <c r="M38">
        <f t="shared" si="34"/>
        <v>13.934832298417316</v>
      </c>
      <c r="N38" s="5">
        <f t="shared" si="35"/>
        <v>3.9966737892023017</v>
      </c>
      <c r="O38" s="5">
        <f t="shared" si="36"/>
        <v>2.6259647659588605</v>
      </c>
      <c r="P38" s="5">
        <f t="shared" si="37"/>
        <v>0.65703755284040288</v>
      </c>
      <c r="Q38" s="16">
        <f t="shared" si="38"/>
        <v>14.644898839855037</v>
      </c>
      <c r="R38" s="5">
        <f t="shared" si="39"/>
        <v>0.95151441131806758</v>
      </c>
    </row>
    <row r="39" spans="1:18" x14ac:dyDescent="0.3">
      <c r="A39" t="s">
        <v>29</v>
      </c>
      <c r="B39" s="5">
        <f t="shared" si="40"/>
        <v>13.93</v>
      </c>
      <c r="C39">
        <v>3.7800000000000011</v>
      </c>
      <c r="D39">
        <v>2.6000000000000014</v>
      </c>
      <c r="E39">
        <v>16.829999999999998</v>
      </c>
      <c r="F39">
        <v>15.649999999999999</v>
      </c>
      <c r="G39" s="5">
        <f t="shared" si="29"/>
        <v>4.1680000000000001</v>
      </c>
      <c r="H39" s="5">
        <f t="shared" si="30"/>
        <v>3.0489999999999999</v>
      </c>
      <c r="I39" s="5">
        <f t="shared" si="31"/>
        <v>0.73099999999999998</v>
      </c>
      <c r="J39" s="5">
        <f t="shared" si="32"/>
        <v>15.32</v>
      </c>
      <c r="K39" s="5">
        <f t="shared" si="33"/>
        <v>0.91</v>
      </c>
      <c r="M39">
        <f t="shared" si="34"/>
        <v>13.934832298417316</v>
      </c>
      <c r="N39" s="5">
        <f t="shared" si="35"/>
        <v>4.1682341626997843</v>
      </c>
      <c r="O39" s="5">
        <f t="shared" si="36"/>
        <v>3.0489865142121899</v>
      </c>
      <c r="P39" s="5">
        <f t="shared" si="37"/>
        <v>0.73148158073666081</v>
      </c>
      <c r="Q39" s="16">
        <f t="shared" si="38"/>
        <v>15.315476871744647</v>
      </c>
      <c r="R39" s="5">
        <f t="shared" si="39"/>
        <v>0.90985298173284657</v>
      </c>
    </row>
    <row r="40" spans="1:18" x14ac:dyDescent="0.3">
      <c r="A40" t="s">
        <v>29</v>
      </c>
      <c r="B40" s="5">
        <f t="shared" si="40"/>
        <v>13.93</v>
      </c>
      <c r="C40">
        <v>4.4000000000000021</v>
      </c>
      <c r="D40">
        <v>3.6000000000000014</v>
      </c>
      <c r="E40">
        <v>17.45</v>
      </c>
      <c r="F40">
        <v>16.649999999999999</v>
      </c>
      <c r="G40" s="5">
        <f t="shared" si="29"/>
        <v>4.7610000000000001</v>
      </c>
      <c r="H40" s="5">
        <f t="shared" si="30"/>
        <v>3.9969999999999999</v>
      </c>
      <c r="I40" s="5">
        <f t="shared" si="31"/>
        <v>0.83899999999999997</v>
      </c>
      <c r="J40" s="5">
        <f t="shared" si="32"/>
        <v>17.63</v>
      </c>
      <c r="K40" s="5">
        <f t="shared" si="33"/>
        <v>0.79</v>
      </c>
      <c r="M40">
        <f t="shared" si="34"/>
        <v>13.934832298417316</v>
      </c>
      <c r="N40" s="5">
        <f t="shared" si="35"/>
        <v>4.7611362781163873</v>
      </c>
      <c r="O40" s="5">
        <f t="shared" si="36"/>
        <v>3.9966737892023017</v>
      </c>
      <c r="P40" s="5">
        <f t="shared" si="37"/>
        <v>0.83943696540933199</v>
      </c>
      <c r="Q40" s="16">
        <f t="shared" si="38"/>
        <v>17.632953370273523</v>
      </c>
      <c r="R40" s="5">
        <f t="shared" si="39"/>
        <v>0.79027216858120453</v>
      </c>
    </row>
    <row r="41" spans="1:18" x14ac:dyDescent="0.3">
      <c r="A41" t="s">
        <v>29</v>
      </c>
      <c r="B41" s="5">
        <f t="shared" si="40"/>
        <v>13.93</v>
      </c>
      <c r="C41">
        <v>5.4000000000000021</v>
      </c>
      <c r="D41">
        <v>5.0500000000000007</v>
      </c>
      <c r="E41">
        <v>18.45</v>
      </c>
      <c r="F41">
        <v>18.099999999999998</v>
      </c>
      <c r="G41" s="5">
        <f t="shared" si="29"/>
        <v>5.7229999999999999</v>
      </c>
      <c r="H41" s="5">
        <f t="shared" si="30"/>
        <v>5.3860000000000001</v>
      </c>
      <c r="I41" s="5">
        <f t="shared" si="31"/>
        <v>0.94099999999999995</v>
      </c>
      <c r="J41" s="5">
        <f t="shared" si="32"/>
        <v>21.39</v>
      </c>
      <c r="K41" s="5">
        <f t="shared" si="33"/>
        <v>0.65100000000000002</v>
      </c>
      <c r="M41">
        <f t="shared" si="34"/>
        <v>13.934832298417316</v>
      </c>
      <c r="N41" s="5">
        <f t="shared" si="35"/>
        <v>5.7230496236870625</v>
      </c>
      <c r="O41" s="5">
        <f t="shared" si="36"/>
        <v>5.3856640503254933</v>
      </c>
      <c r="P41" s="5">
        <f t="shared" si="37"/>
        <v>0.94104793850377111</v>
      </c>
      <c r="Q41" s="16">
        <f t="shared" si="38"/>
        <v>21.392784064105619</v>
      </c>
      <c r="R41" s="5">
        <f t="shared" si="39"/>
        <v>0.65138002873586698</v>
      </c>
    </row>
    <row r="42" spans="1:18" x14ac:dyDescent="0.3">
      <c r="A42" t="s">
        <v>29</v>
      </c>
      <c r="B42" s="5">
        <f t="shared" si="40"/>
        <v>13.93</v>
      </c>
      <c r="C42">
        <v>6.5500000000000007</v>
      </c>
      <c r="D42">
        <v>6.3500000000000014</v>
      </c>
      <c r="E42">
        <v>19.599999999999998</v>
      </c>
      <c r="F42">
        <v>19.399999999999999</v>
      </c>
      <c r="G42" s="5">
        <f t="shared" si="29"/>
        <v>6.8360000000000003</v>
      </c>
      <c r="H42" s="5">
        <f t="shared" si="30"/>
        <v>6.6420000000000003</v>
      </c>
      <c r="I42" s="5">
        <f t="shared" si="31"/>
        <v>0.97199999999999998</v>
      </c>
      <c r="J42" s="5">
        <f t="shared" si="32"/>
        <v>25.74</v>
      </c>
      <c r="K42" s="5">
        <f t="shared" si="33"/>
        <v>0.54100000000000004</v>
      </c>
      <c r="M42">
        <f t="shared" si="34"/>
        <v>13.934832298417316</v>
      </c>
      <c r="N42" s="5">
        <f t="shared" si="35"/>
        <v>6.8362528621593475</v>
      </c>
      <c r="O42" s="5">
        <f t="shared" si="36"/>
        <v>6.6421854063320627</v>
      </c>
      <c r="P42" s="5">
        <f t="shared" si="37"/>
        <v>0.97161201322708457</v>
      </c>
      <c r="Q42" s="16">
        <f t="shared" si="38"/>
        <v>25.743961562322241</v>
      </c>
      <c r="R42" s="5">
        <f t="shared" si="39"/>
        <v>0.54128546862079452</v>
      </c>
    </row>
    <row r="43" spans="1:18" x14ac:dyDescent="0.3">
      <c r="A43" t="s">
        <v>29</v>
      </c>
      <c r="B43" s="5">
        <f t="shared" si="40"/>
        <v>13.93</v>
      </c>
      <c r="C43">
        <v>8.25</v>
      </c>
      <c r="D43">
        <v>8.23</v>
      </c>
      <c r="E43">
        <v>21.299999999999997</v>
      </c>
      <c r="F43">
        <v>21.279999999999998</v>
      </c>
      <c r="G43" s="5">
        <f t="shared" si="29"/>
        <v>8.4920000000000009</v>
      </c>
      <c r="H43" s="5">
        <f t="shared" si="30"/>
        <v>8.4730000000000008</v>
      </c>
      <c r="I43" s="5">
        <f t="shared" si="31"/>
        <v>0.998</v>
      </c>
      <c r="J43" s="5">
        <f t="shared" si="32"/>
        <v>32.22</v>
      </c>
      <c r="K43" s="5">
        <f t="shared" si="33"/>
        <v>0.433</v>
      </c>
      <c r="M43">
        <f t="shared" si="34"/>
        <v>13.934832298417316</v>
      </c>
      <c r="N43" s="5">
        <f t="shared" si="35"/>
        <v>8.4923833444138825</v>
      </c>
      <c r="O43" s="5">
        <f t="shared" si="36"/>
        <v>8.4728391663055405</v>
      </c>
      <c r="P43" s="5">
        <f t="shared" si="37"/>
        <v>0.99769862271688459</v>
      </c>
      <c r="Q43" s="16">
        <f t="shared" si="38"/>
        <v>32.217278778310543</v>
      </c>
      <c r="R43" s="5">
        <f t="shared" si="39"/>
        <v>0.43252666975084764</v>
      </c>
    </row>
    <row r="44" spans="1:18" x14ac:dyDescent="0.3">
      <c r="A44" t="s">
        <v>29</v>
      </c>
      <c r="B44" s="5">
        <f t="shared" si="40"/>
        <v>13.93</v>
      </c>
      <c r="C44">
        <v>8.8000000000000007</v>
      </c>
      <c r="D44">
        <v>8.8500000000000014</v>
      </c>
      <c r="E44">
        <v>21.849999999999998</v>
      </c>
      <c r="F44">
        <v>21.9</v>
      </c>
      <c r="G44" s="5">
        <f t="shared" si="29"/>
        <v>9.0299999999999994</v>
      </c>
      <c r="H44" s="5">
        <f t="shared" si="30"/>
        <v>9.0790000000000006</v>
      </c>
      <c r="I44" s="5">
        <f t="shared" si="31"/>
        <v>1.0049999999999999</v>
      </c>
      <c r="J44" s="5">
        <f t="shared" si="32"/>
        <v>34.32</v>
      </c>
      <c r="K44" s="5">
        <f t="shared" si="33"/>
        <v>0.40600000000000003</v>
      </c>
      <c r="M44">
        <f t="shared" si="34"/>
        <v>13.934832298417316</v>
      </c>
      <c r="N44" s="5">
        <f t="shared" si="35"/>
        <v>9.0303345559271619</v>
      </c>
      <c r="O44" s="5">
        <f t="shared" si="36"/>
        <v>9.079284000598685</v>
      </c>
      <c r="P44" s="5">
        <f t="shared" si="37"/>
        <v>1.005420557164119</v>
      </c>
      <c r="Q44" s="16">
        <f t="shared" si="38"/>
        <v>34.319968678752495</v>
      </c>
      <c r="R44" s="5">
        <f t="shared" si="39"/>
        <v>0.40602695267156158</v>
      </c>
    </row>
    <row r="45" spans="1:18" x14ac:dyDescent="0.3">
      <c r="A45" t="s">
        <v>29</v>
      </c>
      <c r="B45" s="5">
        <f>ROUND(M45,2)</f>
        <v>16.63</v>
      </c>
      <c r="C45">
        <v>3.9000000000000021</v>
      </c>
      <c r="D45">
        <v>0</v>
      </c>
      <c r="E45">
        <v>16.95</v>
      </c>
      <c r="F45" s="6" t="s">
        <v>30</v>
      </c>
      <c r="G45" s="5">
        <f t="shared" si="29"/>
        <v>4.4450000000000003</v>
      </c>
      <c r="H45" s="5">
        <f t="shared" si="30"/>
        <v>0</v>
      </c>
      <c r="I45" s="5">
        <f t="shared" si="31"/>
        <v>0</v>
      </c>
      <c r="J45" s="5">
        <f>ROUND(Q45,2)</f>
        <v>16.63</v>
      </c>
      <c r="K45" s="5">
        <f>ROUND(R45,3)</f>
        <v>1</v>
      </c>
      <c r="M45">
        <v>16.632769373440375</v>
      </c>
      <c r="N45" s="5">
        <f>(C45+((((1000*M45)/(30*E45))^2)/1962))</f>
        <v>4.4453159666898481</v>
      </c>
      <c r="O45" s="5">
        <f>IF(D45=0,0,(D45+((((1000*M45)/(30*F45))^2)/1962)))</f>
        <v>0</v>
      </c>
      <c r="P45" s="5">
        <f t="shared" si="37"/>
        <v>0</v>
      </c>
      <c r="Q45" s="5">
        <f>M45</f>
        <v>16.632769373440375</v>
      </c>
      <c r="R45" s="5">
        <f>M45/Q45</f>
        <v>1</v>
      </c>
    </row>
    <row r="46" spans="1:18" x14ac:dyDescent="0.3">
      <c r="A46" t="s">
        <v>29</v>
      </c>
      <c r="B46" s="5">
        <f t="shared" ref="B46:B47" si="41">ROUND(M46,2)</f>
        <v>16.63</v>
      </c>
      <c r="C46">
        <v>3.8500000000000014</v>
      </c>
      <c r="D46">
        <v>0.60000000000000142</v>
      </c>
      <c r="E46">
        <v>16.899999999999999</v>
      </c>
      <c r="F46">
        <v>13.649999999999999</v>
      </c>
      <c r="G46" s="5">
        <f t="shared" si="29"/>
        <v>4.399</v>
      </c>
      <c r="H46" s="5">
        <f t="shared" si="30"/>
        <v>1.4410000000000001</v>
      </c>
      <c r="I46" s="5">
        <f t="shared" si="31"/>
        <v>0.32800000000000001</v>
      </c>
      <c r="J46" s="5">
        <f>ROUND(Q46,2)</f>
        <v>16.22</v>
      </c>
      <c r="K46" s="5">
        <f>ROUND(R46,3)</f>
        <v>1.026</v>
      </c>
      <c r="M46">
        <f>M45</f>
        <v>16.632769373440375</v>
      </c>
      <c r="N46" s="5">
        <f>(C46+((((1000*M46)/(30*E46))^2)/1962))</f>
        <v>4.3985474616431848</v>
      </c>
      <c r="O46" s="5">
        <f>IF(D46=0,0,(D46+((((1000*M46)/(30*F46))^2)/1962)))</f>
        <v>1.4408573334938604</v>
      </c>
      <c r="P46" s="5">
        <f>O46/N46</f>
        <v>0.32757571586043382</v>
      </c>
      <c r="Q46" s="16">
        <f>3.9087*N46-0.9769</f>
        <v>16.215702463324718</v>
      </c>
      <c r="R46" s="5">
        <f>M46/Q46</f>
        <v>1.0257199409682647</v>
      </c>
    </row>
    <row r="47" spans="1:18" x14ac:dyDescent="0.3">
      <c r="A47" t="s">
        <v>29</v>
      </c>
      <c r="B47" s="5">
        <f t="shared" si="41"/>
        <v>16.63</v>
      </c>
      <c r="C47">
        <v>3.8500000000000014</v>
      </c>
      <c r="D47">
        <v>0.80000000000000071</v>
      </c>
      <c r="E47">
        <v>16.899999999999999</v>
      </c>
      <c r="F47">
        <v>13.849999999999998</v>
      </c>
      <c r="G47" s="5">
        <f t="shared" ref="G47:G58" si="42">ROUND(N47,3)</f>
        <v>4.399</v>
      </c>
      <c r="H47" s="5">
        <f t="shared" ref="H47:H58" si="43">ROUND(O47,3)</f>
        <v>1.617</v>
      </c>
      <c r="I47" s="5">
        <f t="shared" ref="I47:I58" si="44">ROUND(P47,3)</f>
        <v>0.36799999999999999</v>
      </c>
      <c r="J47" s="5">
        <f t="shared" ref="J47:J56" si="45">ROUND(Q47,2)</f>
        <v>16.22</v>
      </c>
      <c r="K47" s="5">
        <f t="shared" ref="K47:K56" si="46">ROUND(R47,3)</f>
        <v>1.026</v>
      </c>
      <c r="M47">
        <f t="shared" ref="M47:M56" si="47">M46</f>
        <v>16.632769373440375</v>
      </c>
      <c r="N47" s="5">
        <f t="shared" ref="N47:N56" si="48">(C47+((((1000*M47)/(30*E47))^2)/1962))</f>
        <v>4.3985474616431848</v>
      </c>
      <c r="O47" s="5">
        <f t="shared" ref="O47:O56" si="49">IF(D47=0,0,(D47+((((1000*M47)/(30*F47))^2)/1962)))</f>
        <v>1.616747985871885</v>
      </c>
      <c r="P47" s="5">
        <f t="shared" ref="P47:P57" si="50">O47/N47</f>
        <v>0.36756406517616824</v>
      </c>
      <c r="Q47" s="16">
        <f t="shared" ref="Q47:Q56" si="51">3.9087*N47-0.9769</f>
        <v>16.215702463324718</v>
      </c>
      <c r="R47" s="5">
        <f t="shared" ref="R47:R56" si="52">M47/Q47</f>
        <v>1.0257199409682647</v>
      </c>
    </row>
    <row r="48" spans="1:18" x14ac:dyDescent="0.3">
      <c r="A48" t="s">
        <v>29</v>
      </c>
      <c r="B48" s="5">
        <f t="shared" ref="B48:B56" si="53">ROUND(M48,2)</f>
        <v>16.63</v>
      </c>
      <c r="C48">
        <v>3.8500000000000014</v>
      </c>
      <c r="D48">
        <v>1.1000000000000014</v>
      </c>
      <c r="E48">
        <v>16.899999999999999</v>
      </c>
      <c r="F48">
        <v>14.149999999999999</v>
      </c>
      <c r="G48" s="5">
        <f t="shared" si="42"/>
        <v>4.399</v>
      </c>
      <c r="H48" s="5">
        <f t="shared" si="43"/>
        <v>1.8819999999999999</v>
      </c>
      <c r="I48" s="5">
        <f t="shared" si="44"/>
        <v>0.42799999999999999</v>
      </c>
      <c r="J48" s="5">
        <f t="shared" si="45"/>
        <v>16.22</v>
      </c>
      <c r="K48" s="5">
        <f t="shared" si="46"/>
        <v>1.026</v>
      </c>
      <c r="M48">
        <f t="shared" si="47"/>
        <v>16.632769373440375</v>
      </c>
      <c r="N48" s="5">
        <f t="shared" si="48"/>
        <v>4.3985474616431848</v>
      </c>
      <c r="O48" s="5">
        <f t="shared" si="49"/>
        <v>1.8824826906062495</v>
      </c>
      <c r="P48" s="5">
        <f t="shared" si="50"/>
        <v>0.42797826032846809</v>
      </c>
      <c r="Q48" s="16">
        <f t="shared" si="51"/>
        <v>16.215702463324718</v>
      </c>
      <c r="R48" s="5">
        <f t="shared" si="52"/>
        <v>1.0257199409682647</v>
      </c>
    </row>
    <row r="49" spans="1:18" x14ac:dyDescent="0.3">
      <c r="A49" t="s">
        <v>29</v>
      </c>
      <c r="B49" s="5">
        <f t="shared" si="53"/>
        <v>16.63</v>
      </c>
      <c r="C49">
        <v>3.9500000000000028</v>
      </c>
      <c r="D49">
        <v>1.5500000000000007</v>
      </c>
      <c r="E49">
        <v>17</v>
      </c>
      <c r="F49">
        <v>14.599999999999998</v>
      </c>
      <c r="G49" s="5">
        <f t="shared" si="42"/>
        <v>4.492</v>
      </c>
      <c r="H49" s="5">
        <f t="shared" si="43"/>
        <v>2.2850000000000001</v>
      </c>
      <c r="I49" s="5">
        <f t="shared" si="44"/>
        <v>0.50900000000000001</v>
      </c>
      <c r="J49" s="5">
        <f t="shared" si="45"/>
        <v>16.579999999999998</v>
      </c>
      <c r="K49" s="5">
        <f t="shared" si="46"/>
        <v>1.0029999999999999</v>
      </c>
      <c r="M49">
        <f t="shared" si="47"/>
        <v>16.632769373440375</v>
      </c>
      <c r="N49" s="5">
        <f t="shared" si="48"/>
        <v>4.492112942975468</v>
      </c>
      <c r="O49" s="5">
        <f t="shared" si="49"/>
        <v>2.2849908074681444</v>
      </c>
      <c r="P49" s="5">
        <f t="shared" si="50"/>
        <v>0.5086672655996537</v>
      </c>
      <c r="Q49" s="16">
        <f t="shared" si="51"/>
        <v>16.581421860208213</v>
      </c>
      <c r="R49" s="5">
        <f t="shared" si="52"/>
        <v>1.0030966893952191</v>
      </c>
    </row>
    <row r="50" spans="1:18" x14ac:dyDescent="0.3">
      <c r="A50" t="s">
        <v>29</v>
      </c>
      <c r="B50" s="5">
        <f t="shared" si="53"/>
        <v>16.63</v>
      </c>
      <c r="C50">
        <v>3.9500000000000028</v>
      </c>
      <c r="D50">
        <v>1.9500000000000028</v>
      </c>
      <c r="E50">
        <v>17</v>
      </c>
      <c r="F50">
        <v>15</v>
      </c>
      <c r="G50" s="5">
        <f t="shared" si="42"/>
        <v>4.492</v>
      </c>
      <c r="H50" s="5">
        <f t="shared" si="43"/>
        <v>2.6459999999999999</v>
      </c>
      <c r="I50" s="5">
        <f t="shared" si="44"/>
        <v>0.58899999999999997</v>
      </c>
      <c r="J50" s="5">
        <f t="shared" si="45"/>
        <v>16.579999999999998</v>
      </c>
      <c r="K50" s="5">
        <f t="shared" si="46"/>
        <v>1.0029999999999999</v>
      </c>
      <c r="M50">
        <f t="shared" si="47"/>
        <v>16.632769373440375</v>
      </c>
      <c r="N50" s="5">
        <f t="shared" si="48"/>
        <v>4.492112942975468</v>
      </c>
      <c r="O50" s="5">
        <f t="shared" si="49"/>
        <v>2.6463139578662673</v>
      </c>
      <c r="P50" s="5">
        <f t="shared" si="50"/>
        <v>0.58910227580195529</v>
      </c>
      <c r="Q50" s="16">
        <f t="shared" si="51"/>
        <v>16.581421860208213</v>
      </c>
      <c r="R50" s="5">
        <f t="shared" si="52"/>
        <v>1.0030966893952191</v>
      </c>
    </row>
    <row r="51" spans="1:18" x14ac:dyDescent="0.3">
      <c r="A51" t="s">
        <v>29</v>
      </c>
      <c r="B51" s="5">
        <f t="shared" si="53"/>
        <v>16.63</v>
      </c>
      <c r="C51">
        <v>4.2000000000000028</v>
      </c>
      <c r="D51">
        <v>2.5</v>
      </c>
      <c r="E51">
        <v>17.25</v>
      </c>
      <c r="F51">
        <v>15.549999999999997</v>
      </c>
      <c r="G51" s="5">
        <f t="shared" si="42"/>
        <v>4.7270000000000003</v>
      </c>
      <c r="H51" s="5">
        <f t="shared" si="43"/>
        <v>3.1480000000000001</v>
      </c>
      <c r="I51" s="5">
        <f t="shared" si="44"/>
        <v>0.66600000000000004</v>
      </c>
      <c r="J51" s="5">
        <f t="shared" si="45"/>
        <v>17.5</v>
      </c>
      <c r="K51" s="5">
        <f t="shared" si="46"/>
        <v>0.95099999999999996</v>
      </c>
      <c r="M51">
        <f t="shared" si="47"/>
        <v>16.632769373440375</v>
      </c>
      <c r="N51" s="5">
        <f t="shared" si="48"/>
        <v>4.7265133896909397</v>
      </c>
      <c r="O51" s="5">
        <f t="shared" si="49"/>
        <v>3.1479281253085043</v>
      </c>
      <c r="P51" s="5">
        <f t="shared" si="50"/>
        <v>0.66601485403056127</v>
      </c>
      <c r="Q51" s="16">
        <f t="shared" si="51"/>
        <v>17.497622886284976</v>
      </c>
      <c r="R51" s="5">
        <f t="shared" si="52"/>
        <v>0.95057308535764062</v>
      </c>
    </row>
    <row r="52" spans="1:18" x14ac:dyDescent="0.3">
      <c r="A52" t="s">
        <v>29</v>
      </c>
      <c r="B52" s="5">
        <f t="shared" si="53"/>
        <v>16.63</v>
      </c>
      <c r="C52">
        <v>4.75</v>
      </c>
      <c r="D52">
        <v>3.6400000000000006</v>
      </c>
      <c r="E52">
        <v>17.799999999999997</v>
      </c>
      <c r="F52">
        <v>16.689999999999998</v>
      </c>
      <c r="G52" s="5">
        <f t="shared" si="42"/>
        <v>5.2439999999999998</v>
      </c>
      <c r="H52" s="5">
        <f t="shared" si="43"/>
        <v>4.202</v>
      </c>
      <c r="I52" s="5">
        <f t="shared" si="44"/>
        <v>0.80100000000000005</v>
      </c>
      <c r="J52" s="5">
        <f t="shared" si="45"/>
        <v>19.52</v>
      </c>
      <c r="K52" s="5">
        <f t="shared" si="46"/>
        <v>0.85199999999999998</v>
      </c>
      <c r="M52">
        <f t="shared" si="47"/>
        <v>16.632769373440375</v>
      </c>
      <c r="N52" s="5">
        <f t="shared" si="48"/>
        <v>5.2444787290743262</v>
      </c>
      <c r="O52" s="5">
        <f t="shared" si="49"/>
        <v>4.202438376039547</v>
      </c>
      <c r="P52" s="5">
        <f t="shared" si="50"/>
        <v>0.80130716380678235</v>
      </c>
      <c r="Q52" s="16">
        <f t="shared" si="51"/>
        <v>19.522194008332818</v>
      </c>
      <c r="R52" s="5">
        <f t="shared" si="52"/>
        <v>0.85199283268780523</v>
      </c>
    </row>
    <row r="53" spans="1:18" x14ac:dyDescent="0.3">
      <c r="A53" t="s">
        <v>29</v>
      </c>
      <c r="B53" s="5">
        <f t="shared" si="53"/>
        <v>16.63</v>
      </c>
      <c r="C53">
        <v>5.6000000000000014</v>
      </c>
      <c r="D53">
        <v>4.8500000000000014</v>
      </c>
      <c r="E53">
        <v>18.649999999999999</v>
      </c>
      <c r="F53">
        <v>17.899999999999999</v>
      </c>
      <c r="G53" s="5">
        <f t="shared" si="42"/>
        <v>6.05</v>
      </c>
      <c r="H53" s="5">
        <f t="shared" si="43"/>
        <v>5.3390000000000004</v>
      </c>
      <c r="I53" s="5">
        <f t="shared" si="44"/>
        <v>0.88200000000000001</v>
      </c>
      <c r="J53" s="5">
        <f t="shared" si="45"/>
        <v>22.67</v>
      </c>
      <c r="K53" s="5">
        <f t="shared" si="46"/>
        <v>0.73399999999999999</v>
      </c>
      <c r="M53">
        <f t="shared" si="47"/>
        <v>16.632769373440375</v>
      </c>
      <c r="N53" s="5">
        <f t="shared" si="48"/>
        <v>6.0504327365823372</v>
      </c>
      <c r="O53" s="5">
        <f t="shared" si="49"/>
        <v>5.33896925976065</v>
      </c>
      <c r="P53" s="5">
        <f t="shared" si="50"/>
        <v>0.88241114184775382</v>
      </c>
      <c r="Q53" s="16">
        <f t="shared" si="51"/>
        <v>22.67242643747938</v>
      </c>
      <c r="R53" s="5">
        <f t="shared" si="52"/>
        <v>0.73361223243159557</v>
      </c>
    </row>
    <row r="54" spans="1:18" x14ac:dyDescent="0.3">
      <c r="A54" t="s">
        <v>29</v>
      </c>
      <c r="B54" s="5">
        <f t="shared" si="53"/>
        <v>16.63</v>
      </c>
      <c r="C54">
        <v>6.5500000000000007</v>
      </c>
      <c r="D54">
        <v>6.1500000000000021</v>
      </c>
      <c r="E54">
        <v>19.599999999999998</v>
      </c>
      <c r="F54">
        <v>19.2</v>
      </c>
      <c r="G54" s="5">
        <f t="shared" si="42"/>
        <v>6.9580000000000002</v>
      </c>
      <c r="H54" s="5">
        <f t="shared" si="43"/>
        <v>6.5750000000000002</v>
      </c>
      <c r="I54" s="5">
        <f t="shared" si="44"/>
        <v>0.94499999999999995</v>
      </c>
      <c r="J54" s="5">
        <f t="shared" si="45"/>
        <v>26.22</v>
      </c>
      <c r="K54" s="5">
        <f t="shared" si="46"/>
        <v>0.63400000000000001</v>
      </c>
      <c r="M54">
        <f t="shared" si="47"/>
        <v>16.632769373440375</v>
      </c>
      <c r="N54" s="5">
        <f t="shared" si="48"/>
        <v>6.9578265319656127</v>
      </c>
      <c r="O54" s="5">
        <f t="shared" si="49"/>
        <v>6.5749963121742354</v>
      </c>
      <c r="P54" s="5">
        <f t="shared" si="50"/>
        <v>0.9449784759604769</v>
      </c>
      <c r="Q54" s="16">
        <f t="shared" si="51"/>
        <v>26.219156565493989</v>
      </c>
      <c r="R54" s="5">
        <f t="shared" si="52"/>
        <v>0.63437469210318209</v>
      </c>
    </row>
    <row r="55" spans="1:18" x14ac:dyDescent="0.3">
      <c r="A55" t="s">
        <v>29</v>
      </c>
      <c r="B55" s="5">
        <f t="shared" si="53"/>
        <v>16.63</v>
      </c>
      <c r="C55">
        <v>8.3000000000000007</v>
      </c>
      <c r="D55">
        <v>8.1000000000000014</v>
      </c>
      <c r="E55">
        <v>21.349999999999998</v>
      </c>
      <c r="F55">
        <v>21.15</v>
      </c>
      <c r="G55" s="5">
        <f t="shared" si="42"/>
        <v>8.6440000000000001</v>
      </c>
      <c r="H55" s="5">
        <f t="shared" si="43"/>
        <v>8.4499999999999993</v>
      </c>
      <c r="I55" s="5">
        <f t="shared" si="44"/>
        <v>0.97799999999999998</v>
      </c>
      <c r="J55" s="5">
        <f t="shared" si="45"/>
        <v>32.81</v>
      </c>
      <c r="K55" s="5">
        <f t="shared" si="46"/>
        <v>0.50700000000000001</v>
      </c>
      <c r="M55">
        <f t="shared" si="47"/>
        <v>16.632769373440375</v>
      </c>
      <c r="N55" s="5">
        <f t="shared" si="48"/>
        <v>8.6437097565826821</v>
      </c>
      <c r="O55" s="5">
        <f t="shared" si="49"/>
        <v>8.4502409123616857</v>
      </c>
      <c r="P55" s="5">
        <f t="shared" si="50"/>
        <v>0.97761738308326951</v>
      </c>
      <c r="Q55" s="16">
        <f t="shared" si="51"/>
        <v>32.80876832555473</v>
      </c>
      <c r="R55" s="5">
        <f t="shared" si="52"/>
        <v>0.50696110284899421</v>
      </c>
    </row>
    <row r="56" spans="1:18" x14ac:dyDescent="0.3">
      <c r="A56" t="s">
        <v>29</v>
      </c>
      <c r="B56" s="5">
        <f t="shared" si="53"/>
        <v>16.63</v>
      </c>
      <c r="C56">
        <v>9.6500000000000021</v>
      </c>
      <c r="D56">
        <v>9.5500000000000007</v>
      </c>
      <c r="E56">
        <v>22.7</v>
      </c>
      <c r="F56">
        <v>22.599999999999998</v>
      </c>
      <c r="G56" s="5">
        <f t="shared" si="42"/>
        <v>9.9540000000000006</v>
      </c>
      <c r="H56" s="5">
        <f t="shared" si="43"/>
        <v>9.8569999999999993</v>
      </c>
      <c r="I56" s="5">
        <f t="shared" si="44"/>
        <v>0.99</v>
      </c>
      <c r="J56" s="5">
        <f t="shared" si="45"/>
        <v>37.93</v>
      </c>
      <c r="K56" s="5">
        <f t="shared" si="46"/>
        <v>0.439</v>
      </c>
      <c r="M56">
        <f t="shared" si="47"/>
        <v>16.632769373440375</v>
      </c>
      <c r="N56" s="5">
        <f t="shared" si="48"/>
        <v>9.9540436269283514</v>
      </c>
      <c r="O56" s="5">
        <f t="shared" si="49"/>
        <v>9.8567402312630392</v>
      </c>
      <c r="P56" s="5">
        <f t="shared" si="50"/>
        <v>0.99022473686953905</v>
      </c>
      <c r="Q56" s="16">
        <f t="shared" si="51"/>
        <v>37.930470324574848</v>
      </c>
      <c r="R56" s="5">
        <f t="shared" si="52"/>
        <v>0.43850680550786991</v>
      </c>
    </row>
    <row r="57" spans="1:18" x14ac:dyDescent="0.3">
      <c r="A57" t="s">
        <v>29</v>
      </c>
      <c r="B57" s="5">
        <f>ROUND(M57,2)</f>
        <v>19</v>
      </c>
      <c r="C57">
        <v>4.4000000000000021</v>
      </c>
      <c r="D57">
        <v>0</v>
      </c>
      <c r="E57">
        <v>17.45</v>
      </c>
      <c r="F57" s="6" t="s">
        <v>30</v>
      </c>
      <c r="G57" s="5">
        <f t="shared" si="42"/>
        <v>5.0720000000000001</v>
      </c>
      <c r="H57" s="5">
        <f t="shared" si="43"/>
        <v>0</v>
      </c>
      <c r="I57" s="5">
        <f t="shared" si="44"/>
        <v>0</v>
      </c>
      <c r="J57" s="5">
        <f>ROUND(Q57,2)</f>
        <v>19</v>
      </c>
      <c r="K57" s="5">
        <f>ROUND(R57,3)</f>
        <v>1</v>
      </c>
      <c r="M57">
        <v>19.003645828707274</v>
      </c>
      <c r="N57" s="5">
        <f>(C57+((((1000*M57)/(30*E57))^2)/1962))</f>
        <v>5.0716476207856642</v>
      </c>
      <c r="O57" s="5">
        <f>IF(D57=0,0,(D57+((((1000*M57)/(30*F57))^2)/1962)))</f>
        <v>0</v>
      </c>
      <c r="P57" s="5">
        <f t="shared" si="50"/>
        <v>0</v>
      </c>
      <c r="Q57" s="5">
        <f>M57</f>
        <v>19.003645828707274</v>
      </c>
      <c r="R57" s="5">
        <f>M57/Q57</f>
        <v>1</v>
      </c>
    </row>
    <row r="58" spans="1:18" x14ac:dyDescent="0.3">
      <c r="A58" t="s">
        <v>29</v>
      </c>
      <c r="B58" s="5">
        <f t="shared" ref="B58:B59" si="54">ROUND(M58,2)</f>
        <v>19</v>
      </c>
      <c r="C58">
        <v>4.4000000000000021</v>
      </c>
      <c r="D58">
        <v>0</v>
      </c>
      <c r="E58">
        <v>17.45</v>
      </c>
      <c r="F58">
        <v>11.649999999999999</v>
      </c>
      <c r="G58" s="5">
        <f t="shared" si="42"/>
        <v>5.0720000000000001</v>
      </c>
      <c r="H58" s="5">
        <f t="shared" si="43"/>
        <v>0</v>
      </c>
      <c r="I58" s="5">
        <f t="shared" si="44"/>
        <v>0</v>
      </c>
      <c r="J58" s="5">
        <f>ROUND(Q58,2)</f>
        <v>18.850000000000001</v>
      </c>
      <c r="K58" s="5">
        <f>ROUND(R58,3)</f>
        <v>1.008</v>
      </c>
      <c r="M58">
        <f>M57</f>
        <v>19.003645828707274</v>
      </c>
      <c r="N58" s="5">
        <f>(C58+((((1000*M58)/(30*E58))^2)/1962))</f>
        <v>5.0716476207856642</v>
      </c>
      <c r="O58" s="5">
        <f>IF(D58=0,0,(D58+((((1000*M58)/(30*F58))^2)/1962)))</f>
        <v>0</v>
      </c>
      <c r="P58" s="5">
        <f>O58/N58</f>
        <v>0</v>
      </c>
      <c r="Q58" s="16">
        <f>3.9087*N58-0.9769</f>
        <v>18.846649055364924</v>
      </c>
      <c r="R58" s="5">
        <f>M58/Q58</f>
        <v>1.0083302221461836</v>
      </c>
    </row>
    <row r="59" spans="1:18" x14ac:dyDescent="0.3">
      <c r="A59" t="s">
        <v>29</v>
      </c>
      <c r="B59" s="5">
        <f t="shared" si="54"/>
        <v>19</v>
      </c>
      <c r="C59">
        <v>4.4000000000000021</v>
      </c>
      <c r="D59">
        <v>0</v>
      </c>
      <c r="E59">
        <v>17.45</v>
      </c>
      <c r="F59">
        <v>12.149999999999999</v>
      </c>
      <c r="G59" s="5">
        <f t="shared" ref="G59:G79" si="55">ROUND(N59,3)</f>
        <v>5.0720000000000001</v>
      </c>
      <c r="H59" s="5">
        <f t="shared" ref="H59:H79" si="56">ROUND(O59,3)</f>
        <v>0</v>
      </c>
      <c r="I59" s="5">
        <f t="shared" ref="I59:I79" si="57">ROUND(P59,3)</f>
        <v>0</v>
      </c>
      <c r="J59" s="5">
        <f t="shared" ref="J59:J77" si="58">ROUND(Q59,2)</f>
        <v>18.850000000000001</v>
      </c>
      <c r="K59" s="5">
        <f t="shared" ref="K59:K77" si="59">ROUND(R59,3)</f>
        <v>1.008</v>
      </c>
      <c r="M59">
        <f t="shared" ref="M59:M77" si="60">M58</f>
        <v>19.003645828707274</v>
      </c>
      <c r="N59" s="5">
        <f t="shared" ref="N59:N77" si="61">(C59+((((1000*M59)/(30*E59))^2)/1962))</f>
        <v>5.0716476207856642</v>
      </c>
      <c r="O59" s="5">
        <f t="shared" ref="O59:O77" si="62">IF(D59=0,0,(D59+((((1000*M59)/(30*F59))^2)/1962)))</f>
        <v>0</v>
      </c>
      <c r="P59" s="5">
        <f t="shared" ref="P59:P78" si="63">O59/N59</f>
        <v>0</v>
      </c>
      <c r="Q59" s="16">
        <f t="shared" ref="Q59:Q77" si="64">3.9087*N59-0.9769</f>
        <v>18.846649055364924</v>
      </c>
      <c r="R59" s="5">
        <f t="shared" ref="R59:R77" si="65">M59/Q59</f>
        <v>1.0083302221461836</v>
      </c>
    </row>
    <row r="60" spans="1:18" x14ac:dyDescent="0.3">
      <c r="A60" t="s">
        <v>29</v>
      </c>
      <c r="B60" s="5">
        <f t="shared" ref="B60:B77" si="66">ROUND(M60,2)</f>
        <v>19</v>
      </c>
      <c r="C60">
        <v>4.4000000000000021</v>
      </c>
      <c r="D60">
        <v>0</v>
      </c>
      <c r="E60">
        <v>17.45</v>
      </c>
      <c r="F60">
        <v>12.7</v>
      </c>
      <c r="G60" s="5">
        <f t="shared" si="55"/>
        <v>5.0720000000000001</v>
      </c>
      <c r="H60" s="5">
        <f t="shared" si="56"/>
        <v>0</v>
      </c>
      <c r="I60" s="5">
        <f t="shared" si="57"/>
        <v>0</v>
      </c>
      <c r="J60" s="5">
        <f t="shared" si="58"/>
        <v>18.850000000000001</v>
      </c>
      <c r="K60" s="5">
        <f t="shared" si="59"/>
        <v>1.008</v>
      </c>
      <c r="M60">
        <f t="shared" si="60"/>
        <v>19.003645828707274</v>
      </c>
      <c r="N60" s="5">
        <f t="shared" si="61"/>
        <v>5.0716476207856642</v>
      </c>
      <c r="O60" s="5">
        <f t="shared" si="62"/>
        <v>0</v>
      </c>
      <c r="P60" s="5">
        <f t="shared" si="63"/>
        <v>0</v>
      </c>
      <c r="Q60" s="16">
        <f t="shared" si="64"/>
        <v>18.846649055364924</v>
      </c>
      <c r="R60" s="5">
        <f t="shared" si="65"/>
        <v>1.0083302221461836</v>
      </c>
    </row>
    <row r="61" spans="1:18" x14ac:dyDescent="0.3">
      <c r="A61" t="s">
        <v>29</v>
      </c>
      <c r="B61" s="5">
        <f t="shared" si="66"/>
        <v>19</v>
      </c>
      <c r="C61">
        <v>4.4000000000000021</v>
      </c>
      <c r="D61">
        <v>0.15000000000000213</v>
      </c>
      <c r="E61">
        <v>17.45</v>
      </c>
      <c r="F61">
        <v>13.2</v>
      </c>
      <c r="G61" s="5">
        <f t="shared" si="55"/>
        <v>5.0720000000000001</v>
      </c>
      <c r="H61" s="5">
        <f t="shared" si="56"/>
        <v>1.3240000000000001</v>
      </c>
      <c r="I61" s="5">
        <f t="shared" si="57"/>
        <v>0.26100000000000001</v>
      </c>
      <c r="J61" s="5">
        <f t="shared" si="58"/>
        <v>18.850000000000001</v>
      </c>
      <c r="K61" s="5">
        <f t="shared" si="59"/>
        <v>1.008</v>
      </c>
      <c r="M61">
        <f t="shared" si="60"/>
        <v>19.003645828707274</v>
      </c>
      <c r="N61" s="5">
        <f t="shared" si="61"/>
        <v>5.0716476207856642</v>
      </c>
      <c r="O61" s="5">
        <f t="shared" si="62"/>
        <v>1.3237739878804313</v>
      </c>
      <c r="P61" s="5">
        <f t="shared" si="63"/>
        <v>0.26101458280639805</v>
      </c>
      <c r="Q61" s="16">
        <f t="shared" si="64"/>
        <v>18.846649055364924</v>
      </c>
      <c r="R61" s="5">
        <f t="shared" si="65"/>
        <v>1.0083302221461836</v>
      </c>
    </row>
    <row r="62" spans="1:18" x14ac:dyDescent="0.3">
      <c r="A62" t="s">
        <v>29</v>
      </c>
      <c r="B62" s="5">
        <f t="shared" si="66"/>
        <v>19</v>
      </c>
      <c r="C62">
        <v>4.3500000000000014</v>
      </c>
      <c r="D62">
        <v>1.6500000000000021</v>
      </c>
      <c r="E62">
        <v>17.399999999999999</v>
      </c>
      <c r="F62">
        <v>14.7</v>
      </c>
      <c r="G62" s="5">
        <f t="shared" si="55"/>
        <v>5.0259999999999998</v>
      </c>
      <c r="H62" s="5">
        <f t="shared" si="56"/>
        <v>2.5960000000000001</v>
      </c>
      <c r="I62" s="5">
        <f t="shared" si="57"/>
        <v>0.51700000000000002</v>
      </c>
      <c r="J62" s="5">
        <f t="shared" si="58"/>
        <v>18.670000000000002</v>
      </c>
      <c r="K62" s="5">
        <f t="shared" si="59"/>
        <v>1.018</v>
      </c>
      <c r="M62">
        <f t="shared" si="60"/>
        <v>19.003645828707274</v>
      </c>
      <c r="N62" s="5">
        <f t="shared" si="61"/>
        <v>5.0255132106232212</v>
      </c>
      <c r="O62" s="5">
        <f t="shared" si="62"/>
        <v>2.5964499960585239</v>
      </c>
      <c r="P62" s="5">
        <f t="shared" si="63"/>
        <v>0.51665370027681901</v>
      </c>
      <c r="Q62" s="16">
        <f t="shared" si="64"/>
        <v>18.666323486362984</v>
      </c>
      <c r="R62" s="5">
        <f t="shared" si="65"/>
        <v>1.0180711720007813</v>
      </c>
    </row>
    <row r="63" spans="1:18" x14ac:dyDescent="0.3">
      <c r="A63" t="s">
        <v>29</v>
      </c>
      <c r="B63" s="5">
        <f t="shared" si="66"/>
        <v>19</v>
      </c>
      <c r="C63">
        <v>4.3000000000000007</v>
      </c>
      <c r="D63">
        <v>1.2000000000000028</v>
      </c>
      <c r="E63">
        <v>17.349999999999998</v>
      </c>
      <c r="F63">
        <v>14.25</v>
      </c>
      <c r="G63" s="5">
        <f t="shared" si="55"/>
        <v>4.9790000000000001</v>
      </c>
      <c r="H63" s="5">
        <f t="shared" si="56"/>
        <v>2.2069999999999999</v>
      </c>
      <c r="I63" s="5">
        <f t="shared" si="57"/>
        <v>0.443</v>
      </c>
      <c r="J63" s="5">
        <f t="shared" si="58"/>
        <v>18.489999999999998</v>
      </c>
      <c r="K63" s="5">
        <f t="shared" si="59"/>
        <v>1.028</v>
      </c>
      <c r="M63">
        <f t="shared" si="60"/>
        <v>19.003645828707274</v>
      </c>
      <c r="N63" s="5">
        <f t="shared" si="61"/>
        <v>4.9794122686785416</v>
      </c>
      <c r="O63" s="5">
        <f t="shared" si="62"/>
        <v>2.2071696135341909</v>
      </c>
      <c r="P63" s="5">
        <f t="shared" si="63"/>
        <v>0.44325906240335056</v>
      </c>
      <c r="Q63" s="16">
        <f t="shared" si="64"/>
        <v>18.486128734583815</v>
      </c>
      <c r="R63" s="5">
        <f t="shared" si="65"/>
        <v>1.027994887493956</v>
      </c>
    </row>
    <row r="64" spans="1:18" x14ac:dyDescent="0.3">
      <c r="A64" t="s">
        <v>29</v>
      </c>
      <c r="B64" s="5">
        <f t="shared" si="66"/>
        <v>19</v>
      </c>
      <c r="C64">
        <v>4.3500000000000014</v>
      </c>
      <c r="D64">
        <v>1.6500000000000021</v>
      </c>
      <c r="E64">
        <v>17.399999999999999</v>
      </c>
      <c r="F64">
        <v>14.7</v>
      </c>
      <c r="G64" s="5">
        <f t="shared" si="55"/>
        <v>5.0259999999999998</v>
      </c>
      <c r="H64" s="5">
        <f t="shared" si="56"/>
        <v>2.5960000000000001</v>
      </c>
      <c r="I64" s="5">
        <f t="shared" si="57"/>
        <v>0.51700000000000002</v>
      </c>
      <c r="J64" s="5">
        <f t="shared" si="58"/>
        <v>18.670000000000002</v>
      </c>
      <c r="K64" s="5">
        <f t="shared" si="59"/>
        <v>1.018</v>
      </c>
      <c r="M64">
        <f t="shared" si="60"/>
        <v>19.003645828707274</v>
      </c>
      <c r="N64" s="5">
        <f t="shared" si="61"/>
        <v>5.0255132106232212</v>
      </c>
      <c r="O64" s="5">
        <f t="shared" si="62"/>
        <v>2.5964499960585239</v>
      </c>
      <c r="P64" s="5">
        <f t="shared" si="63"/>
        <v>0.51665370027681901</v>
      </c>
      <c r="Q64" s="16">
        <f t="shared" si="64"/>
        <v>18.666323486362984</v>
      </c>
      <c r="R64" s="5">
        <f t="shared" si="65"/>
        <v>1.0180711720007813</v>
      </c>
    </row>
    <row r="65" spans="1:18" x14ac:dyDescent="0.3">
      <c r="A65" t="s">
        <v>29</v>
      </c>
      <c r="B65" s="5">
        <f t="shared" si="66"/>
        <v>19</v>
      </c>
      <c r="C65">
        <v>4.4700000000000024</v>
      </c>
      <c r="D65">
        <v>2</v>
      </c>
      <c r="E65">
        <v>17.52</v>
      </c>
      <c r="F65">
        <v>15.049999999999997</v>
      </c>
      <c r="G65" s="5">
        <f t="shared" si="55"/>
        <v>5.1360000000000001</v>
      </c>
      <c r="H65" s="5">
        <f t="shared" si="56"/>
        <v>2.903</v>
      </c>
      <c r="I65" s="5">
        <f t="shared" si="57"/>
        <v>0.56499999999999995</v>
      </c>
      <c r="J65" s="5">
        <f t="shared" si="58"/>
        <v>19.100000000000001</v>
      </c>
      <c r="K65" s="5">
        <f t="shared" si="59"/>
        <v>0.995</v>
      </c>
      <c r="M65">
        <f t="shared" si="60"/>
        <v>19.003645828707274</v>
      </c>
      <c r="N65" s="5">
        <f t="shared" si="61"/>
        <v>5.1362912954284692</v>
      </c>
      <c r="O65" s="5">
        <f t="shared" si="62"/>
        <v>2.902940937288931</v>
      </c>
      <c r="P65" s="5">
        <f t="shared" si="63"/>
        <v>0.56518230184348761</v>
      </c>
      <c r="Q65" s="16">
        <f t="shared" si="64"/>
        <v>19.099321786441259</v>
      </c>
      <c r="R65" s="5">
        <f t="shared" si="65"/>
        <v>0.9949906096769412</v>
      </c>
    </row>
    <row r="66" spans="1:18" x14ac:dyDescent="0.3">
      <c r="A66" t="s">
        <v>29</v>
      </c>
      <c r="B66" s="5">
        <f t="shared" si="66"/>
        <v>19</v>
      </c>
      <c r="C66">
        <v>4.57</v>
      </c>
      <c r="D66">
        <v>2.3500000000000014</v>
      </c>
      <c r="E66">
        <v>17.619999999999997</v>
      </c>
      <c r="F66">
        <v>15.399999999999999</v>
      </c>
      <c r="G66" s="5">
        <f t="shared" si="55"/>
        <v>5.2290000000000001</v>
      </c>
      <c r="H66" s="5">
        <f t="shared" si="56"/>
        <v>3.2120000000000002</v>
      </c>
      <c r="I66" s="5">
        <f t="shared" si="57"/>
        <v>0.61399999999999999</v>
      </c>
      <c r="J66" s="5">
        <f t="shared" si="58"/>
        <v>19.46</v>
      </c>
      <c r="K66" s="5">
        <f t="shared" si="59"/>
        <v>0.97699999999999998</v>
      </c>
      <c r="M66">
        <f t="shared" si="60"/>
        <v>19.003645828707274</v>
      </c>
      <c r="N66" s="5">
        <f t="shared" si="61"/>
        <v>5.2287498587544539</v>
      </c>
      <c r="O66" s="5">
        <f t="shared" si="62"/>
        <v>3.2123645625243986</v>
      </c>
      <c r="P66" s="5">
        <f t="shared" si="63"/>
        <v>0.61436569912518624</v>
      </c>
      <c r="Q66" s="16">
        <f t="shared" si="64"/>
        <v>19.460714572913535</v>
      </c>
      <c r="R66" s="5">
        <f t="shared" si="65"/>
        <v>0.97651325995796512</v>
      </c>
    </row>
    <row r="67" spans="1:18" x14ac:dyDescent="0.3">
      <c r="A67" t="s">
        <v>29</v>
      </c>
      <c r="B67" s="5">
        <f t="shared" si="66"/>
        <v>19</v>
      </c>
      <c r="C67">
        <v>4.5600000000000023</v>
      </c>
      <c r="D67">
        <v>2.7000000000000028</v>
      </c>
      <c r="E67">
        <v>17.61</v>
      </c>
      <c r="F67">
        <v>15.75</v>
      </c>
      <c r="G67" s="5">
        <f t="shared" si="55"/>
        <v>5.2190000000000003</v>
      </c>
      <c r="H67" s="5">
        <f t="shared" si="56"/>
        <v>3.524</v>
      </c>
      <c r="I67" s="5">
        <f t="shared" si="57"/>
        <v>0.67500000000000004</v>
      </c>
      <c r="J67" s="5">
        <f t="shared" si="58"/>
        <v>19.420000000000002</v>
      </c>
      <c r="K67" s="5">
        <f t="shared" si="59"/>
        <v>0.97799999999999998</v>
      </c>
      <c r="M67">
        <f t="shared" si="60"/>
        <v>19.003645828707274</v>
      </c>
      <c r="N67" s="5">
        <f t="shared" si="61"/>
        <v>5.2194982254748741</v>
      </c>
      <c r="O67" s="5">
        <f t="shared" si="62"/>
        <v>3.5244631076776485</v>
      </c>
      <c r="P67" s="5">
        <f t="shared" si="63"/>
        <v>0.67524941199821753</v>
      </c>
      <c r="Q67" s="16">
        <f t="shared" si="64"/>
        <v>19.424552713913641</v>
      </c>
      <c r="R67" s="5">
        <f t="shared" si="65"/>
        <v>0.97833119292858284</v>
      </c>
    </row>
    <row r="68" spans="1:18" x14ac:dyDescent="0.3">
      <c r="A68" t="s">
        <v>29</v>
      </c>
      <c r="B68" s="5">
        <f t="shared" si="66"/>
        <v>19</v>
      </c>
      <c r="C68">
        <v>5</v>
      </c>
      <c r="D68">
        <v>3.75</v>
      </c>
      <c r="E68">
        <v>18.049999999999997</v>
      </c>
      <c r="F68">
        <v>16.799999999999997</v>
      </c>
      <c r="G68" s="5">
        <f t="shared" si="55"/>
        <v>5.6280000000000001</v>
      </c>
      <c r="H68" s="5">
        <f t="shared" si="56"/>
        <v>4.4749999999999996</v>
      </c>
      <c r="I68" s="5">
        <f t="shared" si="57"/>
        <v>0.79500000000000004</v>
      </c>
      <c r="J68" s="5">
        <f t="shared" si="58"/>
        <v>21.02</v>
      </c>
      <c r="K68" s="5">
        <f t="shared" si="59"/>
        <v>0.90400000000000003</v>
      </c>
      <c r="M68">
        <f t="shared" si="60"/>
        <v>19.003645828707274</v>
      </c>
      <c r="N68" s="5">
        <f t="shared" si="61"/>
        <v>5.6277372937539951</v>
      </c>
      <c r="O68" s="5">
        <f t="shared" si="62"/>
        <v>4.4746257782323058</v>
      </c>
      <c r="P68" s="5">
        <f t="shared" si="63"/>
        <v>0.79510210670254944</v>
      </c>
      <c r="Q68" s="16">
        <f t="shared" si="64"/>
        <v>21.020236760096239</v>
      </c>
      <c r="R68" s="5">
        <f t="shared" si="65"/>
        <v>0.90406430934131243</v>
      </c>
    </row>
    <row r="69" spans="1:18" x14ac:dyDescent="0.3">
      <c r="A69" t="s">
        <v>29</v>
      </c>
      <c r="B69" s="5">
        <f t="shared" si="66"/>
        <v>19</v>
      </c>
      <c r="C69">
        <v>5.73</v>
      </c>
      <c r="D69">
        <v>4.8500000000000014</v>
      </c>
      <c r="E69">
        <v>18.779999999999998</v>
      </c>
      <c r="F69">
        <v>17.899999999999999</v>
      </c>
      <c r="G69" s="5">
        <f t="shared" si="55"/>
        <v>6.31</v>
      </c>
      <c r="H69" s="5">
        <f t="shared" si="56"/>
        <v>5.4880000000000004</v>
      </c>
      <c r="I69" s="5">
        <f t="shared" si="57"/>
        <v>0.87</v>
      </c>
      <c r="J69" s="5">
        <f t="shared" si="58"/>
        <v>23.69</v>
      </c>
      <c r="K69" s="5">
        <f t="shared" si="59"/>
        <v>0.80200000000000005</v>
      </c>
      <c r="M69">
        <f t="shared" si="60"/>
        <v>19.003645828707274</v>
      </c>
      <c r="N69" s="5">
        <f t="shared" si="61"/>
        <v>6.3098840552972142</v>
      </c>
      <c r="O69" s="5">
        <f t="shared" si="62"/>
        <v>5.4883021118201256</v>
      </c>
      <c r="P69" s="5">
        <f t="shared" si="63"/>
        <v>0.86979444689045249</v>
      </c>
      <c r="Q69" s="16">
        <f t="shared" si="64"/>
        <v>23.686543806940222</v>
      </c>
      <c r="R69" s="5">
        <f t="shared" si="65"/>
        <v>0.80229711787412206</v>
      </c>
    </row>
    <row r="70" spans="1:18" x14ac:dyDescent="0.3">
      <c r="A70" t="s">
        <v>29</v>
      </c>
      <c r="B70" s="5">
        <f t="shared" si="66"/>
        <v>19</v>
      </c>
      <c r="C70">
        <v>6.8000000000000007</v>
      </c>
      <c r="D70">
        <v>6.25</v>
      </c>
      <c r="E70">
        <v>19.849999999999998</v>
      </c>
      <c r="F70">
        <v>19.299999999999997</v>
      </c>
      <c r="G70" s="5">
        <f t="shared" si="55"/>
        <v>7.319</v>
      </c>
      <c r="H70" s="5">
        <f t="shared" si="56"/>
        <v>6.7990000000000004</v>
      </c>
      <c r="I70" s="5">
        <f t="shared" si="57"/>
        <v>0.92900000000000005</v>
      </c>
      <c r="J70" s="5">
        <f t="shared" si="58"/>
        <v>27.63</v>
      </c>
      <c r="K70" s="5">
        <f t="shared" si="59"/>
        <v>0.68799999999999994</v>
      </c>
      <c r="M70">
        <f t="shared" si="60"/>
        <v>19.003645828707274</v>
      </c>
      <c r="N70" s="5">
        <f t="shared" si="61"/>
        <v>7.3190525405231588</v>
      </c>
      <c r="O70" s="5">
        <f t="shared" si="62"/>
        <v>6.7990573697234451</v>
      </c>
      <c r="P70" s="5">
        <f t="shared" si="63"/>
        <v>0.92895321246559259</v>
      </c>
      <c r="Q70" s="16">
        <f t="shared" si="64"/>
        <v>27.631080665142871</v>
      </c>
      <c r="R70" s="5">
        <f t="shared" si="65"/>
        <v>0.68776339438220857</v>
      </c>
    </row>
    <row r="71" spans="1:18" x14ac:dyDescent="0.3">
      <c r="A71" t="s">
        <v>29</v>
      </c>
      <c r="B71" s="5">
        <f t="shared" si="66"/>
        <v>19</v>
      </c>
      <c r="C71">
        <v>7.1500000000000021</v>
      </c>
      <c r="D71">
        <v>6.5500000000000007</v>
      </c>
      <c r="E71">
        <v>20.2</v>
      </c>
      <c r="F71">
        <v>19.599999999999998</v>
      </c>
      <c r="G71" s="5">
        <f t="shared" si="55"/>
        <v>7.6509999999999998</v>
      </c>
      <c r="H71" s="5">
        <f t="shared" si="56"/>
        <v>7.0819999999999999</v>
      </c>
      <c r="I71" s="5">
        <f t="shared" si="57"/>
        <v>0.92600000000000005</v>
      </c>
      <c r="J71" s="5">
        <f t="shared" si="58"/>
        <v>28.93</v>
      </c>
      <c r="K71" s="5">
        <f t="shared" si="59"/>
        <v>0.65700000000000003</v>
      </c>
      <c r="M71">
        <f t="shared" si="60"/>
        <v>19.003645828707274</v>
      </c>
      <c r="N71" s="5">
        <f t="shared" si="61"/>
        <v>7.6512213990008009</v>
      </c>
      <c r="O71" s="5">
        <f t="shared" si="62"/>
        <v>7.0823781227829192</v>
      </c>
      <c r="P71" s="5">
        <f t="shared" si="63"/>
        <v>0.92565327200018432</v>
      </c>
      <c r="Q71" s="16">
        <f t="shared" si="64"/>
        <v>28.929429082274432</v>
      </c>
      <c r="R71" s="5">
        <f t="shared" si="65"/>
        <v>0.65689667689816733</v>
      </c>
    </row>
    <row r="72" spans="1:18" x14ac:dyDescent="0.3">
      <c r="A72" t="s">
        <v>29</v>
      </c>
      <c r="B72" s="5">
        <f t="shared" si="66"/>
        <v>19</v>
      </c>
      <c r="C72">
        <v>8.2000000000000028</v>
      </c>
      <c r="D72">
        <v>7.9000000000000021</v>
      </c>
      <c r="E72">
        <v>21.25</v>
      </c>
      <c r="F72">
        <v>20.95</v>
      </c>
      <c r="G72" s="5">
        <f t="shared" si="55"/>
        <v>8.6530000000000005</v>
      </c>
      <c r="H72" s="5">
        <f t="shared" si="56"/>
        <v>8.3659999999999997</v>
      </c>
      <c r="I72" s="5">
        <f t="shared" si="57"/>
        <v>0.96699999999999997</v>
      </c>
      <c r="J72" s="5">
        <f t="shared" si="58"/>
        <v>32.840000000000003</v>
      </c>
      <c r="K72" s="5">
        <f t="shared" si="59"/>
        <v>0.57899999999999996</v>
      </c>
      <c r="M72">
        <f t="shared" si="60"/>
        <v>19.003645828707274</v>
      </c>
      <c r="N72" s="5">
        <f t="shared" si="61"/>
        <v>8.6529126746536473</v>
      </c>
      <c r="O72" s="5">
        <f t="shared" si="62"/>
        <v>8.3659767935892067</v>
      </c>
      <c r="P72" s="5">
        <f t="shared" si="63"/>
        <v>0.9668393878624314</v>
      </c>
      <c r="Q72" s="16">
        <f t="shared" si="64"/>
        <v>32.844739771418709</v>
      </c>
      <c r="R72" s="5">
        <f t="shared" si="65"/>
        <v>0.57859023883161131</v>
      </c>
    </row>
    <row r="73" spans="1:18" x14ac:dyDescent="0.3">
      <c r="A73" t="s">
        <v>29</v>
      </c>
      <c r="B73" s="5">
        <f t="shared" si="66"/>
        <v>19</v>
      </c>
      <c r="C73">
        <v>8.0500000000000007</v>
      </c>
      <c r="D73">
        <v>7.5500000000000007</v>
      </c>
      <c r="E73">
        <v>21.099999999999998</v>
      </c>
      <c r="F73">
        <v>20.599999999999998</v>
      </c>
      <c r="G73" s="5">
        <f t="shared" si="55"/>
        <v>8.5090000000000003</v>
      </c>
      <c r="H73" s="5">
        <f t="shared" si="56"/>
        <v>8.032</v>
      </c>
      <c r="I73" s="5">
        <f t="shared" si="57"/>
        <v>0.94399999999999995</v>
      </c>
      <c r="J73" s="5">
        <f t="shared" si="58"/>
        <v>32.28</v>
      </c>
      <c r="K73" s="5">
        <f t="shared" si="59"/>
        <v>0.58899999999999997</v>
      </c>
      <c r="M73">
        <f t="shared" si="60"/>
        <v>19.003645828707274</v>
      </c>
      <c r="N73" s="5">
        <f t="shared" si="61"/>
        <v>8.509375080632255</v>
      </c>
      <c r="O73" s="5">
        <f t="shared" si="62"/>
        <v>8.0319454699978472</v>
      </c>
      <c r="P73" s="5">
        <f t="shared" si="63"/>
        <v>0.94389369300207948</v>
      </c>
      <c r="Q73" s="16">
        <f t="shared" si="64"/>
        <v>32.283694377667295</v>
      </c>
      <c r="R73" s="5">
        <f t="shared" si="65"/>
        <v>0.58864532684503779</v>
      </c>
    </row>
    <row r="74" spans="1:18" x14ac:dyDescent="0.3">
      <c r="A74" t="s">
        <v>29</v>
      </c>
      <c r="B74" s="5">
        <f t="shared" si="66"/>
        <v>19</v>
      </c>
      <c r="C74">
        <v>9.3500000000000014</v>
      </c>
      <c r="D74">
        <v>9</v>
      </c>
      <c r="E74">
        <v>22.4</v>
      </c>
      <c r="F74">
        <v>22.049999999999997</v>
      </c>
      <c r="G74" s="5">
        <f t="shared" si="55"/>
        <v>9.7579999999999991</v>
      </c>
      <c r="H74" s="5">
        <f t="shared" si="56"/>
        <v>9.4209999999999994</v>
      </c>
      <c r="I74" s="5">
        <f t="shared" si="57"/>
        <v>0.96499999999999997</v>
      </c>
      <c r="J74" s="5">
        <f t="shared" si="58"/>
        <v>37.159999999999997</v>
      </c>
      <c r="K74" s="5">
        <f t="shared" si="59"/>
        <v>0.51100000000000001</v>
      </c>
      <c r="M74">
        <f t="shared" si="60"/>
        <v>19.003645828707274</v>
      </c>
      <c r="N74" s="5">
        <f t="shared" si="61"/>
        <v>9.7576020002556731</v>
      </c>
      <c r="O74" s="5">
        <f t="shared" si="62"/>
        <v>9.4206444426926765</v>
      </c>
      <c r="P74" s="5">
        <f t="shared" si="63"/>
        <v>0.96546717548490213</v>
      </c>
      <c r="Q74" s="16">
        <f t="shared" si="64"/>
        <v>37.162638938399347</v>
      </c>
      <c r="R74" s="5">
        <f t="shared" si="65"/>
        <v>0.51136427260205197</v>
      </c>
    </row>
    <row r="75" spans="1:18" x14ac:dyDescent="0.3">
      <c r="A75" t="s">
        <v>29</v>
      </c>
      <c r="B75" s="5">
        <f t="shared" si="66"/>
        <v>19</v>
      </c>
      <c r="C75">
        <v>10.150000000000002</v>
      </c>
      <c r="D75">
        <v>10.25</v>
      </c>
      <c r="E75">
        <v>23.2</v>
      </c>
      <c r="F75">
        <v>23.299999999999997</v>
      </c>
      <c r="G75" s="5">
        <f t="shared" si="55"/>
        <v>10.53</v>
      </c>
      <c r="H75" s="5">
        <f t="shared" si="56"/>
        <v>10.627000000000001</v>
      </c>
      <c r="I75" s="5">
        <f t="shared" si="57"/>
        <v>1.0089999999999999</v>
      </c>
      <c r="J75" s="5">
        <f t="shared" si="58"/>
        <v>40.18</v>
      </c>
      <c r="K75" s="5">
        <f t="shared" si="59"/>
        <v>0.47299999999999998</v>
      </c>
      <c r="M75">
        <f t="shared" si="60"/>
        <v>19.003645828707274</v>
      </c>
      <c r="N75" s="5">
        <f t="shared" si="61"/>
        <v>10.529976180975563</v>
      </c>
      <c r="O75" s="5">
        <f t="shared" si="62"/>
        <v>10.626721581993197</v>
      </c>
      <c r="P75" s="5">
        <f t="shared" si="63"/>
        <v>1.0091876182201078</v>
      </c>
      <c r="Q75" s="16">
        <f t="shared" si="64"/>
        <v>40.181617898579184</v>
      </c>
      <c r="R75" s="5">
        <f t="shared" si="65"/>
        <v>0.47294376937916283</v>
      </c>
    </row>
    <row r="76" spans="1:18" x14ac:dyDescent="0.3">
      <c r="A76" t="s">
        <v>29</v>
      </c>
      <c r="B76" s="5">
        <f t="shared" si="66"/>
        <v>19</v>
      </c>
      <c r="C76">
        <v>11.05</v>
      </c>
      <c r="D76">
        <v>11</v>
      </c>
      <c r="E76">
        <v>24.099999999999998</v>
      </c>
      <c r="F76">
        <v>24.049999999999997</v>
      </c>
      <c r="G76" s="5">
        <f t="shared" si="55"/>
        <v>11.401999999999999</v>
      </c>
      <c r="H76" s="5">
        <f t="shared" si="56"/>
        <v>11.353999999999999</v>
      </c>
      <c r="I76" s="5">
        <f t="shared" si="57"/>
        <v>0.996</v>
      </c>
      <c r="J76" s="5">
        <f t="shared" si="58"/>
        <v>43.59</v>
      </c>
      <c r="K76" s="5">
        <f t="shared" si="59"/>
        <v>0.436</v>
      </c>
      <c r="M76">
        <f t="shared" si="60"/>
        <v>19.003645828707274</v>
      </c>
      <c r="N76" s="5">
        <f t="shared" si="61"/>
        <v>11.402126133586348</v>
      </c>
      <c r="O76" s="5">
        <f t="shared" si="62"/>
        <v>11.353591797490996</v>
      </c>
      <c r="P76" s="5">
        <f t="shared" si="63"/>
        <v>0.99574339596609196</v>
      </c>
      <c r="Q76" s="16">
        <f t="shared" si="64"/>
        <v>43.59059041834896</v>
      </c>
      <c r="R76" s="5">
        <f t="shared" si="65"/>
        <v>0.43595752308754937</v>
      </c>
    </row>
    <row r="77" spans="1:18" x14ac:dyDescent="0.3">
      <c r="A77" t="s">
        <v>29</v>
      </c>
      <c r="B77" s="5">
        <f t="shared" si="66"/>
        <v>19</v>
      </c>
      <c r="C77">
        <v>11.55</v>
      </c>
      <c r="D77">
        <v>11.57</v>
      </c>
      <c r="E77">
        <v>24.599999999999998</v>
      </c>
      <c r="F77">
        <v>24.619999999999997</v>
      </c>
      <c r="G77" s="5">
        <f t="shared" si="55"/>
        <v>11.888</v>
      </c>
      <c r="H77" s="5">
        <f t="shared" si="56"/>
        <v>11.907</v>
      </c>
      <c r="I77" s="5">
        <f t="shared" si="57"/>
        <v>1.002</v>
      </c>
      <c r="J77" s="5">
        <f t="shared" si="58"/>
        <v>45.49</v>
      </c>
      <c r="K77" s="5">
        <f t="shared" si="59"/>
        <v>0.41799999999999998</v>
      </c>
      <c r="M77">
        <f t="shared" si="60"/>
        <v>19.003645828707274</v>
      </c>
      <c r="N77" s="5">
        <f t="shared" si="61"/>
        <v>11.887957531311201</v>
      </c>
      <c r="O77" s="5">
        <f t="shared" si="62"/>
        <v>11.907408676296088</v>
      </c>
      <c r="P77" s="5">
        <f t="shared" si="63"/>
        <v>1.0016362057934389</v>
      </c>
      <c r="Q77" s="16">
        <f t="shared" si="64"/>
        <v>45.489559602636092</v>
      </c>
      <c r="R77" s="5">
        <f t="shared" si="65"/>
        <v>0.41775840422966032</v>
      </c>
    </row>
    <row r="78" spans="1:18" x14ac:dyDescent="0.3">
      <c r="A78" t="s">
        <v>29</v>
      </c>
      <c r="B78" s="5">
        <f>ROUND(M78,2)</f>
        <v>22.32</v>
      </c>
      <c r="C78">
        <v>5.1500000000000021</v>
      </c>
      <c r="D78">
        <v>0</v>
      </c>
      <c r="E78">
        <v>18.2</v>
      </c>
      <c r="F78" s="6" t="s">
        <v>30</v>
      </c>
      <c r="G78" s="5">
        <f t="shared" si="55"/>
        <v>6.0010000000000003</v>
      </c>
      <c r="H78" s="5">
        <f t="shared" si="56"/>
        <v>0</v>
      </c>
      <c r="I78" s="5">
        <f t="shared" si="57"/>
        <v>0</v>
      </c>
      <c r="J78" s="5">
        <f>ROUND(Q78,2)</f>
        <v>22.32</v>
      </c>
      <c r="K78" s="5">
        <f>ROUND(R78,3)</f>
        <v>1</v>
      </c>
      <c r="M78">
        <v>22.316441478530997</v>
      </c>
      <c r="N78" s="5">
        <f>(C78+((((1000*M78)/(30*E78))^2)/1962))</f>
        <v>6.0014626462829108</v>
      </c>
      <c r="O78" s="5">
        <f>IF(D78=0,0,(D78+((((1000*M78)/(30*F78))^2)/1962)))</f>
        <v>0</v>
      </c>
      <c r="P78" s="5">
        <f t="shared" si="63"/>
        <v>0</v>
      </c>
      <c r="Q78" s="5">
        <f>M78</f>
        <v>22.316441478530997</v>
      </c>
      <c r="R78" s="5">
        <f>M78/Q78</f>
        <v>1</v>
      </c>
    </row>
    <row r="79" spans="1:18" x14ac:dyDescent="0.3">
      <c r="A79" t="s">
        <v>29</v>
      </c>
      <c r="B79" s="5">
        <f t="shared" ref="B79:B80" si="67">ROUND(M79,2)</f>
        <v>22.32</v>
      </c>
      <c r="C79">
        <v>5.1500000000000021</v>
      </c>
      <c r="D79">
        <v>0</v>
      </c>
      <c r="E79">
        <v>18.2</v>
      </c>
      <c r="F79">
        <v>12.399999999999999</v>
      </c>
      <c r="G79" s="5">
        <f t="shared" si="55"/>
        <v>6.0010000000000003</v>
      </c>
      <c r="H79" s="5">
        <f t="shared" si="56"/>
        <v>0</v>
      </c>
      <c r="I79" s="5">
        <f t="shared" si="57"/>
        <v>0</v>
      </c>
      <c r="J79" s="5">
        <f>ROUND(Q79,2)</f>
        <v>22.48</v>
      </c>
      <c r="K79" s="5">
        <f>ROUND(R79,3)</f>
        <v>0.99299999999999999</v>
      </c>
      <c r="M79">
        <f>M78</f>
        <v>22.316441478530997</v>
      </c>
      <c r="N79" s="5">
        <f>(C79+((((1000*M79)/(30*E79))^2)/1962))</f>
        <v>6.0014626462829108</v>
      </c>
      <c r="O79" s="5">
        <f>IF(D79=0,0,(D79+((((1000*M79)/(30*F79))^2)/1962)))</f>
        <v>0</v>
      </c>
      <c r="P79" s="5">
        <f>O79/N79</f>
        <v>0</v>
      </c>
      <c r="Q79" s="16">
        <f>3.9087*N79-0.9769</f>
        <v>22.481017045526013</v>
      </c>
      <c r="R79" s="5">
        <f>M79/Q79</f>
        <v>0.99267935402291918</v>
      </c>
    </row>
    <row r="80" spans="1:18" x14ac:dyDescent="0.3">
      <c r="A80" t="s">
        <v>29</v>
      </c>
      <c r="B80" s="5">
        <f t="shared" si="67"/>
        <v>22.32</v>
      </c>
      <c r="C80">
        <v>5.1500000000000021</v>
      </c>
      <c r="D80">
        <v>3.0000000000001137E-2</v>
      </c>
      <c r="E80">
        <v>18.2</v>
      </c>
      <c r="F80">
        <v>13.079999999999998</v>
      </c>
      <c r="G80" s="5">
        <f t="shared" ref="G80:G98" si="68">ROUND(N80,3)</f>
        <v>6.0010000000000003</v>
      </c>
      <c r="H80" s="5">
        <f t="shared" ref="H80:H98" si="69">ROUND(O80,3)</f>
        <v>1.679</v>
      </c>
      <c r="I80" s="5">
        <f t="shared" ref="I80:I98" si="70">ROUND(P80,3)</f>
        <v>0.28000000000000003</v>
      </c>
      <c r="J80" s="5">
        <f t="shared" ref="J80:J96" si="71">ROUND(Q80,2)</f>
        <v>22.48</v>
      </c>
      <c r="K80" s="5">
        <f t="shared" ref="K80:K96" si="72">ROUND(R80,3)</f>
        <v>0.99299999999999999</v>
      </c>
      <c r="M80">
        <f t="shared" ref="M80:M96" si="73">M79</f>
        <v>22.316441478530997</v>
      </c>
      <c r="N80" s="5">
        <f t="shared" ref="N80:N96" si="74">(C80+((((1000*M80)/(30*E80))^2)/1962))</f>
        <v>6.0014626462829108</v>
      </c>
      <c r="O80" s="5">
        <f t="shared" ref="O80:O96" si="75">IF(D80=0,0,(D80+((((1000*M80)/(30*F80))^2)/1962)))</f>
        <v>1.6785149430623996</v>
      </c>
      <c r="P80" s="5">
        <f t="shared" ref="P80:P97" si="76">O80/N80</f>
        <v>0.27968431064084204</v>
      </c>
      <c r="Q80" s="16">
        <f t="shared" ref="Q80:Q96" si="77">3.9087*N80-0.9769</f>
        <v>22.481017045526013</v>
      </c>
      <c r="R80" s="5">
        <f t="shared" ref="R80:R96" si="78">M80/Q80</f>
        <v>0.99267935402291918</v>
      </c>
    </row>
    <row r="81" spans="1:18" x14ac:dyDescent="0.3">
      <c r="A81" t="s">
        <v>29</v>
      </c>
      <c r="B81" s="5">
        <f t="shared" ref="B81:B96" si="79">ROUND(M81,2)</f>
        <v>22.32</v>
      </c>
      <c r="C81">
        <v>5.1500000000000021</v>
      </c>
      <c r="D81">
        <v>0.65000000000000213</v>
      </c>
      <c r="E81">
        <v>18.2</v>
      </c>
      <c r="F81">
        <v>13.7</v>
      </c>
      <c r="G81" s="5">
        <f t="shared" si="68"/>
        <v>6.0010000000000003</v>
      </c>
      <c r="H81" s="5">
        <f t="shared" si="69"/>
        <v>2.153</v>
      </c>
      <c r="I81" s="5">
        <f t="shared" si="70"/>
        <v>0.35899999999999999</v>
      </c>
      <c r="J81" s="5">
        <f t="shared" si="71"/>
        <v>22.48</v>
      </c>
      <c r="K81" s="5">
        <f t="shared" si="72"/>
        <v>0.99299999999999999</v>
      </c>
      <c r="M81">
        <f t="shared" si="73"/>
        <v>22.316441478530997</v>
      </c>
      <c r="N81" s="5">
        <f t="shared" si="74"/>
        <v>6.0014626462829108</v>
      </c>
      <c r="O81" s="5">
        <f t="shared" si="75"/>
        <v>2.1526825454459537</v>
      </c>
      <c r="P81" s="5">
        <f t="shared" si="76"/>
        <v>0.35869298408101358</v>
      </c>
      <c r="Q81" s="16">
        <f t="shared" si="77"/>
        <v>22.481017045526013</v>
      </c>
      <c r="R81" s="5">
        <f t="shared" si="78"/>
        <v>0.99267935402291918</v>
      </c>
    </row>
    <row r="82" spans="1:18" x14ac:dyDescent="0.3">
      <c r="A82" t="s">
        <v>29</v>
      </c>
      <c r="B82" s="5">
        <f t="shared" si="79"/>
        <v>22.32</v>
      </c>
      <c r="C82">
        <v>5.1500000000000021</v>
      </c>
      <c r="D82">
        <v>1.1500000000000021</v>
      </c>
      <c r="E82">
        <v>18.2</v>
      </c>
      <c r="F82">
        <v>14.2</v>
      </c>
      <c r="G82" s="5">
        <f t="shared" si="68"/>
        <v>6.0010000000000003</v>
      </c>
      <c r="H82" s="5">
        <f t="shared" si="69"/>
        <v>2.5489999999999999</v>
      </c>
      <c r="I82" s="5">
        <f t="shared" si="70"/>
        <v>0.42499999999999999</v>
      </c>
      <c r="J82" s="5">
        <f t="shared" si="71"/>
        <v>22.48</v>
      </c>
      <c r="K82" s="5">
        <f t="shared" si="72"/>
        <v>0.99299999999999999</v>
      </c>
      <c r="M82">
        <f t="shared" si="73"/>
        <v>22.316441478530997</v>
      </c>
      <c r="N82" s="5">
        <f t="shared" si="74"/>
        <v>6.0014626462829108</v>
      </c>
      <c r="O82" s="5">
        <f t="shared" si="75"/>
        <v>2.5487229069368729</v>
      </c>
      <c r="P82" s="5">
        <f t="shared" si="76"/>
        <v>0.42468362416876154</v>
      </c>
      <c r="Q82" s="16">
        <f t="shared" si="77"/>
        <v>22.481017045526013</v>
      </c>
      <c r="R82" s="5">
        <f t="shared" si="78"/>
        <v>0.99267935402291918</v>
      </c>
    </row>
    <row r="83" spans="1:18" x14ac:dyDescent="0.3">
      <c r="A83" t="s">
        <v>29</v>
      </c>
      <c r="B83" s="5">
        <f t="shared" si="79"/>
        <v>22.32</v>
      </c>
      <c r="C83">
        <v>5.1500000000000021</v>
      </c>
      <c r="D83">
        <v>1.7000000000000028</v>
      </c>
      <c r="E83">
        <v>18.2</v>
      </c>
      <c r="F83">
        <v>14.75</v>
      </c>
      <c r="G83" s="5">
        <f t="shared" si="68"/>
        <v>6.0010000000000003</v>
      </c>
      <c r="H83" s="5">
        <f t="shared" si="69"/>
        <v>2.996</v>
      </c>
      <c r="I83" s="5">
        <f t="shared" si="70"/>
        <v>0.499</v>
      </c>
      <c r="J83" s="5">
        <f t="shared" si="71"/>
        <v>22.48</v>
      </c>
      <c r="K83" s="5">
        <f t="shared" si="72"/>
        <v>0.99299999999999999</v>
      </c>
      <c r="M83">
        <f t="shared" si="73"/>
        <v>22.316441478530997</v>
      </c>
      <c r="N83" s="5">
        <f t="shared" si="74"/>
        <v>6.0014626462829108</v>
      </c>
      <c r="O83" s="5">
        <f t="shared" si="75"/>
        <v>2.9963561595162371</v>
      </c>
      <c r="P83" s="5">
        <f t="shared" si="76"/>
        <v>0.49927098377794149</v>
      </c>
      <c r="Q83" s="16">
        <f t="shared" si="77"/>
        <v>22.481017045526013</v>
      </c>
      <c r="R83" s="5">
        <f t="shared" si="78"/>
        <v>0.99267935402291918</v>
      </c>
    </row>
    <row r="84" spans="1:18" x14ac:dyDescent="0.3">
      <c r="A84" t="s">
        <v>29</v>
      </c>
      <c r="B84" s="5">
        <f t="shared" si="79"/>
        <v>22.32</v>
      </c>
      <c r="C84">
        <v>5.1500000000000021</v>
      </c>
      <c r="D84">
        <v>1.8500000000000014</v>
      </c>
      <c r="E84">
        <v>18.2</v>
      </c>
      <c r="F84">
        <v>14.899999999999999</v>
      </c>
      <c r="G84" s="5">
        <f t="shared" si="68"/>
        <v>6.0010000000000003</v>
      </c>
      <c r="H84" s="5">
        <f t="shared" si="69"/>
        <v>3.12</v>
      </c>
      <c r="I84" s="5">
        <f t="shared" si="70"/>
        <v>0.52</v>
      </c>
      <c r="J84" s="5">
        <f t="shared" si="71"/>
        <v>22.48</v>
      </c>
      <c r="K84" s="5">
        <f t="shared" si="72"/>
        <v>0.99299999999999999</v>
      </c>
      <c r="M84">
        <f t="shared" si="73"/>
        <v>22.316441478530997</v>
      </c>
      <c r="N84" s="5">
        <f t="shared" si="74"/>
        <v>6.0014626462829108</v>
      </c>
      <c r="O84" s="5">
        <f t="shared" si="75"/>
        <v>3.1203864103182335</v>
      </c>
      <c r="P84" s="5">
        <f t="shared" si="76"/>
        <v>0.51993765424015226</v>
      </c>
      <c r="Q84" s="16">
        <f t="shared" si="77"/>
        <v>22.481017045526013</v>
      </c>
      <c r="R84" s="5">
        <f t="shared" si="78"/>
        <v>0.99267935402291918</v>
      </c>
    </row>
    <row r="85" spans="1:18" x14ac:dyDescent="0.3">
      <c r="A85" t="s">
        <v>29</v>
      </c>
      <c r="B85" s="5">
        <f t="shared" si="79"/>
        <v>22.32</v>
      </c>
      <c r="C85">
        <v>5.25</v>
      </c>
      <c r="D85">
        <v>2.3500000000000014</v>
      </c>
      <c r="E85">
        <v>18.299999999999997</v>
      </c>
      <c r="F85">
        <v>15.399999999999999</v>
      </c>
      <c r="G85" s="5">
        <f t="shared" si="68"/>
        <v>6.0919999999999996</v>
      </c>
      <c r="H85" s="5">
        <f t="shared" si="69"/>
        <v>3.5390000000000001</v>
      </c>
      <c r="I85" s="5">
        <f t="shared" si="70"/>
        <v>0.58099999999999996</v>
      </c>
      <c r="J85" s="5">
        <f t="shared" si="71"/>
        <v>22.84</v>
      </c>
      <c r="K85" s="5">
        <f t="shared" si="72"/>
        <v>0.97699999999999998</v>
      </c>
      <c r="M85">
        <f t="shared" si="73"/>
        <v>22.316441478530997</v>
      </c>
      <c r="N85" s="5">
        <f t="shared" si="74"/>
        <v>6.0921824687352588</v>
      </c>
      <c r="O85" s="5">
        <f t="shared" si="75"/>
        <v>3.5392329522463783</v>
      </c>
      <c r="P85" s="5">
        <f t="shared" si="76"/>
        <v>0.58094664275233465</v>
      </c>
      <c r="Q85" s="16">
        <f t="shared" si="77"/>
        <v>22.835613615545505</v>
      </c>
      <c r="R85" s="5">
        <f t="shared" si="78"/>
        <v>0.97726480462687992</v>
      </c>
    </row>
    <row r="86" spans="1:18" x14ac:dyDescent="0.3">
      <c r="A86" t="s">
        <v>29</v>
      </c>
      <c r="B86" s="5">
        <f t="shared" si="79"/>
        <v>22.32</v>
      </c>
      <c r="C86">
        <v>5.4000000000000021</v>
      </c>
      <c r="D86">
        <v>2.7800000000000011</v>
      </c>
      <c r="E86">
        <v>18.45</v>
      </c>
      <c r="F86">
        <v>15.829999999999998</v>
      </c>
      <c r="G86" s="5">
        <f t="shared" si="68"/>
        <v>6.2290000000000001</v>
      </c>
      <c r="H86" s="5">
        <f t="shared" si="69"/>
        <v>3.9060000000000001</v>
      </c>
      <c r="I86" s="5">
        <f t="shared" si="70"/>
        <v>0.627</v>
      </c>
      <c r="J86" s="5">
        <f t="shared" si="71"/>
        <v>23.37</v>
      </c>
      <c r="K86" s="5">
        <f t="shared" si="72"/>
        <v>0.95499999999999996</v>
      </c>
      <c r="M86">
        <f t="shared" si="73"/>
        <v>22.316441478530997</v>
      </c>
      <c r="N86" s="5">
        <f t="shared" si="74"/>
        <v>6.2285441116171336</v>
      </c>
      <c r="O86" s="5">
        <f t="shared" si="75"/>
        <v>3.905502713626785</v>
      </c>
      <c r="P86" s="5">
        <f t="shared" si="76"/>
        <v>0.62703300219748925</v>
      </c>
      <c r="Q86" s="16">
        <f t="shared" si="77"/>
        <v>23.368610369077889</v>
      </c>
      <c r="R86" s="5">
        <f t="shared" si="78"/>
        <v>0.95497511944744662</v>
      </c>
    </row>
    <row r="87" spans="1:18" x14ac:dyDescent="0.3">
      <c r="A87" t="s">
        <v>29</v>
      </c>
      <c r="B87" s="5">
        <f t="shared" si="79"/>
        <v>22.32</v>
      </c>
      <c r="C87">
        <v>6.0500000000000007</v>
      </c>
      <c r="D87">
        <v>3.4500000000000028</v>
      </c>
      <c r="E87">
        <v>19.099999999999998</v>
      </c>
      <c r="F87">
        <v>16.5</v>
      </c>
      <c r="G87" s="5">
        <f t="shared" si="68"/>
        <v>6.8230000000000004</v>
      </c>
      <c r="H87" s="5">
        <f t="shared" si="69"/>
        <v>4.4859999999999998</v>
      </c>
      <c r="I87" s="5">
        <f t="shared" si="70"/>
        <v>0.65700000000000003</v>
      </c>
      <c r="J87" s="5">
        <f t="shared" si="71"/>
        <v>25.69</v>
      </c>
      <c r="K87" s="5">
        <f t="shared" si="72"/>
        <v>0.86899999999999999</v>
      </c>
      <c r="M87">
        <f t="shared" si="73"/>
        <v>22.316441478530997</v>
      </c>
      <c r="N87" s="5">
        <f t="shared" si="74"/>
        <v>6.823110624584718</v>
      </c>
      <c r="O87" s="5">
        <f t="shared" si="75"/>
        <v>4.4859540384012906</v>
      </c>
      <c r="P87" s="5">
        <f t="shared" si="76"/>
        <v>0.65746464995565335</v>
      </c>
      <c r="Q87" s="16">
        <f t="shared" si="77"/>
        <v>25.692592498314287</v>
      </c>
      <c r="R87" s="5">
        <f t="shared" si="78"/>
        <v>0.86859438104563402</v>
      </c>
    </row>
    <row r="88" spans="1:18" x14ac:dyDescent="0.3">
      <c r="A88" t="s">
        <v>29</v>
      </c>
      <c r="B88" s="5">
        <f t="shared" si="79"/>
        <v>22.32</v>
      </c>
      <c r="C88">
        <v>6.0500000000000007</v>
      </c>
      <c r="D88">
        <v>4.5</v>
      </c>
      <c r="E88">
        <v>19.099999999999998</v>
      </c>
      <c r="F88">
        <v>17.549999999999997</v>
      </c>
      <c r="G88" s="5">
        <f t="shared" si="68"/>
        <v>6.8230000000000004</v>
      </c>
      <c r="H88" s="5">
        <f t="shared" si="69"/>
        <v>5.4160000000000004</v>
      </c>
      <c r="I88" s="5">
        <f t="shared" si="70"/>
        <v>0.79400000000000004</v>
      </c>
      <c r="J88" s="5">
        <f t="shared" si="71"/>
        <v>25.69</v>
      </c>
      <c r="K88" s="5">
        <f t="shared" si="72"/>
        <v>0.86899999999999999</v>
      </c>
      <c r="M88">
        <f t="shared" si="73"/>
        <v>22.316441478530997</v>
      </c>
      <c r="N88" s="5">
        <f t="shared" si="74"/>
        <v>6.823110624584718</v>
      </c>
      <c r="O88" s="5">
        <f t="shared" si="75"/>
        <v>5.4157019405840892</v>
      </c>
      <c r="P88" s="5">
        <f t="shared" si="76"/>
        <v>0.79372917113061037</v>
      </c>
      <c r="Q88" s="16">
        <f t="shared" si="77"/>
        <v>25.692592498314287</v>
      </c>
      <c r="R88" s="5">
        <f t="shared" si="78"/>
        <v>0.86859438104563402</v>
      </c>
    </row>
    <row r="89" spans="1:18" x14ac:dyDescent="0.3">
      <c r="A89" t="s">
        <v>29</v>
      </c>
      <c r="B89" s="5">
        <f t="shared" si="79"/>
        <v>22.32</v>
      </c>
      <c r="C89">
        <v>7</v>
      </c>
      <c r="D89">
        <v>5.9000000000000021</v>
      </c>
      <c r="E89">
        <v>20.049999999999997</v>
      </c>
      <c r="F89">
        <v>18.95</v>
      </c>
      <c r="G89" s="5">
        <f t="shared" si="68"/>
        <v>7.702</v>
      </c>
      <c r="H89" s="5">
        <f t="shared" si="69"/>
        <v>6.6849999999999996</v>
      </c>
      <c r="I89" s="5">
        <f t="shared" si="70"/>
        <v>0.86799999999999999</v>
      </c>
      <c r="J89" s="5">
        <f t="shared" si="71"/>
        <v>29.13</v>
      </c>
      <c r="K89" s="5">
        <f t="shared" si="72"/>
        <v>0.76600000000000001</v>
      </c>
      <c r="M89">
        <f t="shared" si="73"/>
        <v>22.316441478530997</v>
      </c>
      <c r="N89" s="5">
        <f t="shared" si="74"/>
        <v>7.701583912922807</v>
      </c>
      <c r="O89" s="5">
        <f t="shared" si="75"/>
        <v>6.6853982830939671</v>
      </c>
      <c r="P89" s="5">
        <f t="shared" si="76"/>
        <v>0.8680549817650185</v>
      </c>
      <c r="Q89" s="16">
        <f t="shared" si="77"/>
        <v>29.126281040441377</v>
      </c>
      <c r="R89" s="5">
        <f t="shared" si="78"/>
        <v>0.76619604979931955</v>
      </c>
    </row>
    <row r="90" spans="1:18" x14ac:dyDescent="0.3">
      <c r="A90" t="s">
        <v>29</v>
      </c>
      <c r="B90" s="5">
        <f t="shared" si="79"/>
        <v>22.32</v>
      </c>
      <c r="C90">
        <v>8.0500000000000007</v>
      </c>
      <c r="D90">
        <v>7.3500000000000014</v>
      </c>
      <c r="E90">
        <v>21.099999999999998</v>
      </c>
      <c r="F90">
        <v>20.399999999999999</v>
      </c>
      <c r="G90" s="5">
        <f t="shared" si="68"/>
        <v>8.6829999999999998</v>
      </c>
      <c r="H90" s="5">
        <f t="shared" si="69"/>
        <v>8.0280000000000005</v>
      </c>
      <c r="I90" s="5">
        <f t="shared" si="70"/>
        <v>0.92400000000000004</v>
      </c>
      <c r="J90" s="5">
        <f t="shared" si="71"/>
        <v>32.96</v>
      </c>
      <c r="K90" s="5">
        <f t="shared" si="72"/>
        <v>0.67700000000000005</v>
      </c>
      <c r="M90">
        <f t="shared" si="73"/>
        <v>22.316441478530997</v>
      </c>
      <c r="N90" s="5">
        <f t="shared" si="74"/>
        <v>8.6834953998219966</v>
      </c>
      <c r="O90" s="5">
        <f t="shared" si="75"/>
        <v>8.0277164719212593</v>
      </c>
      <c r="P90" s="5">
        <f t="shared" si="76"/>
        <v>0.92447984392158711</v>
      </c>
      <c r="Q90" s="16">
        <f t="shared" si="77"/>
        <v>32.964278469284238</v>
      </c>
      <c r="R90" s="5">
        <f t="shared" si="78"/>
        <v>0.67698862267909843</v>
      </c>
    </row>
    <row r="91" spans="1:18" x14ac:dyDescent="0.3">
      <c r="A91" t="s">
        <v>29</v>
      </c>
      <c r="B91" s="5">
        <f t="shared" si="79"/>
        <v>22.32</v>
      </c>
      <c r="C91">
        <v>9.1500000000000021</v>
      </c>
      <c r="D91">
        <v>9</v>
      </c>
      <c r="E91">
        <v>22.2</v>
      </c>
      <c r="F91">
        <v>22.049999999999997</v>
      </c>
      <c r="G91" s="5">
        <f t="shared" si="68"/>
        <v>9.7219999999999995</v>
      </c>
      <c r="H91" s="5">
        <f t="shared" si="69"/>
        <v>9.58</v>
      </c>
      <c r="I91" s="5">
        <f t="shared" si="70"/>
        <v>0.98499999999999999</v>
      </c>
      <c r="J91" s="5">
        <f t="shared" si="71"/>
        <v>37.020000000000003</v>
      </c>
      <c r="K91" s="5">
        <f t="shared" si="72"/>
        <v>0.60299999999999998</v>
      </c>
      <c r="M91">
        <f t="shared" si="73"/>
        <v>22.316441478530997</v>
      </c>
      <c r="N91" s="5">
        <f t="shared" si="74"/>
        <v>9.7222719076267179</v>
      </c>
      <c r="O91" s="5">
        <f t="shared" si="75"/>
        <v>9.580084403010579</v>
      </c>
      <c r="P91" s="5">
        <f t="shared" si="76"/>
        <v>0.98537507426586179</v>
      </c>
      <c r="Q91" s="16">
        <f t="shared" si="77"/>
        <v>37.024544205340554</v>
      </c>
      <c r="R91" s="5">
        <f t="shared" si="78"/>
        <v>0.60274723045238709</v>
      </c>
    </row>
    <row r="92" spans="1:18" x14ac:dyDescent="0.3">
      <c r="A92" t="s">
        <v>29</v>
      </c>
      <c r="B92" s="5">
        <f t="shared" si="79"/>
        <v>22.32</v>
      </c>
      <c r="C92">
        <v>9.9500000000000028</v>
      </c>
      <c r="D92">
        <v>9.6700000000000017</v>
      </c>
      <c r="E92">
        <v>23</v>
      </c>
      <c r="F92">
        <v>22.72</v>
      </c>
      <c r="G92" s="5">
        <f t="shared" si="68"/>
        <v>10.483000000000001</v>
      </c>
      <c r="H92" s="5">
        <f t="shared" si="69"/>
        <v>10.215999999999999</v>
      </c>
      <c r="I92" s="5">
        <f t="shared" si="70"/>
        <v>0.97499999999999998</v>
      </c>
      <c r="J92" s="5">
        <f t="shared" si="71"/>
        <v>40</v>
      </c>
      <c r="K92" s="5">
        <f t="shared" si="72"/>
        <v>0.55800000000000005</v>
      </c>
      <c r="M92">
        <f t="shared" si="73"/>
        <v>22.316441478530997</v>
      </c>
      <c r="N92" s="5">
        <f t="shared" si="74"/>
        <v>10.483154039612007</v>
      </c>
      <c r="O92" s="5">
        <f t="shared" si="75"/>
        <v>10.216376135522218</v>
      </c>
      <c r="P92" s="5">
        <f t="shared" si="76"/>
        <v>0.97455175197447896</v>
      </c>
      <c r="Q92" s="16">
        <f t="shared" si="77"/>
        <v>39.998604194631454</v>
      </c>
      <c r="R92" s="5">
        <f t="shared" si="78"/>
        <v>0.55793050602316452</v>
      </c>
    </row>
    <row r="93" spans="1:18" x14ac:dyDescent="0.3">
      <c r="A93" t="s">
        <v>29</v>
      </c>
      <c r="B93" s="5">
        <f t="shared" si="79"/>
        <v>22.32</v>
      </c>
      <c r="C93">
        <v>10.600000000000001</v>
      </c>
      <c r="D93">
        <v>10.39</v>
      </c>
      <c r="E93">
        <v>23.65</v>
      </c>
      <c r="F93">
        <v>23.439999999999998</v>
      </c>
      <c r="G93" s="5">
        <f t="shared" si="68"/>
        <v>11.103999999999999</v>
      </c>
      <c r="H93" s="5">
        <f t="shared" si="69"/>
        <v>10.903</v>
      </c>
      <c r="I93" s="5">
        <f t="shared" si="70"/>
        <v>0.98199999999999998</v>
      </c>
      <c r="J93" s="5">
        <f t="shared" si="71"/>
        <v>42.43</v>
      </c>
      <c r="K93" s="5">
        <f t="shared" si="72"/>
        <v>0.52600000000000002</v>
      </c>
      <c r="M93">
        <f t="shared" si="73"/>
        <v>22.316441478530997</v>
      </c>
      <c r="N93" s="5">
        <f t="shared" si="74"/>
        <v>11.104250207983322</v>
      </c>
      <c r="O93" s="5">
        <f t="shared" si="75"/>
        <v>10.903325881334434</v>
      </c>
      <c r="P93" s="5">
        <f t="shared" si="76"/>
        <v>0.98190563767156158</v>
      </c>
      <c r="Q93" s="16">
        <f t="shared" si="77"/>
        <v>42.426282787944409</v>
      </c>
      <c r="R93" s="5">
        <f t="shared" si="78"/>
        <v>0.52600510843887316</v>
      </c>
    </row>
    <row r="94" spans="1:18" x14ac:dyDescent="0.3">
      <c r="A94" t="s">
        <v>29</v>
      </c>
      <c r="B94" s="5">
        <f t="shared" si="79"/>
        <v>22.32</v>
      </c>
      <c r="C94">
        <v>11.25</v>
      </c>
      <c r="D94">
        <v>11.05</v>
      </c>
      <c r="E94">
        <v>24.299999999999997</v>
      </c>
      <c r="F94">
        <v>24.099999999999998</v>
      </c>
      <c r="G94" s="5">
        <f t="shared" si="68"/>
        <v>11.728</v>
      </c>
      <c r="H94" s="5">
        <f t="shared" si="69"/>
        <v>11.536</v>
      </c>
      <c r="I94" s="5">
        <f t="shared" si="70"/>
        <v>0.98399999999999999</v>
      </c>
      <c r="J94" s="5">
        <f t="shared" si="71"/>
        <v>44.86</v>
      </c>
      <c r="K94" s="5">
        <f t="shared" si="72"/>
        <v>0.497</v>
      </c>
      <c r="M94">
        <f t="shared" si="73"/>
        <v>22.316441478530997</v>
      </c>
      <c r="N94" s="5">
        <f t="shared" si="74"/>
        <v>11.727634654193553</v>
      </c>
      <c r="O94" s="5">
        <f t="shared" si="75"/>
        <v>11.53559509470352</v>
      </c>
      <c r="P94" s="5">
        <f t="shared" si="76"/>
        <v>0.98362503905070375</v>
      </c>
      <c r="Q94" s="16">
        <f t="shared" si="77"/>
        <v>44.862905572846337</v>
      </c>
      <c r="R94" s="5">
        <f t="shared" si="78"/>
        <v>0.497436382988939</v>
      </c>
    </row>
    <row r="95" spans="1:18" x14ac:dyDescent="0.3">
      <c r="A95" t="s">
        <v>29</v>
      </c>
      <c r="B95" s="5">
        <f t="shared" si="79"/>
        <v>22.32</v>
      </c>
      <c r="C95">
        <v>11.950000000000003</v>
      </c>
      <c r="D95">
        <v>11.850000000000001</v>
      </c>
      <c r="E95">
        <v>25</v>
      </c>
      <c r="F95">
        <v>24.9</v>
      </c>
      <c r="G95" s="5">
        <f t="shared" si="68"/>
        <v>12.401</v>
      </c>
      <c r="H95" s="5">
        <f t="shared" si="69"/>
        <v>12.305</v>
      </c>
      <c r="I95" s="5">
        <f t="shared" si="70"/>
        <v>0.99199999999999999</v>
      </c>
      <c r="J95" s="5">
        <f t="shared" si="71"/>
        <v>47.5</v>
      </c>
      <c r="K95" s="5">
        <f t="shared" si="72"/>
        <v>0.47</v>
      </c>
      <c r="M95">
        <f t="shared" si="73"/>
        <v>22.316441478530997</v>
      </c>
      <c r="N95" s="5">
        <f t="shared" si="74"/>
        <v>12.401261579127604</v>
      </c>
      <c r="O95" s="5">
        <f t="shared" si="75"/>
        <v>12.304893448419786</v>
      </c>
      <c r="P95" s="5">
        <f t="shared" si="76"/>
        <v>0.99222916716231402</v>
      </c>
      <c r="Q95" s="16">
        <f t="shared" si="77"/>
        <v>47.495911134336069</v>
      </c>
      <c r="R95" s="5">
        <f t="shared" si="78"/>
        <v>0.46986026682195475</v>
      </c>
    </row>
    <row r="96" spans="1:18" x14ac:dyDescent="0.3">
      <c r="A96" t="s">
        <v>29</v>
      </c>
      <c r="B96" s="5">
        <f t="shared" si="79"/>
        <v>22.32</v>
      </c>
      <c r="C96">
        <v>12.55</v>
      </c>
      <c r="D96">
        <v>12.500000000000002</v>
      </c>
      <c r="E96">
        <v>25.599999999999998</v>
      </c>
      <c r="F96">
        <v>25.549999999999997</v>
      </c>
      <c r="G96" s="5">
        <f t="shared" si="68"/>
        <v>12.98</v>
      </c>
      <c r="H96" s="5">
        <f t="shared" si="69"/>
        <v>12.932</v>
      </c>
      <c r="I96" s="5">
        <f t="shared" si="70"/>
        <v>0.996</v>
      </c>
      <c r="J96" s="5">
        <f t="shared" si="71"/>
        <v>49.76</v>
      </c>
      <c r="K96" s="5">
        <f t="shared" si="72"/>
        <v>0.44800000000000001</v>
      </c>
      <c r="M96">
        <f t="shared" si="73"/>
        <v>22.316441478530997</v>
      </c>
      <c r="N96" s="5">
        <f t="shared" si="74"/>
        <v>12.98035657799492</v>
      </c>
      <c r="O96" s="5">
        <f t="shared" si="75"/>
        <v>12.932042596274909</v>
      </c>
      <c r="P96" s="5">
        <f t="shared" si="76"/>
        <v>0.99627791567745405</v>
      </c>
      <c r="Q96" s="16">
        <f t="shared" si="77"/>
        <v>49.759419756408747</v>
      </c>
      <c r="R96" s="5">
        <f t="shared" si="78"/>
        <v>0.44848677070147625</v>
      </c>
    </row>
    <row r="97" spans="1:18" x14ac:dyDescent="0.3">
      <c r="A97" t="s">
        <v>29</v>
      </c>
      <c r="B97" s="5">
        <f>ROUND(M97,2)</f>
        <v>25.67</v>
      </c>
      <c r="C97">
        <v>5.8500000000000014</v>
      </c>
      <c r="D97">
        <v>0</v>
      </c>
      <c r="E97">
        <v>18.899999999999999</v>
      </c>
      <c r="F97" s="6" t="s">
        <v>30</v>
      </c>
      <c r="G97" s="5">
        <f t="shared" si="68"/>
        <v>6.8949999999999996</v>
      </c>
      <c r="H97" s="5">
        <f t="shared" si="69"/>
        <v>0</v>
      </c>
      <c r="I97" s="5">
        <f t="shared" si="70"/>
        <v>0</v>
      </c>
      <c r="J97" s="5">
        <f>ROUND(Q97,2)</f>
        <v>25.67</v>
      </c>
      <c r="K97" s="5">
        <f>ROUND(R97,3)</f>
        <v>1</v>
      </c>
      <c r="M97">
        <v>25.67430060421383</v>
      </c>
      <c r="N97" s="5">
        <f>(C97+((((1000*M97)/(30*E97))^2)/1962))</f>
        <v>6.8950380963464948</v>
      </c>
      <c r="O97" s="5">
        <f>IF(D97=0,0,(D97+((((1000*M97)/(30*F97))^2)/1962)))</f>
        <v>0</v>
      </c>
      <c r="P97" s="5">
        <f t="shared" si="76"/>
        <v>0</v>
      </c>
      <c r="Q97" s="5">
        <f>M97</f>
        <v>25.67430060421383</v>
      </c>
      <c r="R97" s="5">
        <f>M97/Q97</f>
        <v>1</v>
      </c>
    </row>
    <row r="98" spans="1:18" x14ac:dyDescent="0.3">
      <c r="A98" t="s">
        <v>29</v>
      </c>
      <c r="B98" s="5">
        <f t="shared" ref="B98:B99" si="80">ROUND(M98,2)</f>
        <v>25.67</v>
      </c>
      <c r="C98">
        <v>5.6000000000000014</v>
      </c>
      <c r="D98">
        <v>0</v>
      </c>
      <c r="E98">
        <v>18.649999999999999</v>
      </c>
      <c r="F98">
        <v>10.199999999999999</v>
      </c>
      <c r="G98" s="5">
        <f t="shared" si="68"/>
        <v>6.673</v>
      </c>
      <c r="H98" s="5">
        <f t="shared" si="69"/>
        <v>0</v>
      </c>
      <c r="I98" s="5">
        <f t="shared" si="70"/>
        <v>0</v>
      </c>
      <c r="J98" s="5">
        <f>ROUND(Q98,2)</f>
        <v>25.11</v>
      </c>
      <c r="K98" s="5">
        <f>ROUND(R98,3)</f>
        <v>1.0229999999999999</v>
      </c>
      <c r="M98">
        <f>M97</f>
        <v>25.67430060421383</v>
      </c>
      <c r="N98" s="5">
        <f>(C98+((((1000*M98)/(30*E98))^2)/1962))</f>
        <v>6.6732429857065929</v>
      </c>
      <c r="O98" s="5">
        <f>IF(D98=0,0,(D98+((((1000*M98)/(30*F98))^2)/1962)))</f>
        <v>0</v>
      </c>
      <c r="P98" s="5">
        <f>O98/N98</f>
        <v>0</v>
      </c>
      <c r="Q98" s="16">
        <f>3.9087*N98-0.9769</f>
        <v>25.10680485823136</v>
      </c>
      <c r="R98" s="5">
        <f>M98/Q98</f>
        <v>1.0226032643017262</v>
      </c>
    </row>
    <row r="99" spans="1:18" x14ac:dyDescent="0.3">
      <c r="A99" t="s">
        <v>29</v>
      </c>
      <c r="B99" s="5">
        <f t="shared" si="80"/>
        <v>25.67</v>
      </c>
      <c r="C99">
        <v>5.6000000000000014</v>
      </c>
      <c r="D99">
        <v>0.15000000000000213</v>
      </c>
      <c r="E99">
        <v>18.649999999999999</v>
      </c>
      <c r="F99">
        <v>13.2</v>
      </c>
      <c r="G99" s="5">
        <f t="shared" ref="G99:G115" si="81">ROUND(N99,3)</f>
        <v>6.673</v>
      </c>
      <c r="H99" s="5">
        <f t="shared" ref="H99:H115" si="82">ROUND(O99,3)</f>
        <v>2.2919999999999998</v>
      </c>
      <c r="I99" s="5">
        <f t="shared" ref="I99:I115" si="83">ROUND(P99,3)</f>
        <v>0.34399999999999997</v>
      </c>
      <c r="J99" s="5">
        <f t="shared" ref="J99:J113" si="84">ROUND(Q99,2)</f>
        <v>25.11</v>
      </c>
      <c r="K99" s="5">
        <f t="shared" ref="K99:K113" si="85">ROUND(R99,3)</f>
        <v>1.0229999999999999</v>
      </c>
      <c r="M99">
        <f t="shared" ref="M99:M113" si="86">M98</f>
        <v>25.67430060421383</v>
      </c>
      <c r="N99" s="5">
        <f t="shared" ref="N99:N113" si="87">(C99+((((1000*M99)/(30*E99))^2)/1962))</f>
        <v>6.6732429857065929</v>
      </c>
      <c r="O99" s="5">
        <f t="shared" ref="O99:O113" si="88">IF(D99=0,0,(D99+((((1000*M99)/(30*F99))^2)/1962)))</f>
        <v>2.2924360559913404</v>
      </c>
      <c r="P99" s="5">
        <f t="shared" ref="P99:P114" si="89">O99/N99</f>
        <v>0.34352653738242483</v>
      </c>
      <c r="Q99" s="16">
        <f t="shared" ref="Q99:Q113" si="90">3.9087*N99-0.9769</f>
        <v>25.10680485823136</v>
      </c>
      <c r="R99" s="5">
        <f t="shared" ref="R99:R113" si="91">M99/Q99</f>
        <v>1.0226032643017262</v>
      </c>
    </row>
    <row r="100" spans="1:18" x14ac:dyDescent="0.3">
      <c r="A100" t="s">
        <v>29</v>
      </c>
      <c r="B100" s="5">
        <f t="shared" ref="B100:B113" si="92">ROUND(M100,2)</f>
        <v>25.67</v>
      </c>
      <c r="C100">
        <v>5.6000000000000014</v>
      </c>
      <c r="D100">
        <v>0.55000000000000071</v>
      </c>
      <c r="E100">
        <v>18.649999999999999</v>
      </c>
      <c r="F100">
        <v>13.599999999999998</v>
      </c>
      <c r="G100" s="5">
        <f t="shared" si="81"/>
        <v>6.673</v>
      </c>
      <c r="H100" s="5">
        <f t="shared" si="82"/>
        <v>2.5680000000000001</v>
      </c>
      <c r="I100" s="5">
        <f t="shared" si="83"/>
        <v>0.38500000000000001</v>
      </c>
      <c r="J100" s="5">
        <f t="shared" si="84"/>
        <v>25.11</v>
      </c>
      <c r="K100" s="5">
        <f t="shared" si="85"/>
        <v>1.0229999999999999</v>
      </c>
      <c r="M100">
        <f t="shared" si="86"/>
        <v>25.67430060421383</v>
      </c>
      <c r="N100" s="5">
        <f t="shared" si="87"/>
        <v>6.6732429857065929</v>
      </c>
      <c r="O100" s="5">
        <f t="shared" si="88"/>
        <v>2.5682637240264437</v>
      </c>
      <c r="P100" s="5">
        <f t="shared" si="89"/>
        <v>0.38485991436658357</v>
      </c>
      <c r="Q100" s="16">
        <f t="shared" si="90"/>
        <v>25.10680485823136</v>
      </c>
      <c r="R100" s="5">
        <f t="shared" si="91"/>
        <v>1.0226032643017262</v>
      </c>
    </row>
    <row r="101" spans="1:18" x14ac:dyDescent="0.3">
      <c r="A101" t="s">
        <v>29</v>
      </c>
      <c r="B101" s="5">
        <f t="shared" si="92"/>
        <v>25.67</v>
      </c>
      <c r="C101">
        <v>5.6000000000000014</v>
      </c>
      <c r="D101">
        <v>1.2000000000000028</v>
      </c>
      <c r="E101">
        <v>18.649999999999999</v>
      </c>
      <c r="F101">
        <v>14.25</v>
      </c>
      <c r="G101" s="5">
        <f t="shared" si="81"/>
        <v>6.673</v>
      </c>
      <c r="H101" s="5">
        <f t="shared" si="82"/>
        <v>3.0379999999999998</v>
      </c>
      <c r="I101" s="5">
        <f t="shared" si="83"/>
        <v>0.45500000000000002</v>
      </c>
      <c r="J101" s="5">
        <f t="shared" si="84"/>
        <v>25.11</v>
      </c>
      <c r="K101" s="5">
        <f t="shared" si="85"/>
        <v>1.0229999999999999</v>
      </c>
      <c r="M101">
        <f t="shared" si="86"/>
        <v>25.67430060421383</v>
      </c>
      <c r="N101" s="5">
        <f t="shared" si="87"/>
        <v>6.6732429857065929</v>
      </c>
      <c r="O101" s="5">
        <f t="shared" si="88"/>
        <v>3.0383407000107425</v>
      </c>
      <c r="P101" s="5">
        <f t="shared" si="89"/>
        <v>0.4553019733461765</v>
      </c>
      <c r="Q101" s="16">
        <f t="shared" si="90"/>
        <v>25.10680485823136</v>
      </c>
      <c r="R101" s="5">
        <f t="shared" si="91"/>
        <v>1.0226032643017262</v>
      </c>
    </row>
    <row r="102" spans="1:18" x14ac:dyDescent="0.3">
      <c r="A102" t="s">
        <v>29</v>
      </c>
      <c r="B102" s="5">
        <f t="shared" si="92"/>
        <v>25.67</v>
      </c>
      <c r="C102">
        <v>5.6000000000000014</v>
      </c>
      <c r="D102">
        <v>1.7000000000000028</v>
      </c>
      <c r="E102">
        <v>18.649999999999999</v>
      </c>
      <c r="F102">
        <v>14.75</v>
      </c>
      <c r="G102" s="5">
        <f t="shared" si="81"/>
        <v>6.673</v>
      </c>
      <c r="H102" s="5">
        <f t="shared" si="82"/>
        <v>3.4159999999999999</v>
      </c>
      <c r="I102" s="5">
        <f t="shared" si="83"/>
        <v>0.51200000000000001</v>
      </c>
      <c r="J102" s="5">
        <f t="shared" si="84"/>
        <v>25.11</v>
      </c>
      <c r="K102" s="5">
        <f t="shared" si="85"/>
        <v>1.0229999999999999</v>
      </c>
      <c r="M102">
        <f t="shared" si="86"/>
        <v>25.67430060421383</v>
      </c>
      <c r="N102" s="5">
        <f t="shared" si="87"/>
        <v>6.6732429857065929</v>
      </c>
      <c r="O102" s="5">
        <f t="shared" si="88"/>
        <v>3.4158198604811556</v>
      </c>
      <c r="P102" s="5">
        <f t="shared" si="89"/>
        <v>0.51186804793373986</v>
      </c>
      <c r="Q102" s="16">
        <f t="shared" si="90"/>
        <v>25.10680485823136</v>
      </c>
      <c r="R102" s="5">
        <f t="shared" si="91"/>
        <v>1.0226032643017262</v>
      </c>
    </row>
    <row r="103" spans="1:18" x14ac:dyDescent="0.3">
      <c r="A103" t="s">
        <v>29</v>
      </c>
      <c r="B103" s="5">
        <f t="shared" si="92"/>
        <v>25.67</v>
      </c>
      <c r="C103">
        <v>5.8500000000000014</v>
      </c>
      <c r="D103">
        <v>2.3000000000000007</v>
      </c>
      <c r="E103">
        <v>18.899999999999999</v>
      </c>
      <c r="F103">
        <v>15.349999999999998</v>
      </c>
      <c r="G103" s="5">
        <f t="shared" si="81"/>
        <v>6.8949999999999996</v>
      </c>
      <c r="H103" s="5">
        <f t="shared" si="82"/>
        <v>3.8839999999999999</v>
      </c>
      <c r="I103" s="5">
        <f t="shared" si="83"/>
        <v>0.56299999999999994</v>
      </c>
      <c r="J103" s="5">
        <f t="shared" si="84"/>
        <v>25.97</v>
      </c>
      <c r="K103" s="5">
        <f t="shared" si="85"/>
        <v>0.98799999999999999</v>
      </c>
      <c r="M103">
        <f t="shared" si="86"/>
        <v>25.67430060421383</v>
      </c>
      <c r="N103" s="5">
        <f t="shared" si="87"/>
        <v>6.8950380963464948</v>
      </c>
      <c r="O103" s="5">
        <f t="shared" si="88"/>
        <v>3.8843056516076819</v>
      </c>
      <c r="P103" s="5">
        <f t="shared" si="89"/>
        <v>0.56334796085693517</v>
      </c>
      <c r="Q103" s="16">
        <f t="shared" si="90"/>
        <v>25.973735407189544</v>
      </c>
      <c r="R103" s="5">
        <f t="shared" si="91"/>
        <v>0.98847163111961056</v>
      </c>
    </row>
    <row r="104" spans="1:18" x14ac:dyDescent="0.3">
      <c r="A104" t="s">
        <v>29</v>
      </c>
      <c r="B104" s="5">
        <f t="shared" si="92"/>
        <v>25.67</v>
      </c>
      <c r="C104">
        <v>5.8500000000000014</v>
      </c>
      <c r="D104">
        <v>1.75</v>
      </c>
      <c r="E104">
        <v>18.899999999999999</v>
      </c>
      <c r="F104">
        <v>14.799999999999997</v>
      </c>
      <c r="G104" s="5">
        <f t="shared" si="81"/>
        <v>6.8949999999999996</v>
      </c>
      <c r="H104" s="5">
        <f t="shared" si="82"/>
        <v>3.4540000000000002</v>
      </c>
      <c r="I104" s="5">
        <f t="shared" si="83"/>
        <v>0.501</v>
      </c>
      <c r="J104" s="5">
        <f t="shared" si="84"/>
        <v>25.97</v>
      </c>
      <c r="K104" s="5">
        <f t="shared" si="85"/>
        <v>0.98799999999999999</v>
      </c>
      <c r="M104">
        <f t="shared" si="86"/>
        <v>25.67430060421383</v>
      </c>
      <c r="N104" s="5">
        <f t="shared" si="87"/>
        <v>6.8950380963464948</v>
      </c>
      <c r="O104" s="5">
        <f t="shared" si="88"/>
        <v>3.454246066453301</v>
      </c>
      <c r="P104" s="5">
        <f t="shared" si="89"/>
        <v>0.50097563177839699</v>
      </c>
      <c r="Q104" s="16">
        <f t="shared" si="90"/>
        <v>25.973735407189544</v>
      </c>
      <c r="R104" s="5">
        <f t="shared" si="91"/>
        <v>0.98847163111961056</v>
      </c>
    </row>
    <row r="105" spans="1:18" x14ac:dyDescent="0.3">
      <c r="A105" t="s">
        <v>29</v>
      </c>
      <c r="B105" s="5">
        <f t="shared" si="92"/>
        <v>25.67</v>
      </c>
      <c r="C105">
        <v>5.9500000000000028</v>
      </c>
      <c r="D105">
        <v>3.4000000000000021</v>
      </c>
      <c r="E105">
        <v>19</v>
      </c>
      <c r="F105">
        <v>16.45</v>
      </c>
      <c r="G105" s="5">
        <f t="shared" si="81"/>
        <v>6.984</v>
      </c>
      <c r="H105" s="5">
        <f t="shared" si="82"/>
        <v>4.78</v>
      </c>
      <c r="I105" s="5">
        <f t="shared" si="83"/>
        <v>0.68400000000000005</v>
      </c>
      <c r="J105" s="5">
        <f t="shared" si="84"/>
        <v>26.32</v>
      </c>
      <c r="K105" s="5">
        <f t="shared" si="85"/>
        <v>0.97499999999999998</v>
      </c>
      <c r="M105">
        <f t="shared" si="86"/>
        <v>25.67430060421383</v>
      </c>
      <c r="N105" s="5">
        <f t="shared" si="87"/>
        <v>6.9840666437560444</v>
      </c>
      <c r="O105" s="5">
        <f t="shared" si="88"/>
        <v>4.7795070570151097</v>
      </c>
      <c r="P105" s="5">
        <f t="shared" si="89"/>
        <v>0.6843444229284561</v>
      </c>
      <c r="Q105" s="16">
        <f t="shared" si="90"/>
        <v>26.321721290449251</v>
      </c>
      <c r="R105" s="5">
        <f t="shared" si="91"/>
        <v>0.97540355818331925</v>
      </c>
    </row>
    <row r="106" spans="1:18" x14ac:dyDescent="0.3">
      <c r="A106" t="s">
        <v>29</v>
      </c>
      <c r="B106" s="5">
        <f t="shared" si="92"/>
        <v>25.67</v>
      </c>
      <c r="C106">
        <v>6.3500000000000014</v>
      </c>
      <c r="D106">
        <v>4.25</v>
      </c>
      <c r="E106">
        <v>19.399999999999999</v>
      </c>
      <c r="F106">
        <v>17.299999999999997</v>
      </c>
      <c r="G106" s="5">
        <f t="shared" si="81"/>
        <v>7.3419999999999996</v>
      </c>
      <c r="H106" s="5">
        <f t="shared" si="82"/>
        <v>5.4969999999999999</v>
      </c>
      <c r="I106" s="5">
        <f t="shared" si="83"/>
        <v>0.749</v>
      </c>
      <c r="J106" s="5">
        <f t="shared" si="84"/>
        <v>27.72</v>
      </c>
      <c r="K106" s="5">
        <f t="shared" si="85"/>
        <v>0.92600000000000005</v>
      </c>
      <c r="M106">
        <f t="shared" si="86"/>
        <v>25.67430060421383</v>
      </c>
      <c r="N106" s="5">
        <f t="shared" si="87"/>
        <v>7.3418643277604723</v>
      </c>
      <c r="O106" s="5">
        <f t="shared" si="88"/>
        <v>5.4972787543717825</v>
      </c>
      <c r="P106" s="5">
        <f t="shared" si="89"/>
        <v>0.74875787796648741</v>
      </c>
      <c r="Q106" s="16">
        <f t="shared" si="90"/>
        <v>27.720245097917356</v>
      </c>
      <c r="R106" s="5">
        <f t="shared" si="91"/>
        <v>0.92619313117627378</v>
      </c>
    </row>
    <row r="107" spans="1:18" x14ac:dyDescent="0.3">
      <c r="A107" t="s">
        <v>29</v>
      </c>
      <c r="B107" s="5">
        <f t="shared" si="92"/>
        <v>25.67</v>
      </c>
      <c r="C107">
        <v>7.0500000000000007</v>
      </c>
      <c r="D107">
        <v>5.4000000000000021</v>
      </c>
      <c r="E107">
        <v>20.099999999999998</v>
      </c>
      <c r="F107">
        <v>18.45</v>
      </c>
      <c r="G107" s="5">
        <f t="shared" si="81"/>
        <v>7.9740000000000002</v>
      </c>
      <c r="H107" s="5">
        <f t="shared" si="82"/>
        <v>6.4969999999999999</v>
      </c>
      <c r="I107" s="5">
        <f t="shared" si="83"/>
        <v>0.81499999999999995</v>
      </c>
      <c r="J107" s="5">
        <f t="shared" si="84"/>
        <v>30.19</v>
      </c>
      <c r="K107" s="5">
        <f t="shared" si="85"/>
        <v>0.85</v>
      </c>
      <c r="M107">
        <f t="shared" si="86"/>
        <v>25.67430060421383</v>
      </c>
      <c r="N107" s="5">
        <f t="shared" si="87"/>
        <v>7.9739822241922997</v>
      </c>
      <c r="O107" s="5">
        <f t="shared" si="88"/>
        <v>6.4966372409013786</v>
      </c>
      <c r="P107" s="5">
        <f t="shared" si="89"/>
        <v>0.81472933576290174</v>
      </c>
      <c r="Q107" s="16">
        <f t="shared" si="90"/>
        <v>30.191004319700443</v>
      </c>
      <c r="R107" s="5">
        <f t="shared" si="91"/>
        <v>0.85039571166106109</v>
      </c>
    </row>
    <row r="108" spans="1:18" x14ac:dyDescent="0.3">
      <c r="A108" t="s">
        <v>29</v>
      </c>
      <c r="B108" s="5">
        <f t="shared" si="92"/>
        <v>25.67</v>
      </c>
      <c r="C108">
        <v>7.9500000000000028</v>
      </c>
      <c r="D108">
        <v>7.0500000000000007</v>
      </c>
      <c r="E108">
        <v>21</v>
      </c>
      <c r="F108">
        <v>20.099999999999998</v>
      </c>
      <c r="G108" s="5">
        <f t="shared" si="81"/>
        <v>8.7959999999999994</v>
      </c>
      <c r="H108" s="5">
        <f t="shared" si="82"/>
        <v>7.9740000000000002</v>
      </c>
      <c r="I108" s="5">
        <f t="shared" si="83"/>
        <v>0.90600000000000003</v>
      </c>
      <c r="J108" s="5">
        <f t="shared" si="84"/>
        <v>33.409999999999997</v>
      </c>
      <c r="K108" s="5">
        <f t="shared" si="85"/>
        <v>0.76900000000000002</v>
      </c>
      <c r="M108">
        <f t="shared" si="86"/>
        <v>25.67430060421383</v>
      </c>
      <c r="N108" s="5">
        <f t="shared" si="87"/>
        <v>8.7964808580406615</v>
      </c>
      <c r="O108" s="5">
        <f t="shared" si="88"/>
        <v>7.9739822241922997</v>
      </c>
      <c r="P108" s="5">
        <f t="shared" si="89"/>
        <v>0.90649685401218894</v>
      </c>
      <c r="Q108" s="16">
        <f t="shared" si="90"/>
        <v>33.405904729823533</v>
      </c>
      <c r="R108" s="5">
        <f t="shared" si="91"/>
        <v>0.76855576317598673</v>
      </c>
    </row>
    <row r="109" spans="1:18" x14ac:dyDescent="0.3">
      <c r="A109" t="s">
        <v>29</v>
      </c>
      <c r="B109" s="5">
        <f t="shared" si="92"/>
        <v>25.67</v>
      </c>
      <c r="C109">
        <v>9.4500000000000028</v>
      </c>
      <c r="D109">
        <v>8.9500000000000028</v>
      </c>
      <c r="E109">
        <v>22.5</v>
      </c>
      <c r="F109">
        <v>22</v>
      </c>
      <c r="G109" s="5">
        <f t="shared" si="81"/>
        <v>10.186999999999999</v>
      </c>
      <c r="H109" s="5">
        <f t="shared" si="82"/>
        <v>9.7210000000000001</v>
      </c>
      <c r="I109" s="5">
        <f t="shared" si="83"/>
        <v>0.95399999999999996</v>
      </c>
      <c r="J109" s="5">
        <f t="shared" si="84"/>
        <v>38.840000000000003</v>
      </c>
      <c r="K109" s="5">
        <f t="shared" si="85"/>
        <v>0.66100000000000003</v>
      </c>
      <c r="M109">
        <f t="shared" si="86"/>
        <v>25.67430060421383</v>
      </c>
      <c r="N109" s="5">
        <f t="shared" si="87"/>
        <v>10.187378880782088</v>
      </c>
      <c r="O109" s="5">
        <f t="shared" si="88"/>
        <v>9.721276980156885</v>
      </c>
      <c r="P109" s="5">
        <f t="shared" si="89"/>
        <v>0.95424712224019881</v>
      </c>
      <c r="Q109" s="16">
        <f t="shared" si="90"/>
        <v>38.84250783131295</v>
      </c>
      <c r="R109" s="5">
        <f t="shared" si="91"/>
        <v>0.66098462837964467</v>
      </c>
    </row>
    <row r="110" spans="1:18" x14ac:dyDescent="0.3">
      <c r="A110" t="s">
        <v>29</v>
      </c>
      <c r="B110" s="5">
        <f t="shared" si="92"/>
        <v>25.67</v>
      </c>
      <c r="C110">
        <v>10.050000000000001</v>
      </c>
      <c r="D110">
        <v>9.5500000000000007</v>
      </c>
      <c r="E110">
        <v>23.099999999999998</v>
      </c>
      <c r="F110">
        <v>22.599999999999998</v>
      </c>
      <c r="G110" s="5">
        <f t="shared" si="81"/>
        <v>10.75</v>
      </c>
      <c r="H110" s="5">
        <f t="shared" si="82"/>
        <v>10.281000000000001</v>
      </c>
      <c r="I110" s="5">
        <f t="shared" si="83"/>
        <v>0.95599999999999996</v>
      </c>
      <c r="J110" s="5">
        <f t="shared" si="84"/>
        <v>41.04</v>
      </c>
      <c r="K110" s="5">
        <f t="shared" si="85"/>
        <v>0.626</v>
      </c>
      <c r="M110">
        <f t="shared" si="86"/>
        <v>25.67430060421383</v>
      </c>
      <c r="N110" s="5">
        <f t="shared" si="87"/>
        <v>10.749570957058397</v>
      </c>
      <c r="O110" s="5">
        <f t="shared" si="88"/>
        <v>10.280867840856628</v>
      </c>
      <c r="P110" s="5">
        <f t="shared" si="89"/>
        <v>0.95639796992139403</v>
      </c>
      <c r="Q110" s="16">
        <f t="shared" si="90"/>
        <v>41.039947999854157</v>
      </c>
      <c r="R110" s="5">
        <f t="shared" si="91"/>
        <v>0.62559291264952555</v>
      </c>
    </row>
    <row r="111" spans="1:18" x14ac:dyDescent="0.3">
      <c r="A111" t="s">
        <v>29</v>
      </c>
      <c r="B111" s="5">
        <f t="shared" si="92"/>
        <v>25.67</v>
      </c>
      <c r="C111">
        <v>10.650000000000002</v>
      </c>
      <c r="D111">
        <v>10.3</v>
      </c>
      <c r="E111">
        <v>23.7</v>
      </c>
      <c r="F111">
        <v>23.349999999999998</v>
      </c>
      <c r="G111" s="5">
        <f t="shared" si="81"/>
        <v>11.315</v>
      </c>
      <c r="H111" s="5">
        <f t="shared" si="82"/>
        <v>10.984999999999999</v>
      </c>
      <c r="I111" s="5">
        <f t="shared" si="83"/>
        <v>0.97099999999999997</v>
      </c>
      <c r="J111" s="5">
        <f t="shared" si="84"/>
        <v>43.25</v>
      </c>
      <c r="K111" s="5">
        <f t="shared" si="85"/>
        <v>0.59399999999999997</v>
      </c>
      <c r="M111">
        <f t="shared" si="86"/>
        <v>25.67430060421383</v>
      </c>
      <c r="N111" s="5">
        <f t="shared" si="87"/>
        <v>11.314598013843813</v>
      </c>
      <c r="O111" s="5">
        <f t="shared" si="88"/>
        <v>10.98467104419926</v>
      </c>
      <c r="P111" s="5">
        <f t="shared" si="89"/>
        <v>0.9708405929012347</v>
      </c>
      <c r="Q111" s="16">
        <f t="shared" si="90"/>
        <v>43.24846925671131</v>
      </c>
      <c r="R111" s="5">
        <f t="shared" si="91"/>
        <v>0.59364645837100194</v>
      </c>
    </row>
    <row r="112" spans="1:18" x14ac:dyDescent="0.3">
      <c r="A112" t="s">
        <v>29</v>
      </c>
      <c r="B112" s="5">
        <f t="shared" si="92"/>
        <v>25.67</v>
      </c>
      <c r="C112">
        <v>11.600000000000001</v>
      </c>
      <c r="D112">
        <v>11.3</v>
      </c>
      <c r="E112">
        <v>24.65</v>
      </c>
      <c r="F112">
        <v>24.349999999999998</v>
      </c>
      <c r="G112" s="5">
        <f t="shared" si="81"/>
        <v>12.214</v>
      </c>
      <c r="H112" s="5">
        <f t="shared" si="82"/>
        <v>11.93</v>
      </c>
      <c r="I112" s="5">
        <f t="shared" si="83"/>
        <v>0.97699999999999998</v>
      </c>
      <c r="J112" s="5">
        <f t="shared" si="84"/>
        <v>46.77</v>
      </c>
      <c r="K112" s="5">
        <f t="shared" si="85"/>
        <v>0.54900000000000004</v>
      </c>
      <c r="M112">
        <f t="shared" si="86"/>
        <v>25.67430060421383</v>
      </c>
      <c r="N112" s="5">
        <f t="shared" si="87"/>
        <v>12.214358517658466</v>
      </c>
      <c r="O112" s="5">
        <f t="shared" si="88"/>
        <v>11.929589969002578</v>
      </c>
      <c r="P112" s="5">
        <f t="shared" si="89"/>
        <v>0.97668575486431031</v>
      </c>
      <c r="Q112" s="16">
        <f t="shared" si="90"/>
        <v>46.765363137971647</v>
      </c>
      <c r="R112" s="5">
        <f t="shared" si="91"/>
        <v>0.54900248563166398</v>
      </c>
    </row>
    <row r="113" spans="1:18" x14ac:dyDescent="0.3">
      <c r="A113" t="s">
        <v>29</v>
      </c>
      <c r="B113" s="5">
        <f t="shared" si="92"/>
        <v>25.67</v>
      </c>
      <c r="C113">
        <v>12.150000000000002</v>
      </c>
      <c r="D113">
        <v>11.950000000000003</v>
      </c>
      <c r="E113">
        <v>25.2</v>
      </c>
      <c r="F113">
        <v>25</v>
      </c>
      <c r="G113" s="5">
        <f t="shared" si="81"/>
        <v>12.738</v>
      </c>
      <c r="H113" s="5">
        <f t="shared" si="82"/>
        <v>12.547000000000001</v>
      </c>
      <c r="I113" s="5">
        <f t="shared" si="83"/>
        <v>0.98499999999999999</v>
      </c>
      <c r="J113" s="5">
        <f t="shared" si="84"/>
        <v>48.81</v>
      </c>
      <c r="K113" s="5">
        <f t="shared" si="85"/>
        <v>0.52600000000000002</v>
      </c>
      <c r="M113">
        <f t="shared" si="86"/>
        <v>25.67430060421383</v>
      </c>
      <c r="N113" s="5">
        <f t="shared" si="87"/>
        <v>12.737833929194904</v>
      </c>
      <c r="O113" s="5">
        <f t="shared" si="88"/>
        <v>12.547276893433493</v>
      </c>
      <c r="P113" s="5">
        <f t="shared" si="89"/>
        <v>0.98504007535184945</v>
      </c>
      <c r="Q113" s="16">
        <f t="shared" si="90"/>
        <v>48.811471479044123</v>
      </c>
      <c r="R113" s="5">
        <f t="shared" si="91"/>
        <v>0.52598907236870318</v>
      </c>
    </row>
    <row r="114" spans="1:18" x14ac:dyDescent="0.3">
      <c r="A114" t="s">
        <v>29</v>
      </c>
      <c r="B114" s="5">
        <f>ROUND(M114,2)</f>
        <v>27.91</v>
      </c>
      <c r="C114">
        <v>6.25</v>
      </c>
      <c r="D114">
        <v>0</v>
      </c>
      <c r="E114">
        <v>19.299999999999997</v>
      </c>
      <c r="F114" s="6" t="s">
        <v>30</v>
      </c>
      <c r="G114" s="5">
        <f t="shared" si="81"/>
        <v>7.4340000000000002</v>
      </c>
      <c r="H114" s="5">
        <f t="shared" si="82"/>
        <v>0</v>
      </c>
      <c r="I114" s="5">
        <f t="shared" si="83"/>
        <v>0</v>
      </c>
      <c r="J114" s="5">
        <f>ROUND(Q114,2)</f>
        <v>27.91</v>
      </c>
      <c r="K114" s="5">
        <f>ROUND(R114,3)</f>
        <v>1</v>
      </c>
      <c r="M114">
        <v>27.907853308359989</v>
      </c>
      <c r="N114" s="5">
        <f>(C114+((((1000*M114)/(30*E114))^2)/1962))</f>
        <v>7.4341227704017188</v>
      </c>
      <c r="O114" s="5">
        <f>IF(D114=0,0,(D114+((((1000*M114)/(30*F114))^2)/1962)))</f>
        <v>0</v>
      </c>
      <c r="P114" s="5">
        <f t="shared" si="89"/>
        <v>0</v>
      </c>
      <c r="Q114" s="5">
        <f>M114</f>
        <v>27.907853308359989</v>
      </c>
      <c r="R114" s="5">
        <f>M114/Q114</f>
        <v>1</v>
      </c>
    </row>
    <row r="115" spans="1:18" x14ac:dyDescent="0.3">
      <c r="A115" t="s">
        <v>29</v>
      </c>
      <c r="B115" s="5">
        <f t="shared" ref="B115:B116" si="93">ROUND(M115,2)</f>
        <v>27.91</v>
      </c>
      <c r="C115">
        <v>6.2000000000000028</v>
      </c>
      <c r="D115">
        <v>0</v>
      </c>
      <c r="E115">
        <v>19.25</v>
      </c>
      <c r="F115">
        <v>10.399999999999999</v>
      </c>
      <c r="G115" s="5">
        <f t="shared" si="81"/>
        <v>7.39</v>
      </c>
      <c r="H115" s="5">
        <f t="shared" si="82"/>
        <v>0</v>
      </c>
      <c r="I115" s="5">
        <f t="shared" si="83"/>
        <v>0</v>
      </c>
      <c r="J115" s="5">
        <f>ROUND(Q115,2)</f>
        <v>27.91</v>
      </c>
      <c r="K115" s="5">
        <f>ROUND(R115,3)</f>
        <v>1</v>
      </c>
      <c r="M115">
        <f>M114</f>
        <v>27.907853308359989</v>
      </c>
      <c r="N115" s="5">
        <f>(C115+((((1000*M115)/(30*E115))^2)/1962))</f>
        <v>7.390282046205261</v>
      </c>
      <c r="O115" s="5">
        <f>IF(D115=0,0,(D115+((((1000*M115)/(30*F115))^2)/1962)))</f>
        <v>0</v>
      </c>
      <c r="P115" s="5">
        <f>O115/N115</f>
        <v>0</v>
      </c>
      <c r="Q115" s="16">
        <f>3.9087*N115-0.9769</f>
        <v>27.909495434002505</v>
      </c>
      <c r="R115" s="5">
        <f>M115/Q115</f>
        <v>0.99994116247474274</v>
      </c>
    </row>
    <row r="116" spans="1:18" x14ac:dyDescent="0.3">
      <c r="A116" t="s">
        <v>29</v>
      </c>
      <c r="B116" s="5">
        <f t="shared" si="93"/>
        <v>27.91</v>
      </c>
      <c r="C116">
        <v>6.2000000000000028</v>
      </c>
      <c r="D116">
        <v>0</v>
      </c>
      <c r="E116">
        <v>19.25</v>
      </c>
      <c r="F116">
        <v>12.2</v>
      </c>
      <c r="G116" s="5">
        <f t="shared" ref="G116:G132" si="94">ROUND(N116,3)</f>
        <v>7.39</v>
      </c>
      <c r="H116" s="5">
        <f t="shared" ref="H116:H132" si="95">ROUND(O116,3)</f>
        <v>0</v>
      </c>
      <c r="I116" s="5">
        <f t="shared" ref="I116:I132" si="96">ROUND(P116,3)</f>
        <v>0</v>
      </c>
      <c r="J116" s="5">
        <f t="shared" ref="J116:J130" si="97">ROUND(Q116,2)</f>
        <v>27.91</v>
      </c>
      <c r="K116" s="5">
        <f t="shared" ref="K116:K130" si="98">ROUND(R116,3)</f>
        <v>1</v>
      </c>
      <c r="M116">
        <f t="shared" ref="M116:M130" si="99">M115</f>
        <v>27.907853308359989</v>
      </c>
      <c r="N116" s="5">
        <f t="shared" ref="N116:N130" si="100">(C116+((((1000*M116)/(30*E116))^2)/1962))</f>
        <v>7.390282046205261</v>
      </c>
      <c r="O116" s="5">
        <f t="shared" ref="O116:O130" si="101">IF(D116=0,0,(D116+((((1000*M116)/(30*F116))^2)/1962)))</f>
        <v>0</v>
      </c>
      <c r="P116" s="5">
        <f t="shared" ref="P116:P131" si="102">O116/N116</f>
        <v>0</v>
      </c>
      <c r="Q116" s="16">
        <f t="shared" ref="Q116:Q130" si="103">3.9087*N116-0.9769</f>
        <v>27.909495434002505</v>
      </c>
      <c r="R116" s="5">
        <f t="shared" ref="R116:R130" si="104">M116/Q116</f>
        <v>0.99994116247474274</v>
      </c>
    </row>
    <row r="117" spans="1:18" x14ac:dyDescent="0.3">
      <c r="A117" t="s">
        <v>29</v>
      </c>
      <c r="B117" s="5">
        <f t="shared" ref="B117:B130" si="105">ROUND(M117,2)</f>
        <v>27.91</v>
      </c>
      <c r="C117">
        <v>6.2000000000000028</v>
      </c>
      <c r="D117">
        <v>0</v>
      </c>
      <c r="E117">
        <v>19.25</v>
      </c>
      <c r="F117">
        <v>12.899999999999999</v>
      </c>
      <c r="G117" s="5">
        <f t="shared" si="94"/>
        <v>7.39</v>
      </c>
      <c r="H117" s="5">
        <f t="shared" si="95"/>
        <v>0</v>
      </c>
      <c r="I117" s="5">
        <f t="shared" si="96"/>
        <v>0</v>
      </c>
      <c r="J117" s="5">
        <f t="shared" si="97"/>
        <v>27.91</v>
      </c>
      <c r="K117" s="5">
        <f t="shared" si="98"/>
        <v>1</v>
      </c>
      <c r="M117">
        <f t="shared" si="99"/>
        <v>27.907853308359989</v>
      </c>
      <c r="N117" s="5">
        <f t="shared" si="100"/>
        <v>7.390282046205261</v>
      </c>
      <c r="O117" s="5">
        <f t="shared" si="101"/>
        <v>0</v>
      </c>
      <c r="P117" s="5">
        <f t="shared" si="102"/>
        <v>0</v>
      </c>
      <c r="Q117" s="16">
        <f t="shared" si="103"/>
        <v>27.909495434002505</v>
      </c>
      <c r="R117" s="5">
        <f t="shared" si="104"/>
        <v>0.99994116247474274</v>
      </c>
    </row>
    <row r="118" spans="1:18" x14ac:dyDescent="0.3">
      <c r="A118" t="s">
        <v>29</v>
      </c>
      <c r="B118" s="5">
        <f t="shared" si="105"/>
        <v>27.91</v>
      </c>
      <c r="C118">
        <v>6.2000000000000028</v>
      </c>
      <c r="D118">
        <v>0.35000000000000142</v>
      </c>
      <c r="E118">
        <v>19.25</v>
      </c>
      <c r="F118">
        <v>13.399999999999999</v>
      </c>
      <c r="G118" s="5">
        <f t="shared" si="94"/>
        <v>7.39</v>
      </c>
      <c r="H118" s="5">
        <f t="shared" si="95"/>
        <v>2.806</v>
      </c>
      <c r="I118" s="5">
        <f t="shared" si="96"/>
        <v>0.38</v>
      </c>
      <c r="J118" s="5">
        <f t="shared" si="97"/>
        <v>27.91</v>
      </c>
      <c r="K118" s="5">
        <f t="shared" si="98"/>
        <v>1</v>
      </c>
      <c r="M118">
        <f t="shared" si="99"/>
        <v>27.907853308359989</v>
      </c>
      <c r="N118" s="5">
        <f t="shared" si="100"/>
        <v>7.390282046205261</v>
      </c>
      <c r="O118" s="5">
        <f t="shared" si="101"/>
        <v>2.8064150743313458</v>
      </c>
      <c r="P118" s="5">
        <f t="shared" si="102"/>
        <v>0.37974397415216044</v>
      </c>
      <c r="Q118" s="16">
        <f t="shared" si="103"/>
        <v>27.909495434002505</v>
      </c>
      <c r="R118" s="5">
        <f t="shared" si="104"/>
        <v>0.99994116247474274</v>
      </c>
    </row>
    <row r="119" spans="1:18" x14ac:dyDescent="0.3">
      <c r="A119" t="s">
        <v>29</v>
      </c>
      <c r="B119" s="5">
        <f t="shared" si="105"/>
        <v>27.91</v>
      </c>
      <c r="C119">
        <v>6.2000000000000028</v>
      </c>
      <c r="D119">
        <v>0.95000000000000284</v>
      </c>
      <c r="E119">
        <v>19.25</v>
      </c>
      <c r="F119">
        <v>14</v>
      </c>
      <c r="G119" s="5">
        <f t="shared" si="94"/>
        <v>7.39</v>
      </c>
      <c r="H119" s="5">
        <f t="shared" si="95"/>
        <v>3.2</v>
      </c>
      <c r="I119" s="5">
        <f t="shared" si="96"/>
        <v>0.433</v>
      </c>
      <c r="J119" s="5">
        <f t="shared" si="97"/>
        <v>27.91</v>
      </c>
      <c r="K119" s="5">
        <f t="shared" si="98"/>
        <v>1</v>
      </c>
      <c r="M119">
        <f t="shared" si="99"/>
        <v>27.907853308359989</v>
      </c>
      <c r="N119" s="5">
        <f t="shared" si="100"/>
        <v>7.390282046205261</v>
      </c>
      <c r="O119" s="5">
        <f t="shared" si="101"/>
        <v>3.2003769936068189</v>
      </c>
      <c r="P119" s="5">
        <f t="shared" si="102"/>
        <v>0.43305207752526015</v>
      </c>
      <c r="Q119" s="16">
        <f t="shared" si="103"/>
        <v>27.909495434002505</v>
      </c>
      <c r="R119" s="5">
        <f t="shared" si="104"/>
        <v>0.99994116247474274</v>
      </c>
    </row>
    <row r="120" spans="1:18" x14ac:dyDescent="0.3">
      <c r="A120" t="s">
        <v>29</v>
      </c>
      <c r="B120" s="5">
        <f t="shared" si="105"/>
        <v>27.91</v>
      </c>
      <c r="C120">
        <v>6.2000000000000028</v>
      </c>
      <c r="D120">
        <v>1.4500000000000028</v>
      </c>
      <c r="E120">
        <v>19.25</v>
      </c>
      <c r="F120">
        <v>14.5</v>
      </c>
      <c r="G120" s="5">
        <f t="shared" si="94"/>
        <v>7.39</v>
      </c>
      <c r="H120" s="5">
        <f t="shared" si="95"/>
        <v>3.548</v>
      </c>
      <c r="I120" s="5">
        <f t="shared" si="96"/>
        <v>0.48</v>
      </c>
      <c r="J120" s="5">
        <f t="shared" si="97"/>
        <v>27.91</v>
      </c>
      <c r="K120" s="5">
        <f t="shared" si="98"/>
        <v>1</v>
      </c>
      <c r="M120">
        <f t="shared" si="99"/>
        <v>27.907853308359989</v>
      </c>
      <c r="N120" s="5">
        <f t="shared" si="100"/>
        <v>7.390282046205261</v>
      </c>
      <c r="O120" s="5">
        <f t="shared" si="101"/>
        <v>3.5478544149675941</v>
      </c>
      <c r="P120" s="5">
        <f t="shared" si="102"/>
        <v>0.48007023179708486</v>
      </c>
      <c r="Q120" s="16">
        <f t="shared" si="103"/>
        <v>27.909495434002505</v>
      </c>
      <c r="R120" s="5">
        <f t="shared" si="104"/>
        <v>0.99994116247474274</v>
      </c>
    </row>
    <row r="121" spans="1:18" x14ac:dyDescent="0.3">
      <c r="A121" t="s">
        <v>29</v>
      </c>
      <c r="B121" s="5">
        <f t="shared" si="105"/>
        <v>27.91</v>
      </c>
      <c r="C121">
        <v>6.2000000000000028</v>
      </c>
      <c r="D121">
        <v>1.990000000000002</v>
      </c>
      <c r="E121">
        <v>19.25</v>
      </c>
      <c r="F121">
        <v>15.04</v>
      </c>
      <c r="G121" s="5">
        <f t="shared" si="94"/>
        <v>7.39</v>
      </c>
      <c r="H121" s="5">
        <f t="shared" si="95"/>
        <v>3.94</v>
      </c>
      <c r="I121" s="5">
        <f t="shared" si="96"/>
        <v>0.53300000000000003</v>
      </c>
      <c r="J121" s="5">
        <f t="shared" si="97"/>
        <v>27.91</v>
      </c>
      <c r="K121" s="5">
        <f t="shared" si="98"/>
        <v>1</v>
      </c>
      <c r="M121">
        <f t="shared" si="99"/>
        <v>27.907853308359989</v>
      </c>
      <c r="N121" s="5">
        <f t="shared" si="100"/>
        <v>7.390282046205261</v>
      </c>
      <c r="O121" s="5">
        <f t="shared" si="101"/>
        <v>3.9399149906408115</v>
      </c>
      <c r="P121" s="5">
        <f t="shared" si="102"/>
        <v>0.53312105898094464</v>
      </c>
      <c r="Q121" s="16">
        <f t="shared" si="103"/>
        <v>27.909495434002505</v>
      </c>
      <c r="R121" s="5">
        <f t="shared" si="104"/>
        <v>0.99994116247474274</v>
      </c>
    </row>
    <row r="122" spans="1:18" x14ac:dyDescent="0.3">
      <c r="A122" t="s">
        <v>29</v>
      </c>
      <c r="B122" s="5">
        <f t="shared" si="105"/>
        <v>27.91</v>
      </c>
      <c r="C122">
        <v>6.3500000000000014</v>
      </c>
      <c r="D122">
        <v>2.5500000000000007</v>
      </c>
      <c r="E122">
        <v>19.399999999999999</v>
      </c>
      <c r="F122">
        <v>15.599999999999998</v>
      </c>
      <c r="G122" s="5">
        <f t="shared" si="94"/>
        <v>7.5220000000000002</v>
      </c>
      <c r="H122" s="5">
        <f t="shared" si="95"/>
        <v>4.3620000000000001</v>
      </c>
      <c r="I122" s="5">
        <f t="shared" si="96"/>
        <v>0.57999999999999996</v>
      </c>
      <c r="J122" s="5">
        <f t="shared" si="97"/>
        <v>28.42</v>
      </c>
      <c r="K122" s="5">
        <f t="shared" si="98"/>
        <v>0.98199999999999998</v>
      </c>
      <c r="M122">
        <f t="shared" si="99"/>
        <v>27.907853308359989</v>
      </c>
      <c r="N122" s="5">
        <f t="shared" si="100"/>
        <v>7.5219467816636643</v>
      </c>
      <c r="O122" s="5">
        <f t="shared" si="101"/>
        <v>4.3624338048444127</v>
      </c>
      <c r="P122" s="5">
        <f t="shared" si="102"/>
        <v>0.57996073775458867</v>
      </c>
      <c r="Q122" s="16">
        <f t="shared" si="103"/>
        <v>28.424133385488766</v>
      </c>
      <c r="R122" s="5">
        <f t="shared" si="104"/>
        <v>0.98183655873947062</v>
      </c>
    </row>
    <row r="123" spans="1:18" x14ac:dyDescent="0.3">
      <c r="A123" t="s">
        <v>29</v>
      </c>
      <c r="B123" s="5">
        <f t="shared" si="105"/>
        <v>27.91</v>
      </c>
      <c r="C123">
        <v>6.5</v>
      </c>
      <c r="D123">
        <v>3.8500000000000014</v>
      </c>
      <c r="E123">
        <v>19.549999999999997</v>
      </c>
      <c r="F123">
        <v>16.899999999999999</v>
      </c>
      <c r="G123" s="5">
        <f t="shared" si="94"/>
        <v>7.6539999999999999</v>
      </c>
      <c r="H123" s="5">
        <f t="shared" si="95"/>
        <v>5.3940000000000001</v>
      </c>
      <c r="I123" s="5">
        <f t="shared" si="96"/>
        <v>0.70499999999999996</v>
      </c>
      <c r="J123" s="5">
        <f t="shared" si="97"/>
        <v>28.94</v>
      </c>
      <c r="K123" s="5">
        <f t="shared" si="98"/>
        <v>0.96399999999999997</v>
      </c>
      <c r="M123">
        <f t="shared" si="99"/>
        <v>27.907853308359989</v>
      </c>
      <c r="N123" s="5">
        <f t="shared" si="100"/>
        <v>7.6540319352880637</v>
      </c>
      <c r="O123" s="5">
        <f t="shared" si="101"/>
        <v>5.3943222952520449</v>
      </c>
      <c r="P123" s="5">
        <f t="shared" si="102"/>
        <v>0.70476872070289143</v>
      </c>
      <c r="Q123" s="16">
        <f t="shared" si="103"/>
        <v>28.940414625460456</v>
      </c>
      <c r="R123" s="5">
        <f t="shared" si="104"/>
        <v>0.96432112910393253</v>
      </c>
    </row>
    <row r="124" spans="1:18" x14ac:dyDescent="0.3">
      <c r="A124" t="s">
        <v>29</v>
      </c>
      <c r="B124" s="5">
        <f t="shared" si="105"/>
        <v>27.91</v>
      </c>
      <c r="C124">
        <v>7.1000000000000014</v>
      </c>
      <c r="D124">
        <v>5.1000000000000014</v>
      </c>
      <c r="E124">
        <v>20.149999999999999</v>
      </c>
      <c r="F124">
        <v>18.149999999999999</v>
      </c>
      <c r="G124" s="5">
        <f t="shared" si="94"/>
        <v>8.1859999999999999</v>
      </c>
      <c r="H124" s="5">
        <f t="shared" si="95"/>
        <v>6.4390000000000001</v>
      </c>
      <c r="I124" s="5">
        <f t="shared" si="96"/>
        <v>0.78700000000000003</v>
      </c>
      <c r="J124" s="5">
        <f t="shared" si="97"/>
        <v>31.02</v>
      </c>
      <c r="K124" s="5">
        <f t="shared" si="98"/>
        <v>0.9</v>
      </c>
      <c r="M124">
        <f t="shared" si="99"/>
        <v>27.907853308359989</v>
      </c>
      <c r="N124" s="5">
        <f t="shared" si="100"/>
        <v>8.1863286905206891</v>
      </c>
      <c r="O124" s="5">
        <f t="shared" si="101"/>
        <v>6.438930676401692</v>
      </c>
      <c r="P124" s="5">
        <f t="shared" si="102"/>
        <v>0.78654680502355268</v>
      </c>
      <c r="Q124" s="16">
        <f t="shared" si="103"/>
        <v>31.021002952638216</v>
      </c>
      <c r="R124" s="5">
        <f t="shared" si="104"/>
        <v>0.89964381071007682</v>
      </c>
    </row>
    <row r="125" spans="1:18" x14ac:dyDescent="0.3">
      <c r="A125" t="s">
        <v>29</v>
      </c>
      <c r="B125" s="5">
        <f t="shared" si="105"/>
        <v>27.91</v>
      </c>
      <c r="C125">
        <v>7.9500000000000028</v>
      </c>
      <c r="D125">
        <v>6.6000000000000014</v>
      </c>
      <c r="E125">
        <v>21</v>
      </c>
      <c r="F125">
        <v>19.649999999999999</v>
      </c>
      <c r="G125" s="5">
        <f t="shared" si="94"/>
        <v>8.9499999999999993</v>
      </c>
      <c r="H125" s="5">
        <f t="shared" si="95"/>
        <v>7.742</v>
      </c>
      <c r="I125" s="5">
        <f t="shared" si="96"/>
        <v>0.86499999999999999</v>
      </c>
      <c r="J125" s="5">
        <f t="shared" si="97"/>
        <v>34.01</v>
      </c>
      <c r="K125" s="5">
        <f t="shared" si="98"/>
        <v>0.82099999999999995</v>
      </c>
      <c r="M125">
        <f t="shared" si="99"/>
        <v>27.907853308359989</v>
      </c>
      <c r="N125" s="5">
        <f t="shared" si="100"/>
        <v>8.9501675527141433</v>
      </c>
      <c r="O125" s="5">
        <f t="shared" si="101"/>
        <v>7.7423159508884787</v>
      </c>
      <c r="P125" s="5">
        <f t="shared" si="102"/>
        <v>0.86504704021329937</v>
      </c>
      <c r="Q125" s="16">
        <f t="shared" si="103"/>
        <v>34.006619913293775</v>
      </c>
      <c r="R125" s="5">
        <f t="shared" si="104"/>
        <v>0.82065942982620066</v>
      </c>
    </row>
    <row r="126" spans="1:18" x14ac:dyDescent="0.3">
      <c r="A126" t="s">
        <v>29</v>
      </c>
      <c r="B126" s="5">
        <f t="shared" si="105"/>
        <v>27.91</v>
      </c>
      <c r="C126">
        <v>9.1500000000000021</v>
      </c>
      <c r="D126">
        <v>8.18</v>
      </c>
      <c r="E126">
        <v>22.2</v>
      </c>
      <c r="F126">
        <v>21.229999999999997</v>
      </c>
      <c r="G126" s="5">
        <f t="shared" si="94"/>
        <v>10.045</v>
      </c>
      <c r="H126" s="5">
        <f t="shared" si="95"/>
        <v>9.1590000000000007</v>
      </c>
      <c r="I126" s="5">
        <f t="shared" si="96"/>
        <v>0.91200000000000003</v>
      </c>
      <c r="J126" s="5">
        <f t="shared" si="97"/>
        <v>38.29</v>
      </c>
      <c r="K126" s="5">
        <f t="shared" si="98"/>
        <v>0.72899999999999998</v>
      </c>
      <c r="M126">
        <f t="shared" si="99"/>
        <v>27.907853308359989</v>
      </c>
      <c r="N126" s="5">
        <f t="shared" si="100"/>
        <v>10.044963661121129</v>
      </c>
      <c r="O126" s="5">
        <f t="shared" si="101"/>
        <v>9.1586138598361302</v>
      </c>
      <c r="P126" s="5">
        <f t="shared" si="102"/>
        <v>0.91176177125303093</v>
      </c>
      <c r="Q126" s="16">
        <f t="shared" si="103"/>
        <v>38.285849462224157</v>
      </c>
      <c r="R126" s="5">
        <f t="shared" si="104"/>
        <v>0.72893389334083036</v>
      </c>
    </row>
    <row r="127" spans="1:18" x14ac:dyDescent="0.3">
      <c r="A127" t="s">
        <v>29</v>
      </c>
      <c r="B127" s="5">
        <f t="shared" si="105"/>
        <v>27.91</v>
      </c>
      <c r="C127">
        <v>9.9200000000000017</v>
      </c>
      <c r="D127">
        <v>9.2000000000000028</v>
      </c>
      <c r="E127">
        <v>22.97</v>
      </c>
      <c r="F127">
        <v>22.25</v>
      </c>
      <c r="G127" s="5">
        <f t="shared" si="94"/>
        <v>10.756</v>
      </c>
      <c r="H127" s="5">
        <f t="shared" si="95"/>
        <v>10.090999999999999</v>
      </c>
      <c r="I127" s="5">
        <f t="shared" si="96"/>
        <v>0.93799999999999994</v>
      </c>
      <c r="J127" s="5">
        <f t="shared" si="97"/>
        <v>41.06</v>
      </c>
      <c r="K127" s="5">
        <f t="shared" si="98"/>
        <v>0.68</v>
      </c>
      <c r="M127">
        <f t="shared" si="99"/>
        <v>27.907853308359989</v>
      </c>
      <c r="N127" s="5">
        <f t="shared" si="100"/>
        <v>10.755967435609426</v>
      </c>
      <c r="O127" s="5">
        <f t="shared" si="101"/>
        <v>10.090945871979674</v>
      </c>
      <c r="P127" s="5">
        <f t="shared" si="102"/>
        <v>0.93817185040667872</v>
      </c>
      <c r="Q127" s="16">
        <f t="shared" si="103"/>
        <v>41.064949915566565</v>
      </c>
      <c r="R127" s="5">
        <f t="shared" si="104"/>
        <v>0.67960276015777898</v>
      </c>
    </row>
    <row r="128" spans="1:18" x14ac:dyDescent="0.3">
      <c r="A128" t="s">
        <v>29</v>
      </c>
      <c r="B128" s="5">
        <f t="shared" si="105"/>
        <v>27.91</v>
      </c>
      <c r="C128">
        <v>11.100000000000001</v>
      </c>
      <c r="D128">
        <v>10.650000000000002</v>
      </c>
      <c r="E128">
        <v>24.15</v>
      </c>
      <c r="F128">
        <v>23.7</v>
      </c>
      <c r="G128" s="5">
        <f t="shared" si="94"/>
        <v>11.856</v>
      </c>
      <c r="H128" s="5">
        <f t="shared" si="95"/>
        <v>11.435</v>
      </c>
      <c r="I128" s="5">
        <f t="shared" si="96"/>
        <v>0.96399999999999997</v>
      </c>
      <c r="J128" s="5">
        <f t="shared" si="97"/>
        <v>45.37</v>
      </c>
      <c r="K128" s="5">
        <f t="shared" si="98"/>
        <v>0.61499999999999999</v>
      </c>
      <c r="M128">
        <f t="shared" si="99"/>
        <v>27.907853308359989</v>
      </c>
      <c r="N128" s="5">
        <f t="shared" si="100"/>
        <v>11.856270361220524</v>
      </c>
      <c r="O128" s="5">
        <f t="shared" si="101"/>
        <v>11.435262138807772</v>
      </c>
      <c r="P128" s="5">
        <f t="shared" si="102"/>
        <v>0.96449066952877649</v>
      </c>
      <c r="Q128" s="16">
        <f t="shared" si="103"/>
        <v>45.365703960902664</v>
      </c>
      <c r="R128" s="5">
        <f t="shared" si="104"/>
        <v>0.6151751405072805</v>
      </c>
    </row>
    <row r="129" spans="1:18" x14ac:dyDescent="0.3">
      <c r="A129" t="s">
        <v>29</v>
      </c>
      <c r="B129" s="5">
        <f t="shared" si="105"/>
        <v>27.91</v>
      </c>
      <c r="C129">
        <v>11.25</v>
      </c>
      <c r="D129">
        <v>11.650000000000002</v>
      </c>
      <c r="E129">
        <v>24.299999999999997</v>
      </c>
      <c r="F129">
        <v>24.7</v>
      </c>
      <c r="G129" s="5">
        <f t="shared" si="94"/>
        <v>11.997</v>
      </c>
      <c r="H129" s="5">
        <f t="shared" si="95"/>
        <v>12.372999999999999</v>
      </c>
      <c r="I129" s="5">
        <f t="shared" si="96"/>
        <v>1.0309999999999999</v>
      </c>
      <c r="J129" s="5">
        <f t="shared" si="97"/>
        <v>45.92</v>
      </c>
      <c r="K129" s="5">
        <f t="shared" si="98"/>
        <v>0.60799999999999998</v>
      </c>
      <c r="M129">
        <f t="shared" si="99"/>
        <v>27.907853308359989</v>
      </c>
      <c r="N129" s="5">
        <f t="shared" si="100"/>
        <v>11.996962506980536</v>
      </c>
      <c r="O129" s="5">
        <f t="shared" si="101"/>
        <v>12.372965285034892</v>
      </c>
      <c r="P129" s="5">
        <f t="shared" si="102"/>
        <v>1.0313414981363471</v>
      </c>
      <c r="Q129" s="16">
        <f t="shared" si="103"/>
        <v>45.915627351034821</v>
      </c>
      <c r="R129" s="5">
        <f t="shared" si="104"/>
        <v>0.60780729608676509</v>
      </c>
    </row>
    <row r="130" spans="1:18" x14ac:dyDescent="0.3">
      <c r="A130" t="s">
        <v>29</v>
      </c>
      <c r="B130" s="5">
        <f t="shared" si="105"/>
        <v>27.91</v>
      </c>
      <c r="C130">
        <v>11.25</v>
      </c>
      <c r="D130">
        <v>11.650000000000002</v>
      </c>
      <c r="E130">
        <v>24.299999999999997</v>
      </c>
      <c r="F130">
        <v>24.7</v>
      </c>
      <c r="G130" s="5">
        <f t="shared" si="94"/>
        <v>11.997</v>
      </c>
      <c r="H130" s="5">
        <f t="shared" si="95"/>
        <v>12.372999999999999</v>
      </c>
      <c r="I130" s="5">
        <f t="shared" si="96"/>
        <v>1.0309999999999999</v>
      </c>
      <c r="J130" s="5">
        <f t="shared" si="97"/>
        <v>45.92</v>
      </c>
      <c r="K130" s="5">
        <f t="shared" si="98"/>
        <v>0.60799999999999998</v>
      </c>
      <c r="M130">
        <f t="shared" si="99"/>
        <v>27.907853308359989</v>
      </c>
      <c r="N130" s="5">
        <f t="shared" si="100"/>
        <v>11.996962506980536</v>
      </c>
      <c r="O130" s="5">
        <f t="shared" si="101"/>
        <v>12.372965285034892</v>
      </c>
      <c r="P130" s="5">
        <f t="shared" si="102"/>
        <v>1.0313414981363471</v>
      </c>
      <c r="Q130" s="16">
        <f t="shared" si="103"/>
        <v>45.915627351034821</v>
      </c>
      <c r="R130" s="5">
        <f t="shared" si="104"/>
        <v>0.60780729608676509</v>
      </c>
    </row>
    <row r="131" spans="1:18" x14ac:dyDescent="0.3">
      <c r="A131" t="s">
        <v>29</v>
      </c>
      <c r="B131" s="5">
        <f>ROUND(M131,2)</f>
        <v>34.81</v>
      </c>
      <c r="C131">
        <v>7.4500000000000028</v>
      </c>
      <c r="D131">
        <v>0</v>
      </c>
      <c r="E131">
        <v>20.5</v>
      </c>
      <c r="F131" s="6" t="s">
        <v>30</v>
      </c>
      <c r="G131" s="5">
        <f t="shared" si="94"/>
        <v>9.0830000000000002</v>
      </c>
      <c r="H131" s="5">
        <f t="shared" si="95"/>
        <v>0</v>
      </c>
      <c r="I131" s="5">
        <f t="shared" si="96"/>
        <v>0</v>
      </c>
      <c r="J131" s="5">
        <f>ROUND(Q131,2)</f>
        <v>34.81</v>
      </c>
      <c r="K131" s="5">
        <f>ROUND(R131,3)</f>
        <v>1</v>
      </c>
      <c r="M131">
        <v>34.814055043601023</v>
      </c>
      <c r="N131" s="5">
        <f>(C131+((((1000*M131)/(30*E131))^2)/1962))</f>
        <v>9.0832775353554851</v>
      </c>
      <c r="O131" s="5">
        <f>IF(D131=0,0,(D131+((((1000*M131)/(30*F131))^2)/1962)))</f>
        <v>0</v>
      </c>
      <c r="P131" s="5">
        <f t="shared" si="102"/>
        <v>0</v>
      </c>
      <c r="Q131" s="5">
        <f>M131</f>
        <v>34.814055043601023</v>
      </c>
      <c r="R131" s="5">
        <f>M131/Q131</f>
        <v>1</v>
      </c>
    </row>
    <row r="132" spans="1:18" x14ac:dyDescent="0.3">
      <c r="A132" t="s">
        <v>29</v>
      </c>
      <c r="B132" s="5">
        <f t="shared" ref="B132:B133" si="106">ROUND(M132,2)</f>
        <v>34.81</v>
      </c>
      <c r="C132">
        <v>7.6500000000000021</v>
      </c>
      <c r="D132">
        <v>0</v>
      </c>
      <c r="E132">
        <v>20.7</v>
      </c>
      <c r="F132">
        <v>11.5</v>
      </c>
      <c r="G132" s="5">
        <f t="shared" si="94"/>
        <v>9.2520000000000007</v>
      </c>
      <c r="H132" s="5">
        <f t="shared" si="95"/>
        <v>0</v>
      </c>
      <c r="I132" s="5">
        <f t="shared" si="96"/>
        <v>0</v>
      </c>
      <c r="J132" s="5">
        <f>ROUND(Q132,2)</f>
        <v>35.19</v>
      </c>
      <c r="K132" s="5">
        <f>ROUND(R132,3)</f>
        <v>0.98899999999999999</v>
      </c>
      <c r="M132">
        <f>M131</f>
        <v>34.814055043601023</v>
      </c>
      <c r="N132" s="5">
        <f>(C132+((((1000*M132)/(30*E132))^2)/1962))</f>
        <v>9.2518690850034844</v>
      </c>
      <c r="O132" s="5">
        <f>IF(D132=0,0,(D132+((((1000*M132)/(30*F132))^2)/1962)))</f>
        <v>0</v>
      </c>
      <c r="P132" s="5">
        <f>O132/N132</f>
        <v>0</v>
      </c>
      <c r="Q132" s="16">
        <f>3.9087*N132-0.9769</f>
        <v>35.18588069255312</v>
      </c>
      <c r="R132" s="5">
        <f>M132/Q132</f>
        <v>0.98943253254903485</v>
      </c>
    </row>
    <row r="133" spans="1:18" x14ac:dyDescent="0.3">
      <c r="A133" t="s">
        <v>29</v>
      </c>
      <c r="B133" s="5">
        <f t="shared" si="106"/>
        <v>34.81</v>
      </c>
      <c r="C133">
        <v>7.5500000000000007</v>
      </c>
      <c r="D133">
        <v>0</v>
      </c>
      <c r="E133">
        <v>20.599999999999998</v>
      </c>
      <c r="F133">
        <v>11.25</v>
      </c>
      <c r="G133" s="5">
        <f t="shared" ref="G133:G157" si="107">ROUND(N133,3)</f>
        <v>9.1669999999999998</v>
      </c>
      <c r="H133" s="5">
        <f t="shared" ref="H133:H157" si="108">ROUND(O133,3)</f>
        <v>0</v>
      </c>
      <c r="I133" s="5">
        <f t="shared" ref="I133:I157" si="109">ROUND(P133,3)</f>
        <v>0</v>
      </c>
      <c r="J133" s="5">
        <f t="shared" ref="J133:J157" si="110">ROUND(Q133,2)</f>
        <v>34.86</v>
      </c>
      <c r="K133" s="5">
        <f t="shared" ref="K133:K157" si="111">ROUND(R133,3)</f>
        <v>0.999</v>
      </c>
      <c r="M133">
        <f t="shared" ref="M133:M157" si="112">M132</f>
        <v>34.814055043601023</v>
      </c>
      <c r="N133" s="5">
        <f t="shared" ref="N133:N157" si="113">(C133+((((1000*M133)/(30*E133))^2)/1962))</f>
        <v>9.1674589599235148</v>
      </c>
      <c r="O133" s="5">
        <f t="shared" ref="O133:O157" si="114">IF(D133=0,0,(D133+((((1000*M133)/(30*F133))^2)/1962)))</f>
        <v>0</v>
      </c>
      <c r="P133" s="5">
        <f t="shared" ref="P133:P157" si="115">O133/N133</f>
        <v>0</v>
      </c>
      <c r="Q133" s="16">
        <f t="shared" ref="Q133:Q157" si="116">3.9087*N133-0.9769</f>
        <v>34.85594683665304</v>
      </c>
      <c r="R133" s="5">
        <f t="shared" ref="R133:R157" si="117">M133/Q133</f>
        <v>0.99879814502677733</v>
      </c>
    </row>
    <row r="134" spans="1:18" x14ac:dyDescent="0.3">
      <c r="A134" t="s">
        <v>29</v>
      </c>
      <c r="B134" s="5">
        <f t="shared" ref="B134:B157" si="118">ROUND(M134,2)</f>
        <v>34.81</v>
      </c>
      <c r="C134">
        <v>7.4000000000000021</v>
      </c>
      <c r="D134">
        <v>0</v>
      </c>
      <c r="E134">
        <v>20.45</v>
      </c>
      <c r="F134">
        <v>12.024999999999999</v>
      </c>
      <c r="G134" s="5">
        <f t="shared" si="107"/>
        <v>9.0410000000000004</v>
      </c>
      <c r="H134" s="5">
        <f t="shared" si="108"/>
        <v>0</v>
      </c>
      <c r="I134" s="5">
        <f t="shared" si="109"/>
        <v>0</v>
      </c>
      <c r="J134" s="5">
        <f t="shared" si="110"/>
        <v>34.36</v>
      </c>
      <c r="K134" s="5">
        <f t="shared" si="111"/>
        <v>1.0129999999999999</v>
      </c>
      <c r="M134">
        <f t="shared" si="112"/>
        <v>34.814055043601023</v>
      </c>
      <c r="N134" s="5">
        <f t="shared" si="113"/>
        <v>9.0412739862462388</v>
      </c>
      <c r="O134" s="5">
        <f t="shared" si="114"/>
        <v>0</v>
      </c>
      <c r="P134" s="5">
        <f t="shared" si="115"/>
        <v>0</v>
      </c>
      <c r="Q134" s="16">
        <f t="shared" si="116"/>
        <v>34.362727630040673</v>
      </c>
      <c r="R134" s="5">
        <f t="shared" si="117"/>
        <v>1.0131342138615851</v>
      </c>
    </row>
    <row r="135" spans="1:18" x14ac:dyDescent="0.3">
      <c r="A135" t="s">
        <v>29</v>
      </c>
      <c r="B135" s="5">
        <f t="shared" si="118"/>
        <v>34.81</v>
      </c>
      <c r="C135">
        <v>7.3000000000000007</v>
      </c>
      <c r="D135">
        <v>0</v>
      </c>
      <c r="E135">
        <v>20.349999999999998</v>
      </c>
      <c r="F135">
        <v>12</v>
      </c>
      <c r="G135" s="5">
        <f t="shared" si="107"/>
        <v>8.9570000000000007</v>
      </c>
      <c r="H135" s="5">
        <f t="shared" si="108"/>
        <v>0</v>
      </c>
      <c r="I135" s="5">
        <f t="shared" si="109"/>
        <v>0</v>
      </c>
      <c r="J135" s="5">
        <f t="shared" si="110"/>
        <v>34.04</v>
      </c>
      <c r="K135" s="5">
        <f t="shared" si="111"/>
        <v>1.0229999999999999</v>
      </c>
      <c r="M135">
        <f t="shared" si="112"/>
        <v>34.814055043601023</v>
      </c>
      <c r="N135" s="5">
        <f t="shared" si="113"/>
        <v>8.9574440756856788</v>
      </c>
      <c r="O135" s="5">
        <f t="shared" si="114"/>
        <v>0</v>
      </c>
      <c r="P135" s="5">
        <f t="shared" si="115"/>
        <v>0</v>
      </c>
      <c r="Q135" s="16">
        <f t="shared" si="116"/>
        <v>34.035061658632614</v>
      </c>
      <c r="R135" s="5">
        <f t="shared" si="117"/>
        <v>1.0228879674960374</v>
      </c>
    </row>
    <row r="136" spans="1:18" x14ac:dyDescent="0.3">
      <c r="A136" t="s">
        <v>29</v>
      </c>
      <c r="B136" s="5">
        <f t="shared" si="118"/>
        <v>34.81</v>
      </c>
      <c r="C136">
        <v>7.3000000000000007</v>
      </c>
      <c r="D136">
        <v>0</v>
      </c>
      <c r="E136">
        <v>20.349999999999998</v>
      </c>
      <c r="F136">
        <v>12.599999999999998</v>
      </c>
      <c r="G136" s="5">
        <f t="shared" si="107"/>
        <v>8.9570000000000007</v>
      </c>
      <c r="H136" s="5">
        <f t="shared" si="108"/>
        <v>0</v>
      </c>
      <c r="I136" s="5">
        <f t="shared" si="109"/>
        <v>0</v>
      </c>
      <c r="J136" s="5">
        <f t="shared" si="110"/>
        <v>34.04</v>
      </c>
      <c r="K136" s="5">
        <f t="shared" si="111"/>
        <v>1.0229999999999999</v>
      </c>
      <c r="M136">
        <f t="shared" si="112"/>
        <v>34.814055043601023</v>
      </c>
      <c r="N136" s="5">
        <f t="shared" si="113"/>
        <v>8.9574440756856788</v>
      </c>
      <c r="O136" s="5">
        <f t="shared" si="114"/>
        <v>0</v>
      </c>
      <c r="P136" s="5">
        <f t="shared" si="115"/>
        <v>0</v>
      </c>
      <c r="Q136" s="16">
        <f t="shared" si="116"/>
        <v>34.035061658632614</v>
      </c>
      <c r="R136" s="5">
        <f t="shared" si="117"/>
        <v>1.0228879674960374</v>
      </c>
    </row>
    <row r="137" spans="1:18" x14ac:dyDescent="0.3">
      <c r="A137" t="s">
        <v>29</v>
      </c>
      <c r="B137" s="5">
        <f t="shared" si="118"/>
        <v>34.81</v>
      </c>
      <c r="C137">
        <v>7.3500000000000014</v>
      </c>
      <c r="D137">
        <v>0.32500000000000284</v>
      </c>
      <c r="E137">
        <v>20.399999999999999</v>
      </c>
      <c r="F137">
        <v>13.375</v>
      </c>
      <c r="G137" s="5">
        <f t="shared" si="107"/>
        <v>8.9990000000000006</v>
      </c>
      <c r="H137" s="5">
        <f t="shared" si="108"/>
        <v>4.1619999999999999</v>
      </c>
      <c r="I137" s="5">
        <f t="shared" si="109"/>
        <v>0.46200000000000002</v>
      </c>
      <c r="J137" s="5">
        <f t="shared" si="110"/>
        <v>34.200000000000003</v>
      </c>
      <c r="K137" s="5">
        <f t="shared" si="111"/>
        <v>1.018</v>
      </c>
      <c r="M137">
        <f t="shared" si="112"/>
        <v>34.814055043601023</v>
      </c>
      <c r="N137" s="5">
        <f t="shared" si="113"/>
        <v>8.999329306596362</v>
      </c>
      <c r="O137" s="5">
        <f t="shared" si="114"/>
        <v>4.1618968984995286</v>
      </c>
      <c r="P137" s="5">
        <f t="shared" si="115"/>
        <v>0.46246745248547866</v>
      </c>
      <c r="Q137" s="16">
        <f t="shared" si="116"/>
        <v>34.198778460693198</v>
      </c>
      <c r="R137" s="5">
        <f t="shared" si="117"/>
        <v>1.0179911859604869</v>
      </c>
    </row>
    <row r="138" spans="1:18" x14ac:dyDescent="0.3">
      <c r="A138" t="s">
        <v>29</v>
      </c>
      <c r="B138" s="5">
        <f t="shared" si="118"/>
        <v>34.81</v>
      </c>
      <c r="C138">
        <v>7.3500000000000014</v>
      </c>
      <c r="D138">
        <v>0.875</v>
      </c>
      <c r="E138">
        <v>20.399999999999999</v>
      </c>
      <c r="F138">
        <v>13.924999999999997</v>
      </c>
      <c r="G138" s="5">
        <f t="shared" si="107"/>
        <v>8.9990000000000006</v>
      </c>
      <c r="H138" s="5">
        <f t="shared" si="108"/>
        <v>4.415</v>
      </c>
      <c r="I138" s="5">
        <f t="shared" si="109"/>
        <v>0.49099999999999999</v>
      </c>
      <c r="J138" s="5">
        <f t="shared" si="110"/>
        <v>34.200000000000003</v>
      </c>
      <c r="K138" s="5">
        <f t="shared" si="111"/>
        <v>1.018</v>
      </c>
      <c r="M138">
        <f t="shared" si="112"/>
        <v>34.814055043601023</v>
      </c>
      <c r="N138" s="5">
        <f t="shared" si="113"/>
        <v>8.999329306596362</v>
      </c>
      <c r="O138" s="5">
        <f t="shared" si="114"/>
        <v>4.414788411156934</v>
      </c>
      <c r="P138" s="5">
        <f t="shared" si="115"/>
        <v>0.49056860358704352</v>
      </c>
      <c r="Q138" s="16">
        <f t="shared" si="116"/>
        <v>34.198778460693198</v>
      </c>
      <c r="R138" s="5">
        <f t="shared" si="117"/>
        <v>1.0179911859604869</v>
      </c>
    </row>
    <row r="139" spans="1:18" x14ac:dyDescent="0.3">
      <c r="A139" t="s">
        <v>29</v>
      </c>
      <c r="B139" s="5">
        <f t="shared" si="118"/>
        <v>34.81</v>
      </c>
      <c r="C139">
        <v>7.3500000000000014</v>
      </c>
      <c r="D139">
        <v>1.3500000000000014</v>
      </c>
      <c r="E139">
        <v>20.399999999999999</v>
      </c>
      <c r="F139">
        <v>14.399999999999999</v>
      </c>
      <c r="G139" s="5">
        <f t="shared" si="107"/>
        <v>8.9990000000000006</v>
      </c>
      <c r="H139" s="5">
        <f t="shared" si="108"/>
        <v>4.66</v>
      </c>
      <c r="I139" s="5">
        <f t="shared" si="109"/>
        <v>0.51800000000000002</v>
      </c>
      <c r="J139" s="5">
        <f t="shared" si="110"/>
        <v>34.200000000000003</v>
      </c>
      <c r="K139" s="5">
        <f t="shared" si="111"/>
        <v>1.018</v>
      </c>
      <c r="M139">
        <f t="shared" si="112"/>
        <v>34.814055043601023</v>
      </c>
      <c r="N139" s="5">
        <f t="shared" si="113"/>
        <v>8.999329306596362</v>
      </c>
      <c r="O139" s="5">
        <f t="shared" si="114"/>
        <v>4.6601122889329778</v>
      </c>
      <c r="P139" s="5">
        <f t="shared" si="115"/>
        <v>0.51782884370251803</v>
      </c>
      <c r="Q139" s="16">
        <f t="shared" si="116"/>
        <v>34.198778460693198</v>
      </c>
      <c r="R139" s="5">
        <f t="shared" si="117"/>
        <v>1.0179911859604869</v>
      </c>
    </row>
    <row r="140" spans="1:18" x14ac:dyDescent="0.3">
      <c r="A140" t="s">
        <v>29</v>
      </c>
      <c r="B140" s="5">
        <f t="shared" si="118"/>
        <v>34.81</v>
      </c>
      <c r="C140">
        <v>7.4500000000000028</v>
      </c>
      <c r="D140">
        <v>2.0500000000000007</v>
      </c>
      <c r="E140">
        <v>20.5</v>
      </c>
      <c r="F140">
        <v>15.099999999999998</v>
      </c>
      <c r="G140" s="5">
        <f t="shared" si="107"/>
        <v>9.0830000000000002</v>
      </c>
      <c r="H140" s="5">
        <f t="shared" si="108"/>
        <v>5.0599999999999996</v>
      </c>
      <c r="I140" s="5">
        <f t="shared" si="109"/>
        <v>0.55700000000000005</v>
      </c>
      <c r="J140" s="5">
        <f t="shared" si="110"/>
        <v>34.53</v>
      </c>
      <c r="K140" s="5">
        <f t="shared" si="111"/>
        <v>1.008</v>
      </c>
      <c r="M140">
        <f t="shared" si="112"/>
        <v>34.814055043601023</v>
      </c>
      <c r="N140" s="5">
        <f t="shared" si="113"/>
        <v>9.0832775353554851</v>
      </c>
      <c r="O140" s="5">
        <f t="shared" si="114"/>
        <v>5.0603279866371746</v>
      </c>
      <c r="P140" s="5">
        <f t="shared" si="115"/>
        <v>0.5571037510348551</v>
      </c>
      <c r="Q140" s="16">
        <f t="shared" si="116"/>
        <v>34.526906902443983</v>
      </c>
      <c r="R140" s="5">
        <f t="shared" si="117"/>
        <v>1.0083166482873307</v>
      </c>
    </row>
    <row r="141" spans="1:18" x14ac:dyDescent="0.3">
      <c r="A141" t="s">
        <v>29</v>
      </c>
      <c r="B141" s="5">
        <f t="shared" si="118"/>
        <v>34.81</v>
      </c>
      <c r="C141">
        <v>7.5500000000000007</v>
      </c>
      <c r="D141">
        <v>2.5</v>
      </c>
      <c r="E141">
        <v>20.599999999999998</v>
      </c>
      <c r="F141">
        <v>15.549999999999997</v>
      </c>
      <c r="G141" s="5">
        <f t="shared" si="107"/>
        <v>9.1669999999999998</v>
      </c>
      <c r="H141" s="5">
        <f t="shared" si="108"/>
        <v>5.3390000000000004</v>
      </c>
      <c r="I141" s="5">
        <f t="shared" si="109"/>
        <v>0.58199999999999996</v>
      </c>
      <c r="J141" s="5">
        <f t="shared" si="110"/>
        <v>34.86</v>
      </c>
      <c r="K141" s="5">
        <f t="shared" si="111"/>
        <v>0.999</v>
      </c>
      <c r="M141">
        <f t="shared" si="112"/>
        <v>34.814055043601023</v>
      </c>
      <c r="N141" s="5">
        <f t="shared" si="113"/>
        <v>9.1674589599235148</v>
      </c>
      <c r="O141" s="5">
        <f t="shared" si="114"/>
        <v>5.3386178150893482</v>
      </c>
      <c r="P141" s="5">
        <f t="shared" si="115"/>
        <v>0.58234433755609516</v>
      </c>
      <c r="Q141" s="16">
        <f t="shared" si="116"/>
        <v>34.85594683665304</v>
      </c>
      <c r="R141" s="5">
        <f t="shared" si="117"/>
        <v>0.99879814502677733</v>
      </c>
    </row>
    <row r="142" spans="1:18" x14ac:dyDescent="0.3">
      <c r="A142" t="s">
        <v>29</v>
      </c>
      <c r="B142" s="5">
        <f t="shared" si="118"/>
        <v>34.81</v>
      </c>
      <c r="C142">
        <v>7.9000000000000021</v>
      </c>
      <c r="D142">
        <v>4.4500000000000028</v>
      </c>
      <c r="E142">
        <v>20.95</v>
      </c>
      <c r="F142">
        <v>17.5</v>
      </c>
      <c r="G142" s="5">
        <f t="shared" si="107"/>
        <v>9.4640000000000004</v>
      </c>
      <c r="H142" s="5">
        <f t="shared" si="108"/>
        <v>6.6909999999999998</v>
      </c>
      <c r="I142" s="5">
        <f t="shared" si="109"/>
        <v>0.70699999999999996</v>
      </c>
      <c r="J142" s="5">
        <f t="shared" si="110"/>
        <v>36.01</v>
      </c>
      <c r="K142" s="5">
        <f t="shared" si="111"/>
        <v>0.96699999999999997</v>
      </c>
      <c r="M142">
        <f t="shared" si="112"/>
        <v>34.814055043601023</v>
      </c>
      <c r="N142" s="5">
        <f t="shared" si="113"/>
        <v>9.4638664264458345</v>
      </c>
      <c r="O142" s="5">
        <f t="shared" si="114"/>
        <v>6.6912567648429153</v>
      </c>
      <c r="P142" s="5">
        <f t="shared" si="115"/>
        <v>0.70703203778794499</v>
      </c>
      <c r="Q142" s="16">
        <f t="shared" si="116"/>
        <v>36.014514701048832</v>
      </c>
      <c r="R142" s="5">
        <f t="shared" si="117"/>
        <v>0.96666733767169577</v>
      </c>
    </row>
    <row r="143" spans="1:18" x14ac:dyDescent="0.3">
      <c r="A143" t="s">
        <v>29</v>
      </c>
      <c r="B143" s="5">
        <f t="shared" si="118"/>
        <v>34.81</v>
      </c>
      <c r="C143">
        <v>8.5500000000000007</v>
      </c>
      <c r="D143">
        <v>8.1500000000000021</v>
      </c>
      <c r="E143">
        <v>21.599999999999998</v>
      </c>
      <c r="F143">
        <v>21.2</v>
      </c>
      <c r="G143" s="5">
        <f t="shared" si="107"/>
        <v>10.021000000000001</v>
      </c>
      <c r="H143" s="5">
        <f t="shared" si="108"/>
        <v>9.6769999999999996</v>
      </c>
      <c r="I143" s="5">
        <f t="shared" si="109"/>
        <v>0.96599999999999997</v>
      </c>
      <c r="J143" s="5">
        <f t="shared" si="110"/>
        <v>38.19</v>
      </c>
      <c r="K143" s="5">
        <f t="shared" si="111"/>
        <v>0.91200000000000003</v>
      </c>
      <c r="M143">
        <f t="shared" si="112"/>
        <v>34.814055043601023</v>
      </c>
      <c r="N143" s="5">
        <f t="shared" si="113"/>
        <v>10.021161017303546</v>
      </c>
      <c r="O143" s="5">
        <f t="shared" si="114"/>
        <v>9.6772002586177077</v>
      </c>
      <c r="P143" s="5">
        <f t="shared" si="115"/>
        <v>0.96567655603059155</v>
      </c>
      <c r="Q143" s="16">
        <f t="shared" si="116"/>
        <v>38.192812068334369</v>
      </c>
      <c r="R143" s="5">
        <f t="shared" si="117"/>
        <v>0.91153421699643133</v>
      </c>
    </row>
    <row r="144" spans="1:18" x14ac:dyDescent="0.3">
      <c r="A144" t="s">
        <v>29</v>
      </c>
      <c r="B144" s="5">
        <f t="shared" si="118"/>
        <v>34.81</v>
      </c>
      <c r="C144">
        <v>9.3000000000000007</v>
      </c>
      <c r="D144">
        <v>7.9500000000000028</v>
      </c>
      <c r="E144">
        <v>22.349999999999998</v>
      </c>
      <c r="F144">
        <v>21</v>
      </c>
      <c r="G144" s="5">
        <f t="shared" si="107"/>
        <v>10.673999999999999</v>
      </c>
      <c r="H144" s="5">
        <f t="shared" si="108"/>
        <v>9.5060000000000002</v>
      </c>
      <c r="I144" s="5">
        <f t="shared" si="109"/>
        <v>0.89100000000000001</v>
      </c>
      <c r="J144" s="5">
        <f t="shared" si="110"/>
        <v>40.74</v>
      </c>
      <c r="K144" s="5">
        <f t="shared" si="111"/>
        <v>0.85399999999999998</v>
      </c>
      <c r="M144">
        <f t="shared" si="112"/>
        <v>34.814055043601023</v>
      </c>
      <c r="N144" s="5">
        <f t="shared" si="113"/>
        <v>10.674082016792322</v>
      </c>
      <c r="O144" s="5">
        <f t="shared" si="114"/>
        <v>9.5064283089186929</v>
      </c>
      <c r="P144" s="5">
        <f t="shared" si="115"/>
        <v>0.89060851265366969</v>
      </c>
      <c r="Q144" s="16">
        <f t="shared" si="116"/>
        <v>40.744884379036151</v>
      </c>
      <c r="R144" s="5">
        <f t="shared" si="117"/>
        <v>0.85443990268170633</v>
      </c>
    </row>
    <row r="145" spans="1:18" x14ac:dyDescent="0.3">
      <c r="A145" t="s">
        <v>29</v>
      </c>
      <c r="B145" s="5">
        <f t="shared" si="118"/>
        <v>34.81</v>
      </c>
      <c r="C145">
        <v>10.150000000000002</v>
      </c>
      <c r="D145">
        <v>8.9500000000000028</v>
      </c>
      <c r="E145">
        <v>23.2</v>
      </c>
      <c r="F145">
        <v>22</v>
      </c>
      <c r="G145" s="5">
        <f t="shared" si="107"/>
        <v>11.425000000000001</v>
      </c>
      <c r="H145" s="5">
        <f t="shared" si="108"/>
        <v>10.368</v>
      </c>
      <c r="I145" s="5">
        <f t="shared" si="109"/>
        <v>0.90700000000000003</v>
      </c>
      <c r="J145" s="5">
        <f t="shared" si="110"/>
        <v>43.68</v>
      </c>
      <c r="K145" s="5">
        <f t="shared" si="111"/>
        <v>0.79700000000000004</v>
      </c>
      <c r="M145">
        <f t="shared" si="112"/>
        <v>34.814055043601023</v>
      </c>
      <c r="N145" s="5">
        <f t="shared" si="113"/>
        <v>11.425239454951589</v>
      </c>
      <c r="O145" s="5">
        <f t="shared" si="114"/>
        <v>10.36815058725856</v>
      </c>
      <c r="P145" s="5">
        <f t="shared" si="115"/>
        <v>0.90747774942827153</v>
      </c>
      <c r="Q145" s="16">
        <f t="shared" si="116"/>
        <v>43.680933457569274</v>
      </c>
      <c r="R145" s="5">
        <f t="shared" si="117"/>
        <v>0.79700803732636927</v>
      </c>
    </row>
    <row r="146" spans="1:18" x14ac:dyDescent="0.3">
      <c r="A146" t="s">
        <v>29</v>
      </c>
      <c r="B146" s="5">
        <f t="shared" si="118"/>
        <v>34.81</v>
      </c>
      <c r="C146">
        <v>10.700000000000003</v>
      </c>
      <c r="D146">
        <v>9.8500000000000014</v>
      </c>
      <c r="E146">
        <v>23.75</v>
      </c>
      <c r="F146">
        <v>22.9</v>
      </c>
      <c r="G146" s="5">
        <f t="shared" si="107"/>
        <v>11.917</v>
      </c>
      <c r="H146" s="5">
        <f t="shared" si="108"/>
        <v>11.159000000000001</v>
      </c>
      <c r="I146" s="5">
        <f t="shared" si="109"/>
        <v>0.93600000000000005</v>
      </c>
      <c r="J146" s="5">
        <f t="shared" si="110"/>
        <v>45.6</v>
      </c>
      <c r="K146" s="5">
        <f t="shared" si="111"/>
        <v>0.76300000000000001</v>
      </c>
      <c r="M146">
        <f t="shared" si="112"/>
        <v>34.814055043601023</v>
      </c>
      <c r="N146" s="5">
        <f t="shared" si="113"/>
        <v>11.916859628557374</v>
      </c>
      <c r="O146" s="5">
        <f t="shared" si="114"/>
        <v>11.158870700850752</v>
      </c>
      <c r="P146" s="5">
        <f t="shared" si="115"/>
        <v>0.93639356748902292</v>
      </c>
      <c r="Q146" s="16">
        <f t="shared" si="116"/>
        <v>45.60252923014221</v>
      </c>
      <c r="R146" s="5">
        <f t="shared" si="117"/>
        <v>0.76342377563983321</v>
      </c>
    </row>
    <row r="147" spans="1:18" x14ac:dyDescent="0.3">
      <c r="A147" t="s">
        <v>29</v>
      </c>
      <c r="B147" s="5">
        <f t="shared" si="118"/>
        <v>34.81</v>
      </c>
      <c r="C147">
        <v>11.25</v>
      </c>
      <c r="D147">
        <v>10.350000000000001</v>
      </c>
      <c r="E147">
        <v>24.299999999999997</v>
      </c>
      <c r="F147">
        <v>23.4</v>
      </c>
      <c r="G147" s="5">
        <f t="shared" si="107"/>
        <v>12.412000000000001</v>
      </c>
      <c r="H147" s="5">
        <f t="shared" si="108"/>
        <v>11.603999999999999</v>
      </c>
      <c r="I147" s="5">
        <f t="shared" si="109"/>
        <v>0.93500000000000005</v>
      </c>
      <c r="J147" s="5">
        <f t="shared" si="110"/>
        <v>47.54</v>
      </c>
      <c r="K147" s="5">
        <f t="shared" si="111"/>
        <v>0.73199999999999998</v>
      </c>
      <c r="M147">
        <f t="shared" si="112"/>
        <v>34.814055043601023</v>
      </c>
      <c r="N147" s="5">
        <f t="shared" si="113"/>
        <v>12.412398828486751</v>
      </c>
      <c r="O147" s="5">
        <f t="shared" si="114"/>
        <v>11.603533647879946</v>
      </c>
      <c r="P147" s="5">
        <f t="shared" si="115"/>
        <v>0.93483409679437302</v>
      </c>
      <c r="Q147" s="16">
        <f t="shared" si="116"/>
        <v>47.539443300906164</v>
      </c>
      <c r="R147" s="5">
        <f t="shared" si="117"/>
        <v>0.73231936737756076</v>
      </c>
    </row>
    <row r="148" spans="1:18" x14ac:dyDescent="0.3">
      <c r="A148" t="s">
        <v>29</v>
      </c>
      <c r="B148" s="5">
        <f t="shared" si="118"/>
        <v>34.81</v>
      </c>
      <c r="C148">
        <v>11.850000000000001</v>
      </c>
      <c r="D148">
        <v>11.100000000000001</v>
      </c>
      <c r="E148">
        <v>24.9</v>
      </c>
      <c r="F148">
        <v>24.15</v>
      </c>
      <c r="G148" s="5">
        <f t="shared" si="107"/>
        <v>12.957000000000001</v>
      </c>
      <c r="H148" s="5">
        <f t="shared" si="108"/>
        <v>12.276999999999999</v>
      </c>
      <c r="I148" s="5">
        <f t="shared" si="109"/>
        <v>0.94799999999999995</v>
      </c>
      <c r="J148" s="5">
        <f t="shared" si="110"/>
        <v>49.67</v>
      </c>
      <c r="K148" s="5">
        <f t="shared" si="111"/>
        <v>0.70099999999999996</v>
      </c>
      <c r="M148">
        <f t="shared" si="112"/>
        <v>34.814055043601023</v>
      </c>
      <c r="N148" s="5">
        <f t="shared" si="113"/>
        <v>12.957054538206066</v>
      </c>
      <c r="O148" s="5">
        <f t="shared" si="114"/>
        <v>12.276883409390315</v>
      </c>
      <c r="P148" s="5">
        <f t="shared" si="115"/>
        <v>0.94750572926816423</v>
      </c>
      <c r="Q148" s="16">
        <f t="shared" si="116"/>
        <v>49.668339073486052</v>
      </c>
      <c r="R148" s="5">
        <f t="shared" si="117"/>
        <v>0.70093052622702778</v>
      </c>
    </row>
    <row r="149" spans="1:18" x14ac:dyDescent="0.3">
      <c r="A149" t="s">
        <v>29</v>
      </c>
      <c r="B149" s="5">
        <f t="shared" si="118"/>
        <v>34.81</v>
      </c>
      <c r="C149">
        <v>12.55</v>
      </c>
      <c r="D149">
        <v>11.950000000000003</v>
      </c>
      <c r="E149">
        <v>25.599999999999998</v>
      </c>
      <c r="F149">
        <v>25</v>
      </c>
      <c r="G149" s="5">
        <f t="shared" si="107"/>
        <v>13.597</v>
      </c>
      <c r="H149" s="5">
        <f t="shared" si="108"/>
        <v>13.048</v>
      </c>
      <c r="I149" s="5">
        <f t="shared" si="109"/>
        <v>0.96</v>
      </c>
      <c r="J149" s="5">
        <f t="shared" si="110"/>
        <v>52.17</v>
      </c>
      <c r="K149" s="5">
        <f t="shared" si="111"/>
        <v>0.66700000000000004</v>
      </c>
      <c r="M149">
        <f t="shared" si="112"/>
        <v>34.814055043601023</v>
      </c>
      <c r="N149" s="5">
        <f t="shared" si="113"/>
        <v>13.5973402164202</v>
      </c>
      <c r="O149" s="5">
        <f t="shared" si="114"/>
        <v>13.04821581477303</v>
      </c>
      <c r="P149" s="5">
        <f t="shared" si="115"/>
        <v>0.95961530763317626</v>
      </c>
      <c r="Q149" s="16">
        <f t="shared" si="116"/>
        <v>52.171023703921634</v>
      </c>
      <c r="R149" s="5">
        <f t="shared" si="117"/>
        <v>0.66730634309911174</v>
      </c>
    </row>
    <row r="150" spans="1:18" x14ac:dyDescent="0.3">
      <c r="A150" t="s">
        <v>29</v>
      </c>
      <c r="B150" s="5">
        <f t="shared" si="118"/>
        <v>34.81</v>
      </c>
      <c r="C150">
        <v>13.100000000000001</v>
      </c>
      <c r="D150">
        <v>12.500000000000002</v>
      </c>
      <c r="E150">
        <v>26.15</v>
      </c>
      <c r="F150">
        <v>25.549999999999997</v>
      </c>
      <c r="G150" s="5">
        <f t="shared" si="107"/>
        <v>14.103999999999999</v>
      </c>
      <c r="H150" s="5">
        <f t="shared" si="108"/>
        <v>13.551</v>
      </c>
      <c r="I150" s="5">
        <f t="shared" si="109"/>
        <v>0.96099999999999997</v>
      </c>
      <c r="J150" s="5">
        <f t="shared" si="110"/>
        <v>54.15</v>
      </c>
      <c r="K150" s="5">
        <f t="shared" si="111"/>
        <v>0.64300000000000002</v>
      </c>
      <c r="M150">
        <f t="shared" si="112"/>
        <v>34.814055043601023</v>
      </c>
      <c r="N150" s="5">
        <f t="shared" si="113"/>
        <v>14.103747148175357</v>
      </c>
      <c r="O150" s="5">
        <f t="shared" si="114"/>
        <v>13.551443406287726</v>
      </c>
      <c r="P150" s="5">
        <f t="shared" si="115"/>
        <v>0.96083992884408143</v>
      </c>
      <c r="Q150" s="16">
        <f t="shared" si="116"/>
        <v>54.150416478073019</v>
      </c>
      <c r="R150" s="5">
        <f t="shared" si="117"/>
        <v>0.64291389259578791</v>
      </c>
    </row>
    <row r="151" spans="1:18" x14ac:dyDescent="0.3">
      <c r="A151" t="s">
        <v>29</v>
      </c>
      <c r="B151" s="5">
        <f t="shared" si="118"/>
        <v>34.81</v>
      </c>
      <c r="C151">
        <v>13.950000000000001</v>
      </c>
      <c r="D151">
        <v>13.450000000000001</v>
      </c>
      <c r="E151">
        <v>27</v>
      </c>
      <c r="F151">
        <v>26.5</v>
      </c>
      <c r="G151" s="5">
        <f t="shared" si="107"/>
        <v>14.891999999999999</v>
      </c>
      <c r="H151" s="5">
        <f t="shared" si="108"/>
        <v>14.427</v>
      </c>
      <c r="I151" s="5">
        <f t="shared" si="109"/>
        <v>0.96899999999999997</v>
      </c>
      <c r="J151" s="5">
        <f t="shared" si="110"/>
        <v>57.23</v>
      </c>
      <c r="K151" s="5">
        <f t="shared" si="111"/>
        <v>0.60799999999999998</v>
      </c>
      <c r="M151">
        <f t="shared" si="112"/>
        <v>34.814055043601023</v>
      </c>
      <c r="N151" s="5">
        <f t="shared" si="113"/>
        <v>14.891543051074271</v>
      </c>
      <c r="O151" s="5">
        <f t="shared" si="114"/>
        <v>14.427408165515333</v>
      </c>
      <c r="P151" s="5">
        <f t="shared" si="115"/>
        <v>0.968832317512895</v>
      </c>
      <c r="Q151" s="16">
        <f t="shared" si="116"/>
        <v>57.229674323734002</v>
      </c>
      <c r="R151" s="5">
        <f t="shared" si="117"/>
        <v>0.60832173963924019</v>
      </c>
    </row>
    <row r="152" spans="1:18" x14ac:dyDescent="0.3">
      <c r="A152" t="s">
        <v>29</v>
      </c>
      <c r="B152" s="5">
        <f t="shared" si="118"/>
        <v>34.81</v>
      </c>
      <c r="C152">
        <v>14.350000000000001</v>
      </c>
      <c r="D152">
        <v>14.000000000000002</v>
      </c>
      <c r="E152">
        <v>27.4</v>
      </c>
      <c r="F152">
        <v>27.049999999999997</v>
      </c>
      <c r="G152" s="5">
        <f t="shared" si="107"/>
        <v>15.263999999999999</v>
      </c>
      <c r="H152" s="5">
        <f t="shared" si="108"/>
        <v>14.938000000000001</v>
      </c>
      <c r="I152" s="5">
        <f t="shared" si="109"/>
        <v>0.97899999999999998</v>
      </c>
      <c r="J152" s="5">
        <f t="shared" si="110"/>
        <v>58.69</v>
      </c>
      <c r="K152" s="5">
        <f t="shared" si="111"/>
        <v>0.59299999999999997</v>
      </c>
      <c r="M152">
        <f t="shared" si="112"/>
        <v>34.814055043601023</v>
      </c>
      <c r="N152" s="5">
        <f t="shared" si="113"/>
        <v>15.264253402196632</v>
      </c>
      <c r="O152" s="5">
        <f t="shared" si="114"/>
        <v>14.938065517383285</v>
      </c>
      <c r="P152" s="5">
        <f t="shared" si="115"/>
        <v>0.97863060339614083</v>
      </c>
      <c r="Q152" s="16">
        <f t="shared" si="116"/>
        <v>58.686487273165973</v>
      </c>
      <c r="R152" s="5">
        <f t="shared" si="117"/>
        <v>0.59322097234331372</v>
      </c>
    </row>
    <row r="153" spans="1:18" x14ac:dyDescent="0.3">
      <c r="A153" t="s">
        <v>29</v>
      </c>
      <c r="B153" s="5">
        <f t="shared" si="118"/>
        <v>34.81</v>
      </c>
      <c r="C153">
        <v>14.750000000000002</v>
      </c>
      <c r="D153">
        <v>14.450000000000001</v>
      </c>
      <c r="E153">
        <v>27.799999999999997</v>
      </c>
      <c r="F153">
        <v>27.5</v>
      </c>
      <c r="G153" s="5">
        <f t="shared" si="107"/>
        <v>15.638</v>
      </c>
      <c r="H153" s="5">
        <f t="shared" si="108"/>
        <v>15.358000000000001</v>
      </c>
      <c r="I153" s="5">
        <f t="shared" si="109"/>
        <v>0.98199999999999998</v>
      </c>
      <c r="J153" s="5">
        <f t="shared" si="110"/>
        <v>60.15</v>
      </c>
      <c r="K153" s="5">
        <f t="shared" si="111"/>
        <v>0.57899999999999996</v>
      </c>
      <c r="M153">
        <f t="shared" si="112"/>
        <v>34.814055043601023</v>
      </c>
      <c r="N153" s="5">
        <f t="shared" si="113"/>
        <v>15.638133228395455</v>
      </c>
      <c r="O153" s="5">
        <f t="shared" si="114"/>
        <v>15.357616375845478</v>
      </c>
      <c r="P153" s="5">
        <f t="shared" si="115"/>
        <v>0.98206199880426781</v>
      </c>
      <c r="Q153" s="16">
        <f t="shared" si="116"/>
        <v>60.147871349829316</v>
      </c>
      <c r="R153" s="5">
        <f t="shared" si="117"/>
        <v>0.57880776596593253</v>
      </c>
    </row>
    <row r="154" spans="1:18" x14ac:dyDescent="0.3">
      <c r="A154" t="s">
        <v>29</v>
      </c>
      <c r="B154" s="5">
        <f t="shared" si="118"/>
        <v>34.81</v>
      </c>
      <c r="C154">
        <v>15.450000000000001</v>
      </c>
      <c r="D154">
        <v>15.200000000000001</v>
      </c>
      <c r="E154">
        <v>28.5</v>
      </c>
      <c r="F154">
        <v>28.25</v>
      </c>
      <c r="G154" s="5">
        <f t="shared" si="107"/>
        <v>16.295000000000002</v>
      </c>
      <c r="H154" s="5">
        <f t="shared" si="108"/>
        <v>16.059999999999999</v>
      </c>
      <c r="I154" s="5">
        <f t="shared" si="109"/>
        <v>0.98599999999999999</v>
      </c>
      <c r="J154" s="5">
        <f t="shared" si="110"/>
        <v>62.72</v>
      </c>
      <c r="K154" s="5">
        <f t="shared" si="111"/>
        <v>0.55500000000000005</v>
      </c>
      <c r="M154">
        <f t="shared" si="112"/>
        <v>34.814055043601023</v>
      </c>
      <c r="N154" s="5">
        <f t="shared" si="113"/>
        <v>16.295041408720397</v>
      </c>
      <c r="O154" s="5">
        <f t="shared" si="114"/>
        <v>16.060064072968149</v>
      </c>
      <c r="P154" s="5">
        <f t="shared" si="115"/>
        <v>0.985579825797405</v>
      </c>
      <c r="Q154" s="16">
        <f t="shared" si="116"/>
        <v>62.715528354265416</v>
      </c>
      <c r="R154" s="5">
        <f t="shared" si="117"/>
        <v>0.55511060748694541</v>
      </c>
    </row>
    <row r="155" spans="1:18" x14ac:dyDescent="0.3">
      <c r="A155" t="s">
        <v>29</v>
      </c>
      <c r="B155" s="5">
        <f t="shared" si="118"/>
        <v>34.81</v>
      </c>
      <c r="C155">
        <v>16.100000000000001</v>
      </c>
      <c r="D155">
        <v>15.950000000000001</v>
      </c>
      <c r="E155">
        <v>29.15</v>
      </c>
      <c r="F155">
        <v>29</v>
      </c>
      <c r="G155" s="5">
        <f t="shared" si="107"/>
        <v>16.908000000000001</v>
      </c>
      <c r="H155" s="5">
        <f t="shared" si="108"/>
        <v>16.765999999999998</v>
      </c>
      <c r="I155" s="5">
        <f t="shared" si="109"/>
        <v>0.99199999999999999</v>
      </c>
      <c r="J155" s="5">
        <f t="shared" si="110"/>
        <v>65.11</v>
      </c>
      <c r="K155" s="5">
        <f t="shared" si="111"/>
        <v>0.53500000000000003</v>
      </c>
      <c r="M155">
        <f t="shared" si="112"/>
        <v>34.814055043601023</v>
      </c>
      <c r="N155" s="5">
        <f t="shared" si="113"/>
        <v>16.907775343401102</v>
      </c>
      <c r="O155" s="5">
        <f t="shared" si="114"/>
        <v>16.766153251169015</v>
      </c>
      <c r="P155" s="5">
        <f t="shared" si="115"/>
        <v>0.99162384823812078</v>
      </c>
      <c r="Q155" s="16">
        <f t="shared" si="116"/>
        <v>65.110521484751885</v>
      </c>
      <c r="R155" s="5">
        <f t="shared" si="117"/>
        <v>0.53469169421034457</v>
      </c>
    </row>
    <row r="156" spans="1:18" x14ac:dyDescent="0.3">
      <c r="A156" t="s">
        <v>29</v>
      </c>
      <c r="B156" s="5">
        <f t="shared" si="118"/>
        <v>34.81</v>
      </c>
      <c r="C156">
        <v>16.700000000000003</v>
      </c>
      <c r="D156">
        <v>16.55</v>
      </c>
      <c r="E156">
        <v>29.75</v>
      </c>
      <c r="F156">
        <v>29.599999999999998</v>
      </c>
      <c r="G156" s="5">
        <f t="shared" si="107"/>
        <v>17.475999999999999</v>
      </c>
      <c r="H156" s="5">
        <f t="shared" si="108"/>
        <v>17.332999999999998</v>
      </c>
      <c r="I156" s="5">
        <f t="shared" si="109"/>
        <v>0.99199999999999999</v>
      </c>
      <c r="J156" s="5">
        <f t="shared" si="110"/>
        <v>67.33</v>
      </c>
      <c r="K156" s="5">
        <f t="shared" si="111"/>
        <v>0.51700000000000002</v>
      </c>
      <c r="M156">
        <f t="shared" si="112"/>
        <v>34.814055043601023</v>
      </c>
      <c r="N156" s="5">
        <f t="shared" si="113"/>
        <v>17.475521371917967</v>
      </c>
      <c r="O156" s="5">
        <f t="shared" si="114"/>
        <v>17.333401301398307</v>
      </c>
      <c r="P156" s="5">
        <f t="shared" si="115"/>
        <v>0.99186747751354432</v>
      </c>
      <c r="Q156" s="16">
        <f t="shared" si="116"/>
        <v>67.329670386415756</v>
      </c>
      <c r="R156" s="5">
        <f t="shared" si="117"/>
        <v>0.51706855007305974</v>
      </c>
    </row>
    <row r="157" spans="1:18" x14ac:dyDescent="0.3">
      <c r="A157" t="s">
        <v>29</v>
      </c>
      <c r="B157" s="5">
        <f t="shared" si="118"/>
        <v>34.81</v>
      </c>
      <c r="C157">
        <v>17.200000000000003</v>
      </c>
      <c r="D157">
        <v>17.130000000000003</v>
      </c>
      <c r="E157">
        <v>30.25</v>
      </c>
      <c r="F157">
        <v>30.18</v>
      </c>
      <c r="G157" s="5">
        <f t="shared" si="107"/>
        <v>17.95</v>
      </c>
      <c r="H157" s="5">
        <f t="shared" si="108"/>
        <v>17.884</v>
      </c>
      <c r="I157" s="5">
        <f t="shared" si="109"/>
        <v>0.996</v>
      </c>
      <c r="J157" s="5">
        <f t="shared" si="110"/>
        <v>69.180000000000007</v>
      </c>
      <c r="K157" s="5">
        <f t="shared" si="111"/>
        <v>0.503</v>
      </c>
      <c r="M157">
        <f t="shared" si="112"/>
        <v>34.814055043601023</v>
      </c>
      <c r="N157" s="5">
        <f t="shared" si="113"/>
        <v>17.950096178384694</v>
      </c>
      <c r="O157" s="5">
        <f t="shared" si="114"/>
        <v>17.883579785076975</v>
      </c>
      <c r="P157" s="5">
        <f t="shared" si="115"/>
        <v>0.99629437120299014</v>
      </c>
      <c r="Q157" s="16">
        <f t="shared" si="116"/>
        <v>69.184640932452254</v>
      </c>
      <c r="R157" s="5">
        <f t="shared" si="117"/>
        <v>0.50320496824709093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158"/>
  <sheetViews>
    <sheetView zoomScale="80" zoomScaleNormal="80" workbookViewId="0">
      <selection activeCell="B1" sqref="B1:K158"/>
    </sheetView>
  </sheetViews>
  <sheetFormatPr defaultRowHeight="14.4" x14ac:dyDescent="0.3"/>
  <sheetData>
    <row r="1" spans="1:18" ht="18" x14ac:dyDescent="0.35">
      <c r="A1" s="7" t="s">
        <v>0</v>
      </c>
      <c r="B1" s="14" t="s">
        <v>37</v>
      </c>
      <c r="C1" s="7" t="s">
        <v>38</v>
      </c>
      <c r="D1" s="7" t="s">
        <v>39</v>
      </c>
      <c r="E1" s="7" t="s">
        <v>40</v>
      </c>
      <c r="F1" s="7" t="s">
        <v>45</v>
      </c>
      <c r="G1" s="8" t="s">
        <v>41</v>
      </c>
      <c r="H1" s="8" t="s">
        <v>42</v>
      </c>
      <c r="I1" s="8" t="s">
        <v>43</v>
      </c>
      <c r="J1" s="8" t="s">
        <v>8</v>
      </c>
      <c r="K1" s="8" t="s">
        <v>44</v>
      </c>
      <c r="L1" s="9"/>
      <c r="M1" s="10" t="s">
        <v>37</v>
      </c>
      <c r="N1" s="10" t="s">
        <v>41</v>
      </c>
      <c r="O1" s="10" t="s">
        <v>42</v>
      </c>
      <c r="P1" s="11" t="s">
        <v>43</v>
      </c>
      <c r="Q1" s="12" t="s">
        <v>8</v>
      </c>
      <c r="R1" s="13" t="s">
        <v>44</v>
      </c>
    </row>
    <row r="2" spans="1:18" x14ac:dyDescent="0.3">
      <c r="A2" t="s">
        <v>31</v>
      </c>
      <c r="B2" s="5">
        <f>ROUND(M2,2)</f>
        <v>12.64</v>
      </c>
      <c r="C2">
        <v>3.2000000000000011</v>
      </c>
      <c r="D2">
        <v>0</v>
      </c>
      <c r="E2">
        <v>35.4</v>
      </c>
      <c r="F2" s="6" t="s">
        <v>30</v>
      </c>
      <c r="G2" s="5">
        <f t="shared" ref="G2:I3" si="0">ROUND(N2,3)</f>
        <v>3.2719999999999998</v>
      </c>
      <c r="H2" s="5">
        <f t="shared" si="0"/>
        <v>0</v>
      </c>
      <c r="I2" s="5">
        <f t="shared" si="0"/>
        <v>0</v>
      </c>
      <c r="J2" s="5">
        <f>ROUND(Q2,2)</f>
        <v>12.64</v>
      </c>
      <c r="K2" s="5">
        <f>ROUND(R2,3)</f>
        <v>1</v>
      </c>
      <c r="M2">
        <v>12.636327216070793</v>
      </c>
      <c r="N2" s="5">
        <f>(C2+((((1000*M2)/(30*E2))^2)/1962))</f>
        <v>3.2721595290678001</v>
      </c>
      <c r="O2" s="5">
        <f>IF(D2=0,0,(D2+((((1000*M2)/(30*F2))^2)/1962)))</f>
        <v>0</v>
      </c>
      <c r="P2" s="5">
        <f t="shared" ref="P2" si="1">O2/N2</f>
        <v>0</v>
      </c>
      <c r="Q2" s="5">
        <f>M2</f>
        <v>12.636327216070793</v>
      </c>
      <c r="R2" s="5">
        <f>M2/Q2</f>
        <v>1</v>
      </c>
    </row>
    <row r="3" spans="1:18" x14ac:dyDescent="0.3">
      <c r="A3" t="s">
        <v>31</v>
      </c>
      <c r="B3" s="5">
        <f t="shared" ref="B3:B4" si="2">ROUND(M3,2)</f>
        <v>12.64</v>
      </c>
      <c r="C3">
        <v>3.1000000000000014</v>
      </c>
      <c r="D3">
        <v>0</v>
      </c>
      <c r="E3">
        <v>35.299999999999997</v>
      </c>
      <c r="F3">
        <v>31.799999999999997</v>
      </c>
      <c r="G3" s="5">
        <f t="shared" si="0"/>
        <v>3.173</v>
      </c>
      <c r="H3" s="5">
        <f t="shared" si="0"/>
        <v>0</v>
      </c>
      <c r="I3" s="5">
        <f t="shared" si="0"/>
        <v>0</v>
      </c>
      <c r="J3" s="5">
        <f>ROUND(Q3,2)</f>
        <v>12.33</v>
      </c>
      <c r="K3" s="5">
        <f>ROUND(R3,3)</f>
        <v>1.0249999999999999</v>
      </c>
      <c r="M3">
        <f>M2</f>
        <v>12.636327216070793</v>
      </c>
      <c r="N3" s="5">
        <f>(C3+((((1000*M3)/(30*E3))^2)/1962))</f>
        <v>3.1725689440141602</v>
      </c>
      <c r="O3" s="5">
        <f>IF(D3=0,0,(D3+((((1000*M3)/(30*F3))^2)/1962)))</f>
        <v>0</v>
      </c>
      <c r="P3" s="5">
        <f>O3/N3</f>
        <v>0</v>
      </c>
      <c r="Q3" s="5">
        <f>4.0661*N3-0.5732</f>
        <v>12.326782583255977</v>
      </c>
      <c r="R3" s="5">
        <f>M3/Q3</f>
        <v>1.0251115512684781</v>
      </c>
    </row>
    <row r="4" spans="1:18" x14ac:dyDescent="0.3">
      <c r="A4" t="s">
        <v>31</v>
      </c>
      <c r="B4" s="5">
        <f t="shared" si="2"/>
        <v>12.64</v>
      </c>
      <c r="C4">
        <v>3.1000000000000014</v>
      </c>
      <c r="D4">
        <v>0.14999999999999858</v>
      </c>
      <c r="E4">
        <v>35.299999999999997</v>
      </c>
      <c r="F4">
        <v>32.349999999999994</v>
      </c>
      <c r="G4" s="5">
        <f t="shared" ref="G4:G20" si="3">ROUND(N4,3)</f>
        <v>3.173</v>
      </c>
      <c r="H4" s="5">
        <f t="shared" ref="H4:H20" si="4">ROUND(O4,3)</f>
        <v>0.23599999999999999</v>
      </c>
      <c r="I4" s="5">
        <f t="shared" ref="I4:I20" si="5">ROUND(P4,3)</f>
        <v>7.4999999999999997E-2</v>
      </c>
      <c r="J4" s="5">
        <f t="shared" ref="J4:J18" si="6">ROUND(Q4,2)</f>
        <v>12.33</v>
      </c>
      <c r="K4" s="5">
        <f t="shared" ref="K4:K18" si="7">ROUND(R4,3)</f>
        <v>1.0249999999999999</v>
      </c>
      <c r="M4">
        <f t="shared" ref="M4:M18" si="8">M3</f>
        <v>12.636327216070793</v>
      </c>
      <c r="N4" s="5">
        <f t="shared" ref="N4:N18" si="9">(C4+((((1000*M4)/(30*E4))^2)/1962))</f>
        <v>3.1725689440141602</v>
      </c>
      <c r="O4" s="5">
        <f t="shared" ref="O4:O18" si="10">IF(D4=0,0,(D4+((((1000*M4)/(30*F4))^2)/1962)))</f>
        <v>0.23640754063730257</v>
      </c>
      <c r="P4" s="5">
        <f t="shared" ref="P4:P19" si="11">O4/N4</f>
        <v>7.4516123939038156E-2</v>
      </c>
      <c r="Q4" s="5">
        <f t="shared" ref="Q4:Q18" si="12">4.0661*N4-0.5732</f>
        <v>12.326782583255977</v>
      </c>
      <c r="R4" s="5">
        <f t="shared" ref="R4:R18" si="13">M4/Q4</f>
        <v>1.0251115512684781</v>
      </c>
    </row>
    <row r="5" spans="1:18" x14ac:dyDescent="0.3">
      <c r="A5" t="s">
        <v>31</v>
      </c>
      <c r="B5" s="5">
        <f t="shared" ref="B5:B18" si="14">ROUND(M5,2)</f>
        <v>12.64</v>
      </c>
      <c r="C5">
        <v>3.1000000000000014</v>
      </c>
      <c r="D5">
        <v>0.89999999999999858</v>
      </c>
      <c r="E5">
        <v>35.299999999999997</v>
      </c>
      <c r="F5">
        <v>33.099999999999994</v>
      </c>
      <c r="G5" s="5">
        <f t="shared" si="3"/>
        <v>3.173</v>
      </c>
      <c r="H5" s="5">
        <f t="shared" si="4"/>
        <v>0.98299999999999998</v>
      </c>
      <c r="I5" s="5">
        <f t="shared" si="5"/>
        <v>0.31</v>
      </c>
      <c r="J5" s="5">
        <f t="shared" si="6"/>
        <v>12.33</v>
      </c>
      <c r="K5" s="5">
        <f t="shared" si="7"/>
        <v>1.0249999999999999</v>
      </c>
      <c r="M5">
        <f t="shared" si="8"/>
        <v>12.636327216070793</v>
      </c>
      <c r="N5" s="5">
        <f t="shared" si="9"/>
        <v>3.1725689440141602</v>
      </c>
      <c r="O5" s="5">
        <f t="shared" si="10"/>
        <v>0.98253615378337311</v>
      </c>
      <c r="P5" s="5">
        <f t="shared" si="11"/>
        <v>0.30969733711766034</v>
      </c>
      <c r="Q5" s="5">
        <f t="shared" si="12"/>
        <v>12.326782583255977</v>
      </c>
      <c r="R5" s="5">
        <f t="shared" si="13"/>
        <v>1.0251115512684781</v>
      </c>
    </row>
    <row r="6" spans="1:18" x14ac:dyDescent="0.3">
      <c r="A6" t="s">
        <v>31</v>
      </c>
      <c r="B6" s="5">
        <f t="shared" si="14"/>
        <v>12.64</v>
      </c>
      <c r="C6">
        <v>3.1500000000000004</v>
      </c>
      <c r="D6">
        <v>1.2999999999999989</v>
      </c>
      <c r="E6">
        <v>35.35</v>
      </c>
      <c r="F6">
        <v>33.5</v>
      </c>
      <c r="G6" s="5">
        <f t="shared" si="3"/>
        <v>3.222</v>
      </c>
      <c r="H6" s="5">
        <f t="shared" si="4"/>
        <v>1.381</v>
      </c>
      <c r="I6" s="5">
        <f t="shared" si="5"/>
        <v>0.42799999999999999</v>
      </c>
      <c r="J6" s="5">
        <f t="shared" si="6"/>
        <v>12.53</v>
      </c>
      <c r="K6" s="5">
        <f t="shared" si="7"/>
        <v>1.0089999999999999</v>
      </c>
      <c r="M6">
        <f t="shared" si="8"/>
        <v>12.636327216070793</v>
      </c>
      <c r="N6" s="5">
        <f t="shared" si="9"/>
        <v>3.222363802225555</v>
      </c>
      <c r="O6" s="5">
        <f t="shared" si="10"/>
        <v>1.3805769083952788</v>
      </c>
      <c r="P6" s="5">
        <f t="shared" si="11"/>
        <v>0.42843607771467973</v>
      </c>
      <c r="Q6" s="5">
        <f t="shared" si="12"/>
        <v>12.529253456229327</v>
      </c>
      <c r="R6" s="5">
        <f t="shared" si="13"/>
        <v>1.0085459010160123</v>
      </c>
    </row>
    <row r="7" spans="1:18" x14ac:dyDescent="0.3">
      <c r="A7" t="s">
        <v>31</v>
      </c>
      <c r="B7" s="5">
        <f t="shared" si="14"/>
        <v>12.64</v>
      </c>
      <c r="C7">
        <v>3.2000000000000011</v>
      </c>
      <c r="D7">
        <v>1.6499999999999995</v>
      </c>
      <c r="E7">
        <v>35.4</v>
      </c>
      <c r="F7">
        <v>33.85</v>
      </c>
      <c r="G7" s="5">
        <f t="shared" si="3"/>
        <v>3.2719999999999998</v>
      </c>
      <c r="H7" s="5">
        <f t="shared" si="4"/>
        <v>1.7290000000000001</v>
      </c>
      <c r="I7" s="5">
        <f t="shared" si="5"/>
        <v>0.52800000000000002</v>
      </c>
      <c r="J7" s="5">
        <f t="shared" si="6"/>
        <v>12.73</v>
      </c>
      <c r="K7" s="5">
        <f t="shared" si="7"/>
        <v>0.99299999999999999</v>
      </c>
      <c r="M7">
        <f t="shared" si="8"/>
        <v>12.636327216070793</v>
      </c>
      <c r="N7" s="5">
        <f t="shared" si="9"/>
        <v>3.2721595290678001</v>
      </c>
      <c r="O7" s="5">
        <f t="shared" si="10"/>
        <v>1.7289192352625318</v>
      </c>
      <c r="P7" s="5">
        <f t="shared" si="11"/>
        <v>0.52837253804525863</v>
      </c>
      <c r="Q7" s="5">
        <f t="shared" si="12"/>
        <v>12.731727861142581</v>
      </c>
      <c r="R7" s="5">
        <f t="shared" si="13"/>
        <v>0.99250685797620986</v>
      </c>
    </row>
    <row r="8" spans="1:18" x14ac:dyDescent="0.3">
      <c r="A8" t="s">
        <v>31</v>
      </c>
      <c r="B8" s="5">
        <f t="shared" si="14"/>
        <v>12.64</v>
      </c>
      <c r="C8">
        <v>3.3000000000000007</v>
      </c>
      <c r="D8">
        <v>2.0999999999999996</v>
      </c>
      <c r="E8">
        <v>35.5</v>
      </c>
      <c r="F8">
        <v>34.299999999999997</v>
      </c>
      <c r="G8" s="5">
        <f t="shared" si="3"/>
        <v>3.3719999999999999</v>
      </c>
      <c r="H8" s="5">
        <f t="shared" si="4"/>
        <v>2.177</v>
      </c>
      <c r="I8" s="5">
        <f t="shared" si="5"/>
        <v>0.64600000000000002</v>
      </c>
      <c r="J8" s="5">
        <f t="shared" si="6"/>
        <v>13.14</v>
      </c>
      <c r="K8" s="5">
        <f t="shared" si="7"/>
        <v>0.96199999999999997</v>
      </c>
      <c r="M8">
        <f t="shared" si="8"/>
        <v>12.636327216070793</v>
      </c>
      <c r="N8" s="5">
        <f t="shared" si="9"/>
        <v>3.371753569090739</v>
      </c>
      <c r="O8" s="5">
        <f t="shared" si="10"/>
        <v>2.1768620519057555</v>
      </c>
      <c r="P8" s="5">
        <f t="shared" si="11"/>
        <v>0.64561718622063768</v>
      </c>
      <c r="Q8" s="5">
        <f t="shared" si="12"/>
        <v>13.136687187279852</v>
      </c>
      <c r="R8" s="5">
        <f t="shared" si="13"/>
        <v>0.96191125174286296</v>
      </c>
    </row>
    <row r="9" spans="1:18" x14ac:dyDescent="0.3">
      <c r="A9" t="s">
        <v>31</v>
      </c>
      <c r="B9" s="5">
        <f t="shared" si="14"/>
        <v>12.64</v>
      </c>
      <c r="C9">
        <v>3.3000000000000007</v>
      </c>
      <c r="D9">
        <v>2.2499999999999991</v>
      </c>
      <c r="E9">
        <v>35.5</v>
      </c>
      <c r="F9">
        <v>34.449999999999996</v>
      </c>
      <c r="G9" s="5">
        <f t="shared" si="3"/>
        <v>3.3719999999999999</v>
      </c>
      <c r="H9" s="5">
        <f t="shared" si="4"/>
        <v>2.3260000000000001</v>
      </c>
      <c r="I9" s="5">
        <f t="shared" si="5"/>
        <v>0.69</v>
      </c>
      <c r="J9" s="5">
        <f t="shared" si="6"/>
        <v>13.14</v>
      </c>
      <c r="K9" s="5">
        <f t="shared" si="7"/>
        <v>0.96199999999999997</v>
      </c>
      <c r="M9">
        <f t="shared" si="8"/>
        <v>12.636327216070793</v>
      </c>
      <c r="N9" s="5">
        <f t="shared" si="9"/>
        <v>3.371753569090739</v>
      </c>
      <c r="O9" s="5">
        <f t="shared" si="10"/>
        <v>2.3261941733747626</v>
      </c>
      <c r="P9" s="5">
        <f t="shared" si="11"/>
        <v>0.6899063427111809</v>
      </c>
      <c r="Q9" s="5">
        <f t="shared" si="12"/>
        <v>13.136687187279852</v>
      </c>
      <c r="R9" s="5">
        <f t="shared" si="13"/>
        <v>0.96191125174286296</v>
      </c>
    </row>
    <row r="10" spans="1:18" x14ac:dyDescent="0.3">
      <c r="A10" t="s">
        <v>31</v>
      </c>
      <c r="B10" s="5">
        <f t="shared" si="14"/>
        <v>12.64</v>
      </c>
      <c r="C10">
        <v>3.5</v>
      </c>
      <c r="D10">
        <v>2.5999999999999996</v>
      </c>
      <c r="E10">
        <v>35.700000000000003</v>
      </c>
      <c r="F10">
        <v>34.799999999999997</v>
      </c>
      <c r="G10" s="5">
        <f t="shared" si="3"/>
        <v>3.5710000000000002</v>
      </c>
      <c r="H10" s="5">
        <f t="shared" si="4"/>
        <v>2.6749999999999998</v>
      </c>
      <c r="I10" s="5">
        <f t="shared" si="5"/>
        <v>0.749</v>
      </c>
      <c r="J10" s="5">
        <f t="shared" si="6"/>
        <v>13.95</v>
      </c>
      <c r="K10" s="5">
        <f t="shared" si="7"/>
        <v>0.90600000000000003</v>
      </c>
      <c r="M10">
        <f t="shared" si="8"/>
        <v>12.636327216070793</v>
      </c>
      <c r="N10" s="5">
        <f t="shared" si="9"/>
        <v>3.5709518595254597</v>
      </c>
      <c r="O10" s="5">
        <f t="shared" si="10"/>
        <v>2.6746692392048179</v>
      </c>
      <c r="P10" s="5">
        <f t="shared" si="11"/>
        <v>0.74900736398060885</v>
      </c>
      <c r="Q10" s="5">
        <f t="shared" si="12"/>
        <v>13.94664735601647</v>
      </c>
      <c r="R10" s="5">
        <f t="shared" si="13"/>
        <v>0.90604766102582956</v>
      </c>
    </row>
    <row r="11" spans="1:18" x14ac:dyDescent="0.3">
      <c r="A11" t="s">
        <v>31</v>
      </c>
      <c r="B11" s="5">
        <f t="shared" si="14"/>
        <v>12.64</v>
      </c>
      <c r="C11">
        <v>3.7000000000000011</v>
      </c>
      <c r="D11">
        <v>2.9499999999999993</v>
      </c>
      <c r="E11">
        <v>35.9</v>
      </c>
      <c r="F11">
        <v>35.15</v>
      </c>
      <c r="G11" s="5">
        <f t="shared" si="3"/>
        <v>3.77</v>
      </c>
      <c r="H11" s="5">
        <f t="shared" si="4"/>
        <v>3.0230000000000001</v>
      </c>
      <c r="I11" s="5">
        <f t="shared" si="5"/>
        <v>0.80200000000000005</v>
      </c>
      <c r="J11" s="5">
        <f t="shared" si="6"/>
        <v>14.76</v>
      </c>
      <c r="K11" s="5">
        <f t="shared" si="7"/>
        <v>0.85599999999999998</v>
      </c>
      <c r="M11">
        <f t="shared" si="8"/>
        <v>12.636327216070793</v>
      </c>
      <c r="N11" s="5">
        <f t="shared" si="9"/>
        <v>3.7701635116476471</v>
      </c>
      <c r="O11" s="5">
        <f t="shared" si="10"/>
        <v>3.0231896306595809</v>
      </c>
      <c r="P11" s="5">
        <f t="shared" si="11"/>
        <v>0.80187228519921094</v>
      </c>
      <c r="Q11" s="5">
        <f t="shared" si="12"/>
        <v>14.756661854710496</v>
      </c>
      <c r="R11" s="5">
        <f t="shared" si="13"/>
        <v>0.85631339529794348</v>
      </c>
    </row>
    <row r="12" spans="1:18" x14ac:dyDescent="0.3">
      <c r="A12" t="s">
        <v>31</v>
      </c>
      <c r="B12" s="5">
        <f t="shared" si="14"/>
        <v>12.64</v>
      </c>
      <c r="C12">
        <v>4.1000000000000005</v>
      </c>
      <c r="D12">
        <v>3.4999999999999991</v>
      </c>
      <c r="E12">
        <v>36.299999999999997</v>
      </c>
      <c r="F12">
        <v>35.699999999999996</v>
      </c>
      <c r="G12" s="5">
        <f t="shared" si="3"/>
        <v>4.1689999999999996</v>
      </c>
      <c r="H12" s="5">
        <f t="shared" si="4"/>
        <v>3.5710000000000002</v>
      </c>
      <c r="I12" s="5">
        <f t="shared" si="5"/>
        <v>0.85699999999999998</v>
      </c>
      <c r="J12" s="5">
        <f t="shared" si="6"/>
        <v>16.38</v>
      </c>
      <c r="K12" s="5">
        <f t="shared" si="7"/>
        <v>0.77200000000000002</v>
      </c>
      <c r="M12">
        <f t="shared" si="8"/>
        <v>12.636327216070793</v>
      </c>
      <c r="N12" s="5">
        <f t="shared" si="9"/>
        <v>4.168625727937985</v>
      </c>
      <c r="O12" s="5">
        <f t="shared" si="10"/>
        <v>3.5709518595254588</v>
      </c>
      <c r="P12" s="5">
        <f t="shared" si="11"/>
        <v>0.85662568255841809</v>
      </c>
      <c r="Q12" s="5">
        <f t="shared" si="12"/>
        <v>16.376849072368639</v>
      </c>
      <c r="R12" s="5">
        <f t="shared" si="13"/>
        <v>0.77159697572050456</v>
      </c>
    </row>
    <row r="13" spans="1:18" x14ac:dyDescent="0.3">
      <c r="A13" t="s">
        <v>31</v>
      </c>
      <c r="B13" s="5">
        <f t="shared" si="14"/>
        <v>12.64</v>
      </c>
      <c r="C13">
        <v>4.3000000000000007</v>
      </c>
      <c r="D13">
        <v>3.919999999999999</v>
      </c>
      <c r="E13">
        <v>36.5</v>
      </c>
      <c r="F13">
        <v>36.119999999999997</v>
      </c>
      <c r="G13" s="5">
        <f t="shared" si="3"/>
        <v>4.3680000000000003</v>
      </c>
      <c r="H13" s="5">
        <f t="shared" si="4"/>
        <v>3.9889999999999999</v>
      </c>
      <c r="I13" s="5">
        <f t="shared" si="5"/>
        <v>0.91300000000000003</v>
      </c>
      <c r="J13" s="5">
        <f t="shared" si="6"/>
        <v>17.190000000000001</v>
      </c>
      <c r="K13" s="5">
        <f t="shared" si="7"/>
        <v>0.73499999999999999</v>
      </c>
      <c r="M13">
        <f t="shared" si="8"/>
        <v>12.636327216070793</v>
      </c>
      <c r="N13" s="5">
        <f t="shared" si="9"/>
        <v>4.3678757256120129</v>
      </c>
      <c r="O13" s="5">
        <f t="shared" si="10"/>
        <v>3.9893114095553592</v>
      </c>
      <c r="P13" s="5">
        <f t="shared" si="11"/>
        <v>0.9133298793651895</v>
      </c>
      <c r="Q13" s="5">
        <f t="shared" si="12"/>
        <v>17.187019487911005</v>
      </c>
      <c r="R13" s="5">
        <f t="shared" si="13"/>
        <v>0.73522504730729632</v>
      </c>
    </row>
    <row r="14" spans="1:18" x14ac:dyDescent="0.3">
      <c r="A14" t="s">
        <v>31</v>
      </c>
      <c r="B14" s="5">
        <f t="shared" si="14"/>
        <v>12.64</v>
      </c>
      <c r="C14">
        <v>4.5000000000000009</v>
      </c>
      <c r="D14">
        <v>4.1499999999999995</v>
      </c>
      <c r="E14">
        <v>36.700000000000003</v>
      </c>
      <c r="F14">
        <v>36.35</v>
      </c>
      <c r="G14" s="5">
        <f t="shared" si="3"/>
        <v>4.5670000000000002</v>
      </c>
      <c r="H14" s="5">
        <f t="shared" si="4"/>
        <v>4.218</v>
      </c>
      <c r="I14" s="5">
        <f t="shared" si="5"/>
        <v>0.92400000000000004</v>
      </c>
      <c r="J14" s="5">
        <f t="shared" si="6"/>
        <v>18</v>
      </c>
      <c r="K14" s="5">
        <f t="shared" si="7"/>
        <v>0.70199999999999996</v>
      </c>
      <c r="M14">
        <f t="shared" si="8"/>
        <v>12.636327216070793</v>
      </c>
      <c r="N14" s="5">
        <f t="shared" si="9"/>
        <v>4.5671379514634483</v>
      </c>
      <c r="O14" s="5">
        <f t="shared" si="10"/>
        <v>4.2184370662322044</v>
      </c>
      <c r="P14" s="5">
        <f t="shared" si="11"/>
        <v>0.92365002131816276</v>
      </c>
      <c r="Q14" s="5">
        <f t="shared" si="12"/>
        <v>17.997239624445527</v>
      </c>
      <c r="R14" s="5">
        <f t="shared" si="13"/>
        <v>0.70212585261725113</v>
      </c>
    </row>
    <row r="15" spans="1:18" x14ac:dyDescent="0.3">
      <c r="A15" t="s">
        <v>31</v>
      </c>
      <c r="B15" s="5">
        <f t="shared" si="14"/>
        <v>12.64</v>
      </c>
      <c r="C15">
        <v>4.7000000000000011</v>
      </c>
      <c r="D15">
        <v>4.419999999999999</v>
      </c>
      <c r="E15">
        <v>36.9</v>
      </c>
      <c r="F15">
        <v>36.619999999999997</v>
      </c>
      <c r="G15" s="5">
        <f t="shared" si="3"/>
        <v>4.766</v>
      </c>
      <c r="H15" s="5">
        <f t="shared" si="4"/>
        <v>4.4870000000000001</v>
      </c>
      <c r="I15" s="5">
        <f t="shared" si="5"/>
        <v>0.94099999999999995</v>
      </c>
      <c r="J15" s="5">
        <f t="shared" si="6"/>
        <v>18.809999999999999</v>
      </c>
      <c r="K15" s="5">
        <f t="shared" si="7"/>
        <v>0.67200000000000004</v>
      </c>
      <c r="M15">
        <f t="shared" si="8"/>
        <v>12.636327216070793</v>
      </c>
      <c r="N15" s="5">
        <f t="shared" si="9"/>
        <v>4.7664121411025215</v>
      </c>
      <c r="O15" s="5">
        <f t="shared" si="10"/>
        <v>4.4874316108242338</v>
      </c>
      <c r="P15" s="5">
        <f t="shared" si="11"/>
        <v>0.94146949067359575</v>
      </c>
      <c r="Q15" s="5">
        <f t="shared" si="12"/>
        <v>18.807508406936961</v>
      </c>
      <c r="R15" s="5">
        <f t="shared" si="13"/>
        <v>0.67187672830761624</v>
      </c>
    </row>
    <row r="16" spans="1:18" x14ac:dyDescent="0.3">
      <c r="A16" t="s">
        <v>31</v>
      </c>
      <c r="B16" s="5">
        <f t="shared" si="14"/>
        <v>12.64</v>
      </c>
      <c r="C16">
        <v>4.8000000000000007</v>
      </c>
      <c r="D16">
        <v>4.5999999999999996</v>
      </c>
      <c r="E16">
        <v>37</v>
      </c>
      <c r="F16">
        <v>36.799999999999997</v>
      </c>
      <c r="G16" s="5">
        <f t="shared" si="3"/>
        <v>4.8659999999999997</v>
      </c>
      <c r="H16" s="5">
        <f t="shared" si="4"/>
        <v>4.6669999999999998</v>
      </c>
      <c r="I16" s="5">
        <f t="shared" si="5"/>
        <v>0.95899999999999996</v>
      </c>
      <c r="J16" s="5">
        <f t="shared" si="6"/>
        <v>19.21</v>
      </c>
      <c r="K16" s="5">
        <f t="shared" si="7"/>
        <v>0.65800000000000003</v>
      </c>
      <c r="M16">
        <f t="shared" si="8"/>
        <v>12.636327216070793</v>
      </c>
      <c r="N16" s="5">
        <f t="shared" si="9"/>
        <v>4.8660536416702733</v>
      </c>
      <c r="O16" s="5">
        <f t="shared" si="10"/>
        <v>4.6667735670535517</v>
      </c>
      <c r="P16" s="5">
        <f t="shared" si="11"/>
        <v>0.95904688084196321</v>
      </c>
      <c r="Q16" s="5">
        <f t="shared" si="12"/>
        <v>19.212660712395497</v>
      </c>
      <c r="R16" s="5">
        <f t="shared" si="13"/>
        <v>0.65770834166233783</v>
      </c>
    </row>
    <row r="17" spans="1:18" x14ac:dyDescent="0.3">
      <c r="A17" t="s">
        <v>31</v>
      </c>
      <c r="B17" s="5">
        <f t="shared" si="14"/>
        <v>12.64</v>
      </c>
      <c r="C17">
        <v>5.0000000000000009</v>
      </c>
      <c r="D17">
        <v>4.7999999999999989</v>
      </c>
      <c r="E17">
        <v>37.200000000000003</v>
      </c>
      <c r="F17">
        <v>37</v>
      </c>
      <c r="G17" s="5">
        <f t="shared" si="3"/>
        <v>5.0650000000000004</v>
      </c>
      <c r="H17" s="5">
        <f t="shared" si="4"/>
        <v>4.8659999999999997</v>
      </c>
      <c r="I17" s="5">
        <f t="shared" si="5"/>
        <v>0.96099999999999997</v>
      </c>
      <c r="J17" s="5">
        <f t="shared" si="6"/>
        <v>20.02</v>
      </c>
      <c r="K17" s="5">
        <f t="shared" si="7"/>
        <v>0.63100000000000001</v>
      </c>
      <c r="M17">
        <f t="shared" si="8"/>
        <v>12.636327216070793</v>
      </c>
      <c r="N17" s="5">
        <f t="shared" si="9"/>
        <v>5.0653452967442796</v>
      </c>
      <c r="O17" s="5">
        <f t="shared" si="10"/>
        <v>4.8660536416702715</v>
      </c>
      <c r="P17" s="5">
        <f t="shared" si="11"/>
        <v>0.96065585988736013</v>
      </c>
      <c r="Q17" s="5">
        <f t="shared" si="12"/>
        <v>20.023000511091912</v>
      </c>
      <c r="R17" s="5">
        <f t="shared" si="13"/>
        <v>0.63109059049720306</v>
      </c>
    </row>
    <row r="18" spans="1:18" x14ac:dyDescent="0.3">
      <c r="A18" t="s">
        <v>31</v>
      </c>
      <c r="B18" s="5">
        <f t="shared" si="14"/>
        <v>12.64</v>
      </c>
      <c r="C18">
        <v>5.1000000000000005</v>
      </c>
      <c r="D18">
        <v>4.9499999999999993</v>
      </c>
      <c r="E18">
        <v>37.299999999999997</v>
      </c>
      <c r="F18">
        <v>37.15</v>
      </c>
      <c r="G18" s="5">
        <f t="shared" si="3"/>
        <v>5.165</v>
      </c>
      <c r="H18" s="5">
        <f t="shared" si="4"/>
        <v>5.016</v>
      </c>
      <c r="I18" s="5">
        <f t="shared" si="5"/>
        <v>0.97099999999999997</v>
      </c>
      <c r="J18" s="5">
        <f t="shared" si="6"/>
        <v>20.43</v>
      </c>
      <c r="K18" s="5">
        <f t="shared" si="7"/>
        <v>0.61899999999999999</v>
      </c>
      <c r="M18">
        <f t="shared" si="8"/>
        <v>12.636327216070793</v>
      </c>
      <c r="N18" s="5">
        <f t="shared" si="9"/>
        <v>5.1649953894922005</v>
      </c>
      <c r="O18" s="5">
        <f t="shared" si="10"/>
        <v>5.0155213109318932</v>
      </c>
      <c r="P18" s="5">
        <f t="shared" si="11"/>
        <v>0.97106017192882665</v>
      </c>
      <c r="Q18" s="5">
        <f t="shared" si="12"/>
        <v>20.428187753214235</v>
      </c>
      <c r="R18" s="5">
        <f t="shared" si="13"/>
        <v>0.61857308972904623</v>
      </c>
    </row>
    <row r="19" spans="1:18" x14ac:dyDescent="0.3">
      <c r="A19" t="s">
        <v>31</v>
      </c>
      <c r="B19" s="5">
        <f>ROUND(M19,2)</f>
        <v>14.83</v>
      </c>
      <c r="C19">
        <v>3.9000000000000004</v>
      </c>
      <c r="D19">
        <v>0</v>
      </c>
      <c r="E19">
        <v>36.1</v>
      </c>
      <c r="F19" s="6" t="s">
        <v>30</v>
      </c>
      <c r="G19" s="5">
        <f t="shared" si="3"/>
        <v>3.996</v>
      </c>
      <c r="H19" s="5">
        <f t="shared" si="4"/>
        <v>0</v>
      </c>
      <c r="I19" s="5">
        <f t="shared" si="5"/>
        <v>0</v>
      </c>
      <c r="J19" s="5">
        <f>ROUND(Q19,2)</f>
        <v>14.83</v>
      </c>
      <c r="K19" s="5">
        <f>ROUND(R19,3)</f>
        <v>1</v>
      </c>
      <c r="M19">
        <v>14.825193043680811</v>
      </c>
      <c r="N19" s="5">
        <f>(C19+((((1000*M19)/(30*E19))^2)/1962))</f>
        <v>3.9955091099811129</v>
      </c>
      <c r="O19" s="5">
        <f>IF(D19=0,0,(D19+((((1000*M19)/(30*F19))^2)/1962)))</f>
        <v>0</v>
      </c>
      <c r="P19" s="5">
        <f t="shared" si="11"/>
        <v>0</v>
      </c>
      <c r="Q19" s="5">
        <f>M19</f>
        <v>14.825193043680811</v>
      </c>
      <c r="R19" s="5">
        <f>M19/Q19</f>
        <v>1</v>
      </c>
    </row>
    <row r="20" spans="1:18" x14ac:dyDescent="0.3">
      <c r="A20" t="s">
        <v>31</v>
      </c>
      <c r="B20" s="5">
        <f t="shared" ref="B20:B21" si="15">ROUND(M20,2)</f>
        <v>14.83</v>
      </c>
      <c r="C20">
        <v>3.8200000000000003</v>
      </c>
      <c r="D20">
        <v>0</v>
      </c>
      <c r="E20">
        <v>36.019999999999996</v>
      </c>
      <c r="F20">
        <v>31.9</v>
      </c>
      <c r="G20" s="5">
        <f t="shared" si="3"/>
        <v>3.9159999999999999</v>
      </c>
      <c r="H20" s="5">
        <f t="shared" si="4"/>
        <v>0</v>
      </c>
      <c r="I20" s="5">
        <f t="shared" si="5"/>
        <v>0</v>
      </c>
      <c r="J20" s="5">
        <f>ROUND(Q20,2)</f>
        <v>15.35</v>
      </c>
      <c r="K20" s="5">
        <f>ROUND(R20,3)</f>
        <v>0.96599999999999997</v>
      </c>
      <c r="M20">
        <f>M19</f>
        <v>14.825193043680811</v>
      </c>
      <c r="N20" s="5">
        <f>(C20+((((1000*M20)/(30*E20))^2)/1962))</f>
        <v>3.9159338303466473</v>
      </c>
      <c r="O20" s="5">
        <f>IF(D20=0,0,(D20+((((1000*M20)/(30*F20))^2)/1962)))</f>
        <v>0</v>
      </c>
      <c r="P20" s="5">
        <f>O20/N20</f>
        <v>0</v>
      </c>
      <c r="Q20" s="5">
        <f>4.0661*N20-0.5732</f>
        <v>15.349378547572501</v>
      </c>
      <c r="R20" s="5">
        <f>M20/Q20</f>
        <v>0.96584972464734797</v>
      </c>
    </row>
    <row r="21" spans="1:18" x14ac:dyDescent="0.3">
      <c r="A21" t="s">
        <v>31</v>
      </c>
      <c r="B21" s="5">
        <f t="shared" si="15"/>
        <v>14.83</v>
      </c>
      <c r="C21">
        <v>3.7000000000000011</v>
      </c>
      <c r="D21">
        <v>0.17999999999999972</v>
      </c>
      <c r="E21">
        <v>35.9</v>
      </c>
      <c r="F21">
        <v>32.379999999999995</v>
      </c>
      <c r="G21" s="5">
        <f t="shared" ref="G21:G33" si="16">ROUND(N21,3)</f>
        <v>3.7970000000000002</v>
      </c>
      <c r="H21" s="5">
        <f t="shared" ref="H21:H33" si="17">ROUND(O21,3)</f>
        <v>0.29899999999999999</v>
      </c>
      <c r="I21" s="5">
        <f t="shared" ref="I21:I33" si="18">ROUND(P21,3)</f>
        <v>7.9000000000000001E-2</v>
      </c>
      <c r="J21" s="5">
        <f t="shared" ref="J21:J31" si="19">ROUND(Q21,2)</f>
        <v>14.86</v>
      </c>
      <c r="K21" s="5">
        <f t="shared" ref="K21:K31" si="20">ROUND(R21,3)</f>
        <v>0.997</v>
      </c>
      <c r="M21">
        <f t="shared" ref="M21:M31" si="21">M20</f>
        <v>14.825193043680811</v>
      </c>
      <c r="N21" s="5">
        <f t="shared" ref="N21:N31" si="22">(C21+((((1000*M21)/(30*E21))^2)/1962))</f>
        <v>3.7965762425947092</v>
      </c>
      <c r="O21" s="5">
        <f t="shared" ref="O21:O31" si="23">IF(D21=0,0,(D21+((((1000*M21)/(30*F21))^2)/1962)))</f>
        <v>0.29871497708313732</v>
      </c>
      <c r="P21" s="5">
        <f t="shared" ref="P21:P32" si="24">O21/N21</f>
        <v>7.8680094378661913E-2</v>
      </c>
      <c r="Q21" s="5">
        <f t="shared" ref="Q21:Q31" si="25">4.0661*N21-0.5732</f>
        <v>14.864058660014345</v>
      </c>
      <c r="R21" s="5">
        <f t="shared" ref="R21:R31" si="26">M21/Q21</f>
        <v>0.99738526218023571</v>
      </c>
    </row>
    <row r="22" spans="1:18" x14ac:dyDescent="0.3">
      <c r="A22" t="s">
        <v>31</v>
      </c>
      <c r="B22" s="5">
        <f t="shared" ref="B22:B31" si="27">ROUND(M22,2)</f>
        <v>14.83</v>
      </c>
      <c r="C22">
        <v>3.7000000000000011</v>
      </c>
      <c r="D22">
        <v>1</v>
      </c>
      <c r="E22">
        <v>35.9</v>
      </c>
      <c r="F22">
        <v>33.200000000000003</v>
      </c>
      <c r="G22" s="5">
        <f t="shared" si="16"/>
        <v>3.7970000000000002</v>
      </c>
      <c r="H22" s="5">
        <f t="shared" si="17"/>
        <v>1.113</v>
      </c>
      <c r="I22" s="5">
        <f t="shared" si="18"/>
        <v>0.29299999999999998</v>
      </c>
      <c r="J22" s="5">
        <f t="shared" si="19"/>
        <v>14.86</v>
      </c>
      <c r="K22" s="5">
        <f t="shared" si="20"/>
        <v>0.997</v>
      </c>
      <c r="M22">
        <f t="shared" si="21"/>
        <v>14.825193043680811</v>
      </c>
      <c r="N22" s="5">
        <f t="shared" si="22"/>
        <v>3.7965762425947092</v>
      </c>
      <c r="O22" s="5">
        <f t="shared" si="23"/>
        <v>1.1129231630302707</v>
      </c>
      <c r="P22" s="5">
        <f t="shared" si="24"/>
        <v>0.29313863120780137</v>
      </c>
      <c r="Q22" s="5">
        <f t="shared" si="25"/>
        <v>14.864058660014345</v>
      </c>
      <c r="R22" s="5">
        <f t="shared" si="26"/>
        <v>0.99738526218023571</v>
      </c>
    </row>
    <row r="23" spans="1:18" x14ac:dyDescent="0.3">
      <c r="A23" t="s">
        <v>31</v>
      </c>
      <c r="B23" s="5">
        <f t="shared" si="27"/>
        <v>14.83</v>
      </c>
      <c r="C23">
        <v>3.8000000000000007</v>
      </c>
      <c r="D23">
        <v>1.4999999999999991</v>
      </c>
      <c r="E23">
        <v>36</v>
      </c>
      <c r="F23">
        <v>33.699999999999996</v>
      </c>
      <c r="G23" s="5">
        <f t="shared" si="16"/>
        <v>3.8959999999999999</v>
      </c>
      <c r="H23" s="5">
        <f t="shared" si="17"/>
        <v>1.61</v>
      </c>
      <c r="I23" s="5">
        <f t="shared" si="18"/>
        <v>0.41299999999999998</v>
      </c>
      <c r="J23" s="5">
        <f t="shared" si="19"/>
        <v>15.27</v>
      </c>
      <c r="K23" s="5">
        <f t="shared" si="20"/>
        <v>0.97099999999999997</v>
      </c>
      <c r="M23">
        <f t="shared" si="21"/>
        <v>14.825193043680811</v>
      </c>
      <c r="N23" s="5">
        <f t="shared" si="22"/>
        <v>3.8960404531006843</v>
      </c>
      <c r="O23" s="5">
        <f t="shared" si="23"/>
        <v>1.6095971851636315</v>
      </c>
      <c r="P23" s="5">
        <f t="shared" si="24"/>
        <v>0.41313667158733558</v>
      </c>
      <c r="Q23" s="5">
        <f t="shared" si="25"/>
        <v>15.26849008635269</v>
      </c>
      <c r="R23" s="5">
        <f t="shared" si="26"/>
        <v>0.97096654350464506</v>
      </c>
    </row>
    <row r="24" spans="1:18" x14ac:dyDescent="0.3">
      <c r="A24" t="s">
        <v>31</v>
      </c>
      <c r="B24" s="5">
        <f t="shared" si="27"/>
        <v>14.83</v>
      </c>
      <c r="C24">
        <v>3.9000000000000004</v>
      </c>
      <c r="D24">
        <v>2.1499999999999995</v>
      </c>
      <c r="E24">
        <v>36.1</v>
      </c>
      <c r="F24">
        <v>34.35</v>
      </c>
      <c r="G24" s="5">
        <f t="shared" si="16"/>
        <v>3.996</v>
      </c>
      <c r="H24" s="5">
        <f t="shared" si="17"/>
        <v>2.2549999999999999</v>
      </c>
      <c r="I24" s="5">
        <f t="shared" si="18"/>
        <v>0.56499999999999995</v>
      </c>
      <c r="J24" s="5">
        <f t="shared" si="19"/>
        <v>15.67</v>
      </c>
      <c r="K24" s="5">
        <f t="shared" si="20"/>
        <v>0.94599999999999995</v>
      </c>
      <c r="M24">
        <f t="shared" si="21"/>
        <v>14.825193043680811</v>
      </c>
      <c r="N24" s="5">
        <f t="shared" si="22"/>
        <v>3.9955091099811129</v>
      </c>
      <c r="O24" s="5">
        <f t="shared" si="23"/>
        <v>2.2554886462615</v>
      </c>
      <c r="P24" s="5">
        <f t="shared" si="24"/>
        <v>0.56450594509398122</v>
      </c>
      <c r="Q24" s="5">
        <f t="shared" si="25"/>
        <v>15.672939592094203</v>
      </c>
      <c r="R24" s="5">
        <f t="shared" si="26"/>
        <v>0.94591017572472391</v>
      </c>
    </row>
    <row r="25" spans="1:18" x14ac:dyDescent="0.3">
      <c r="A25" t="s">
        <v>31</v>
      </c>
      <c r="B25" s="5">
        <f t="shared" si="27"/>
        <v>14.83</v>
      </c>
      <c r="C25">
        <v>4.080000000000001</v>
      </c>
      <c r="D25">
        <v>2.5499999999999989</v>
      </c>
      <c r="E25">
        <v>36.28</v>
      </c>
      <c r="F25">
        <v>34.75</v>
      </c>
      <c r="G25" s="5">
        <f t="shared" si="16"/>
        <v>4.1749999999999998</v>
      </c>
      <c r="H25" s="5">
        <f t="shared" si="17"/>
        <v>2.653</v>
      </c>
      <c r="I25" s="5">
        <f t="shared" si="18"/>
        <v>0.63600000000000001</v>
      </c>
      <c r="J25" s="5">
        <f t="shared" si="19"/>
        <v>16.399999999999999</v>
      </c>
      <c r="K25" s="5">
        <f t="shared" si="20"/>
        <v>0.90400000000000003</v>
      </c>
      <c r="M25">
        <f t="shared" si="21"/>
        <v>14.825193043680811</v>
      </c>
      <c r="N25" s="5">
        <f t="shared" si="22"/>
        <v>4.1745637410506236</v>
      </c>
      <c r="O25" s="5">
        <f t="shared" si="23"/>
        <v>2.6530741077322988</v>
      </c>
      <c r="P25" s="5">
        <f t="shared" si="24"/>
        <v>0.63553326103114971</v>
      </c>
      <c r="Q25" s="5">
        <f t="shared" si="25"/>
        <v>16.400993627485938</v>
      </c>
      <c r="R25" s="5">
        <f t="shared" si="26"/>
        <v>0.90392041972601644</v>
      </c>
    </row>
    <row r="26" spans="1:18" x14ac:dyDescent="0.3">
      <c r="A26" t="s">
        <v>31</v>
      </c>
      <c r="B26" s="5">
        <f t="shared" si="27"/>
        <v>14.83</v>
      </c>
      <c r="C26">
        <v>4.0500000000000007</v>
      </c>
      <c r="D26">
        <v>2.6999999999999993</v>
      </c>
      <c r="E26">
        <v>36.25</v>
      </c>
      <c r="F26">
        <v>34.9</v>
      </c>
      <c r="G26" s="5">
        <f t="shared" si="16"/>
        <v>4.1449999999999996</v>
      </c>
      <c r="H26" s="5">
        <f t="shared" si="17"/>
        <v>2.802</v>
      </c>
      <c r="I26" s="5">
        <f t="shared" si="18"/>
        <v>0.67600000000000005</v>
      </c>
      <c r="J26" s="5">
        <f t="shared" si="19"/>
        <v>16.28</v>
      </c>
      <c r="K26" s="5">
        <f t="shared" si="20"/>
        <v>0.91100000000000003</v>
      </c>
      <c r="M26">
        <f t="shared" si="21"/>
        <v>14.825193043680811</v>
      </c>
      <c r="N26" s="5">
        <f t="shared" si="22"/>
        <v>4.1447203251127602</v>
      </c>
      <c r="O26" s="5">
        <f t="shared" si="23"/>
        <v>2.8021899879463099</v>
      </c>
      <c r="P26" s="5">
        <f t="shared" si="24"/>
        <v>0.67608662784022089</v>
      </c>
      <c r="Q26" s="5">
        <f t="shared" si="25"/>
        <v>16.279647313940991</v>
      </c>
      <c r="R26" s="5">
        <f t="shared" si="26"/>
        <v>0.91065812162806092</v>
      </c>
    </row>
    <row r="27" spans="1:18" x14ac:dyDescent="0.3">
      <c r="A27" t="s">
        <v>31</v>
      </c>
      <c r="B27" s="5">
        <f t="shared" si="27"/>
        <v>14.83</v>
      </c>
      <c r="C27">
        <v>4.2800000000000011</v>
      </c>
      <c r="D27">
        <v>3.0499999999999989</v>
      </c>
      <c r="E27">
        <v>36.480000000000004</v>
      </c>
      <c r="F27">
        <v>35.25</v>
      </c>
      <c r="G27" s="5">
        <f t="shared" si="16"/>
        <v>4.3739999999999997</v>
      </c>
      <c r="H27" s="5">
        <f t="shared" si="17"/>
        <v>3.15</v>
      </c>
      <c r="I27" s="5">
        <f t="shared" si="18"/>
        <v>0.72</v>
      </c>
      <c r="J27" s="5">
        <f t="shared" si="19"/>
        <v>17.21</v>
      </c>
      <c r="K27" s="5">
        <f t="shared" si="20"/>
        <v>0.86099999999999999</v>
      </c>
      <c r="M27">
        <f t="shared" si="21"/>
        <v>14.825193043680811</v>
      </c>
      <c r="N27" s="5">
        <f t="shared" si="22"/>
        <v>4.3735297002581976</v>
      </c>
      <c r="O27" s="5">
        <f t="shared" si="23"/>
        <v>3.1501707577836</v>
      </c>
      <c r="P27" s="5">
        <f t="shared" si="24"/>
        <v>0.72028109414636543</v>
      </c>
      <c r="Q27" s="5">
        <f t="shared" si="25"/>
        <v>17.210009114219854</v>
      </c>
      <c r="R27" s="5">
        <f t="shared" si="26"/>
        <v>0.8614285411058511</v>
      </c>
    </row>
    <row r="28" spans="1:18" x14ac:dyDescent="0.3">
      <c r="A28" t="s">
        <v>31</v>
      </c>
      <c r="B28" s="5">
        <f t="shared" si="27"/>
        <v>14.83</v>
      </c>
      <c r="C28">
        <v>4.7000000000000011</v>
      </c>
      <c r="D28">
        <v>3.7499999999999991</v>
      </c>
      <c r="E28">
        <v>36.9</v>
      </c>
      <c r="F28">
        <v>35.949999999999996</v>
      </c>
      <c r="G28" s="5">
        <f t="shared" si="16"/>
        <v>4.7910000000000004</v>
      </c>
      <c r="H28" s="5">
        <f t="shared" si="17"/>
        <v>3.8460000000000001</v>
      </c>
      <c r="I28" s="5">
        <f t="shared" si="18"/>
        <v>0.80300000000000005</v>
      </c>
      <c r="J28" s="5">
        <f t="shared" si="19"/>
        <v>18.91</v>
      </c>
      <c r="K28" s="5">
        <f t="shared" si="20"/>
        <v>0.78400000000000003</v>
      </c>
      <c r="M28">
        <f t="shared" si="21"/>
        <v>14.825193043680811</v>
      </c>
      <c r="N28" s="5">
        <f t="shared" si="22"/>
        <v>4.7914126858781056</v>
      </c>
      <c r="O28" s="5">
        <f t="shared" si="23"/>
        <v>3.8463077889577626</v>
      </c>
      <c r="P28" s="5">
        <f t="shared" si="24"/>
        <v>0.80275026200396327</v>
      </c>
      <c r="Q28" s="5">
        <f t="shared" si="25"/>
        <v>18.909163122048962</v>
      </c>
      <c r="R28" s="5">
        <f t="shared" si="26"/>
        <v>0.78402163797476299</v>
      </c>
    </row>
    <row r="29" spans="1:18" x14ac:dyDescent="0.3">
      <c r="A29" t="s">
        <v>31</v>
      </c>
      <c r="B29" s="5">
        <f t="shared" si="27"/>
        <v>14.83</v>
      </c>
      <c r="C29">
        <v>4.8000000000000007</v>
      </c>
      <c r="D29">
        <v>3.9999999999999991</v>
      </c>
      <c r="E29">
        <v>37</v>
      </c>
      <c r="F29">
        <v>36.199999999999996</v>
      </c>
      <c r="G29" s="5">
        <f t="shared" si="16"/>
        <v>4.891</v>
      </c>
      <c r="H29" s="5">
        <f t="shared" si="17"/>
        <v>4.0949999999999998</v>
      </c>
      <c r="I29" s="5">
        <f t="shared" si="18"/>
        <v>0.83699999999999997</v>
      </c>
      <c r="J29" s="5">
        <f t="shared" si="19"/>
        <v>19.309999999999999</v>
      </c>
      <c r="K29" s="5">
        <f t="shared" si="20"/>
        <v>0.76800000000000002</v>
      </c>
      <c r="M29">
        <f t="shared" si="21"/>
        <v>14.825193043680811</v>
      </c>
      <c r="N29" s="5">
        <f t="shared" si="22"/>
        <v>4.8909192309850154</v>
      </c>
      <c r="O29" s="5">
        <f t="shared" si="23"/>
        <v>4.0949821641727091</v>
      </c>
      <c r="P29" s="5">
        <f t="shared" si="24"/>
        <v>0.83726227540829634</v>
      </c>
      <c r="Q29" s="5">
        <f t="shared" si="25"/>
        <v>19.31376668510817</v>
      </c>
      <c r="R29" s="5">
        <f t="shared" si="26"/>
        <v>0.7675971904078005</v>
      </c>
    </row>
    <row r="30" spans="1:18" x14ac:dyDescent="0.3">
      <c r="A30" t="s">
        <v>31</v>
      </c>
      <c r="B30" s="5">
        <f t="shared" si="27"/>
        <v>14.83</v>
      </c>
      <c r="C30">
        <v>5.1000000000000005</v>
      </c>
      <c r="D30">
        <v>4.3999999999999995</v>
      </c>
      <c r="E30">
        <v>37.299999999999997</v>
      </c>
      <c r="F30">
        <v>36.6</v>
      </c>
      <c r="G30" s="5">
        <f t="shared" si="16"/>
        <v>5.1890000000000001</v>
      </c>
      <c r="H30" s="5">
        <f t="shared" si="17"/>
        <v>4.4930000000000003</v>
      </c>
      <c r="I30" s="5">
        <f t="shared" si="18"/>
        <v>0.86599999999999999</v>
      </c>
      <c r="J30" s="5">
        <f t="shared" si="19"/>
        <v>20.53</v>
      </c>
      <c r="K30" s="5">
        <f t="shared" si="20"/>
        <v>0.72199999999999998</v>
      </c>
      <c r="M30">
        <f t="shared" si="21"/>
        <v>14.825193043680811</v>
      </c>
      <c r="N30" s="5">
        <f t="shared" si="22"/>
        <v>5.1894626046463976</v>
      </c>
      <c r="O30" s="5">
        <f t="shared" si="23"/>
        <v>4.4929173961737323</v>
      </c>
      <c r="P30" s="5">
        <f t="shared" si="24"/>
        <v>0.86577700591791296</v>
      </c>
      <c r="Q30" s="5">
        <f t="shared" si="25"/>
        <v>20.527673896752717</v>
      </c>
      <c r="R30" s="5">
        <f t="shared" si="26"/>
        <v>0.72220521030519758</v>
      </c>
    </row>
    <row r="31" spans="1:18" x14ac:dyDescent="0.3">
      <c r="A31" t="s">
        <v>31</v>
      </c>
      <c r="B31" s="5">
        <f t="shared" si="27"/>
        <v>14.83</v>
      </c>
      <c r="C31">
        <v>6.9</v>
      </c>
      <c r="D31">
        <v>6.6999999999999993</v>
      </c>
      <c r="E31">
        <v>39.1</v>
      </c>
      <c r="F31">
        <v>38.9</v>
      </c>
      <c r="G31" s="5">
        <f t="shared" si="16"/>
        <v>6.9809999999999999</v>
      </c>
      <c r="H31" s="5">
        <f t="shared" si="17"/>
        <v>6.782</v>
      </c>
      <c r="I31" s="5">
        <f t="shared" si="18"/>
        <v>0.97099999999999997</v>
      </c>
      <c r="J31" s="5">
        <f t="shared" si="19"/>
        <v>27.81</v>
      </c>
      <c r="K31" s="5">
        <f t="shared" si="20"/>
        <v>0.53300000000000003</v>
      </c>
      <c r="M31">
        <f t="shared" si="21"/>
        <v>14.825193043680811</v>
      </c>
      <c r="N31" s="5">
        <f t="shared" si="22"/>
        <v>6.9814152361761668</v>
      </c>
      <c r="O31" s="5">
        <f t="shared" si="23"/>
        <v>6.7822545629611781</v>
      </c>
      <c r="P31" s="5">
        <f t="shared" si="24"/>
        <v>0.97147273633245856</v>
      </c>
      <c r="Q31" s="5">
        <f t="shared" si="25"/>
        <v>27.813932491815908</v>
      </c>
      <c r="R31" s="5">
        <f t="shared" si="26"/>
        <v>0.53301319574436445</v>
      </c>
    </row>
    <row r="32" spans="1:18" x14ac:dyDescent="0.3">
      <c r="A32" t="s">
        <v>31</v>
      </c>
      <c r="B32" s="5">
        <f>ROUND(M32,2)</f>
        <v>17.77</v>
      </c>
      <c r="C32">
        <v>4.4000000000000004</v>
      </c>
      <c r="D32">
        <v>0</v>
      </c>
      <c r="E32">
        <v>36.6</v>
      </c>
      <c r="F32" s="6" t="s">
        <v>30</v>
      </c>
      <c r="G32" s="5">
        <f t="shared" si="16"/>
        <v>4.5339999999999998</v>
      </c>
      <c r="H32" s="5">
        <f t="shared" si="17"/>
        <v>0</v>
      </c>
      <c r="I32" s="5">
        <f t="shared" si="18"/>
        <v>0</v>
      </c>
      <c r="J32" s="5">
        <f>ROUND(Q32,2)</f>
        <v>17.77</v>
      </c>
      <c r="K32" s="5">
        <f>ROUND(R32,3)</f>
        <v>1</v>
      </c>
      <c r="M32">
        <v>17.771916004628242</v>
      </c>
      <c r="N32" s="5">
        <f>(C32+((((1000*M32)/(30*E32))^2)/1962))</f>
        <v>4.5335256868583595</v>
      </c>
      <c r="O32" s="5">
        <f>IF(D32=0,0,(D32+((((1000*M32)/(30*F32))^2)/1962)))</f>
        <v>0</v>
      </c>
      <c r="P32" s="5">
        <f t="shared" si="24"/>
        <v>0</v>
      </c>
      <c r="Q32" s="5">
        <f>M32</f>
        <v>17.771916004628242</v>
      </c>
      <c r="R32" s="5">
        <f>M32/Q32</f>
        <v>1</v>
      </c>
    </row>
    <row r="33" spans="1:18" x14ac:dyDescent="0.3">
      <c r="A33" t="s">
        <v>31</v>
      </c>
      <c r="B33" s="5">
        <f t="shared" ref="B33:B34" si="28">ROUND(M33,2)</f>
        <v>17.77</v>
      </c>
      <c r="C33">
        <v>4.3000000000000007</v>
      </c>
      <c r="D33">
        <v>0</v>
      </c>
      <c r="E33">
        <v>36.5</v>
      </c>
      <c r="F33">
        <v>32.200000000000003</v>
      </c>
      <c r="G33" s="5">
        <f t="shared" si="16"/>
        <v>4.4340000000000002</v>
      </c>
      <c r="H33" s="5">
        <f t="shared" si="17"/>
        <v>0</v>
      </c>
      <c r="I33" s="5">
        <f t="shared" si="18"/>
        <v>0</v>
      </c>
      <c r="J33" s="5">
        <f>ROUND(Q33,2)</f>
        <v>17.46</v>
      </c>
      <c r="K33" s="5">
        <f>ROUND(R33,3)</f>
        <v>1.018</v>
      </c>
      <c r="M33">
        <f>M32</f>
        <v>17.771916004628242</v>
      </c>
      <c r="N33" s="5">
        <f>(C33+((((1000*M33)/(30*E33))^2)/1962))</f>
        <v>4.4342583367145689</v>
      </c>
      <c r="O33" s="5">
        <f>IF(D33=0,0,(D33+((((1000*M33)/(30*F33))^2)/1962)))</f>
        <v>0</v>
      </c>
      <c r="P33" s="5">
        <f>O33/N33</f>
        <v>0</v>
      </c>
      <c r="Q33" s="5">
        <f>4.0661*N33-0.5732</f>
        <v>17.456937822915108</v>
      </c>
      <c r="R33" s="5">
        <f>M33/Q33</f>
        <v>1.0180431519495745</v>
      </c>
    </row>
    <row r="34" spans="1:18" x14ac:dyDescent="0.3">
      <c r="A34" t="s">
        <v>31</v>
      </c>
      <c r="B34" s="5">
        <f t="shared" si="28"/>
        <v>17.77</v>
      </c>
      <c r="C34">
        <v>4.2000000000000011</v>
      </c>
      <c r="D34">
        <v>0.84999999999999964</v>
      </c>
      <c r="E34">
        <v>36.4</v>
      </c>
      <c r="F34">
        <v>33.049999999999997</v>
      </c>
      <c r="G34" s="5">
        <f t="shared" ref="G34:G54" si="29">ROUND(N34,3)</f>
        <v>4.335</v>
      </c>
      <c r="H34" s="5">
        <f t="shared" ref="H34:H54" si="30">ROUND(O34,3)</f>
        <v>1.014</v>
      </c>
      <c r="I34" s="5">
        <f t="shared" ref="I34:I54" si="31">ROUND(P34,3)</f>
        <v>0.23400000000000001</v>
      </c>
      <c r="J34" s="5">
        <f t="shared" ref="J34:J52" si="32">ROUND(Q34,2)</f>
        <v>17.05</v>
      </c>
      <c r="K34" s="5">
        <f t="shared" ref="K34:K52" si="33">ROUND(R34,3)</f>
        <v>1.042</v>
      </c>
      <c r="M34">
        <f t="shared" ref="M34:M52" si="34">M33</f>
        <v>17.771916004628242</v>
      </c>
      <c r="N34" s="5">
        <f t="shared" ref="N34:N52" si="35">(C34+((((1000*M34)/(30*E34))^2)/1962))</f>
        <v>4.3349970331843863</v>
      </c>
      <c r="O34" s="5">
        <f t="shared" ref="O34:O52" si="36">IF(D34=0,0,(D34+((((1000*M34)/(30*F34))^2)/1962)))</f>
        <v>1.0137510388266833</v>
      </c>
      <c r="P34" s="5">
        <f t="shared" ref="P34:P53" si="37">O34/N34</f>
        <v>0.23385276415795048</v>
      </c>
      <c r="Q34" s="5">
        <f t="shared" ref="Q34:Q52" si="38">4.0661*N34-0.5732</f>
        <v>17.05333143663103</v>
      </c>
      <c r="R34" s="5">
        <f t="shared" ref="R34:R52" si="39">M34/Q34</f>
        <v>1.0421374891274131</v>
      </c>
    </row>
    <row r="35" spans="1:18" x14ac:dyDescent="0.3">
      <c r="A35" t="s">
        <v>31</v>
      </c>
      <c r="B35" s="5">
        <f t="shared" ref="B35:B52" si="40">ROUND(M35,2)</f>
        <v>17.77</v>
      </c>
      <c r="C35">
        <v>4.2000000000000011</v>
      </c>
      <c r="D35">
        <v>1.2999999999999989</v>
      </c>
      <c r="E35">
        <v>36.4</v>
      </c>
      <c r="F35">
        <v>33.5</v>
      </c>
      <c r="G35" s="5">
        <f t="shared" si="29"/>
        <v>4.335</v>
      </c>
      <c r="H35" s="5">
        <f t="shared" si="30"/>
        <v>1.4590000000000001</v>
      </c>
      <c r="I35" s="5">
        <f t="shared" si="31"/>
        <v>0.33700000000000002</v>
      </c>
      <c r="J35" s="5">
        <f t="shared" si="32"/>
        <v>17.05</v>
      </c>
      <c r="K35" s="5">
        <f t="shared" si="33"/>
        <v>1.042</v>
      </c>
      <c r="M35">
        <f t="shared" si="34"/>
        <v>17.771916004628242</v>
      </c>
      <c r="N35" s="5">
        <f t="shared" si="35"/>
        <v>4.3349970331843863</v>
      </c>
      <c r="O35" s="5">
        <f t="shared" si="36"/>
        <v>1.4593813046005635</v>
      </c>
      <c r="P35" s="5">
        <f t="shared" si="37"/>
        <v>0.33665105037650661</v>
      </c>
      <c r="Q35" s="5">
        <f t="shared" si="38"/>
        <v>17.05333143663103</v>
      </c>
      <c r="R35" s="5">
        <f t="shared" si="39"/>
        <v>1.0421374891274131</v>
      </c>
    </row>
    <row r="36" spans="1:18" x14ac:dyDescent="0.3">
      <c r="A36" t="s">
        <v>31</v>
      </c>
      <c r="B36" s="5">
        <f t="shared" si="40"/>
        <v>17.77</v>
      </c>
      <c r="C36">
        <v>4.2300000000000004</v>
      </c>
      <c r="D36">
        <v>1.4999999999999991</v>
      </c>
      <c r="E36">
        <v>36.43</v>
      </c>
      <c r="F36">
        <v>33.699999999999996</v>
      </c>
      <c r="G36" s="5">
        <f t="shared" si="29"/>
        <v>4.3650000000000002</v>
      </c>
      <c r="H36" s="5">
        <f t="shared" si="30"/>
        <v>1.657</v>
      </c>
      <c r="I36" s="5">
        <f t="shared" si="31"/>
        <v>0.38</v>
      </c>
      <c r="J36" s="5">
        <f t="shared" si="32"/>
        <v>17.170000000000002</v>
      </c>
      <c r="K36" s="5">
        <f t="shared" si="33"/>
        <v>1.0349999999999999</v>
      </c>
      <c r="M36">
        <f t="shared" si="34"/>
        <v>17.771916004628242</v>
      </c>
      <c r="N36" s="5">
        <f t="shared" si="35"/>
        <v>4.3647747853968202</v>
      </c>
      <c r="O36" s="5">
        <f t="shared" si="36"/>
        <v>1.6574951519234848</v>
      </c>
      <c r="P36" s="5">
        <f t="shared" si="37"/>
        <v>0.37974356832085554</v>
      </c>
      <c r="Q36" s="5">
        <f t="shared" si="38"/>
        <v>17.174410754902009</v>
      </c>
      <c r="R36" s="5">
        <f t="shared" si="39"/>
        <v>1.0347904366707714</v>
      </c>
    </row>
    <row r="37" spans="1:18" x14ac:dyDescent="0.3">
      <c r="A37" t="s">
        <v>31</v>
      </c>
      <c r="B37" s="5">
        <f t="shared" si="40"/>
        <v>17.77</v>
      </c>
      <c r="C37">
        <v>4.3000000000000007</v>
      </c>
      <c r="D37">
        <v>2.0499999999999989</v>
      </c>
      <c r="E37">
        <v>36.5</v>
      </c>
      <c r="F37">
        <v>34.25</v>
      </c>
      <c r="G37" s="5">
        <f t="shared" si="29"/>
        <v>4.4340000000000002</v>
      </c>
      <c r="H37" s="5">
        <f t="shared" si="30"/>
        <v>2.202</v>
      </c>
      <c r="I37" s="5">
        <f t="shared" si="31"/>
        <v>0.497</v>
      </c>
      <c r="J37" s="5">
        <f t="shared" si="32"/>
        <v>17.46</v>
      </c>
      <c r="K37" s="5">
        <f t="shared" si="33"/>
        <v>1.018</v>
      </c>
      <c r="M37">
        <f t="shared" si="34"/>
        <v>17.771916004628242</v>
      </c>
      <c r="N37" s="5">
        <f t="shared" si="35"/>
        <v>4.4342583367145689</v>
      </c>
      <c r="O37" s="5">
        <f t="shared" si="36"/>
        <v>2.20247752706099</v>
      </c>
      <c r="P37" s="5">
        <f t="shared" si="37"/>
        <v>0.49669580791561407</v>
      </c>
      <c r="Q37" s="5">
        <f t="shared" si="38"/>
        <v>17.456937822915108</v>
      </c>
      <c r="R37" s="5">
        <f t="shared" si="39"/>
        <v>1.0180431519495745</v>
      </c>
    </row>
    <row r="38" spans="1:18" x14ac:dyDescent="0.3">
      <c r="A38" t="s">
        <v>31</v>
      </c>
      <c r="B38" s="5">
        <f t="shared" si="40"/>
        <v>17.77</v>
      </c>
      <c r="C38">
        <v>4.4000000000000004</v>
      </c>
      <c r="D38">
        <v>2.3999999999999995</v>
      </c>
      <c r="E38">
        <v>36.6</v>
      </c>
      <c r="F38">
        <v>34.6</v>
      </c>
      <c r="G38" s="5">
        <f t="shared" si="29"/>
        <v>4.5339999999999998</v>
      </c>
      <c r="H38" s="5">
        <f t="shared" si="30"/>
        <v>2.5489999999999999</v>
      </c>
      <c r="I38" s="5">
        <f t="shared" si="31"/>
        <v>0.56200000000000006</v>
      </c>
      <c r="J38" s="5">
        <f t="shared" si="32"/>
        <v>17.86</v>
      </c>
      <c r="K38" s="5">
        <f t="shared" si="33"/>
        <v>0.995</v>
      </c>
      <c r="M38">
        <f t="shared" si="34"/>
        <v>17.771916004628242</v>
      </c>
      <c r="N38" s="5">
        <f t="shared" si="35"/>
        <v>4.5335256868583595</v>
      </c>
      <c r="O38" s="5">
        <f t="shared" si="36"/>
        <v>2.5494083239399772</v>
      </c>
      <c r="P38" s="5">
        <f t="shared" si="37"/>
        <v>0.5623456223773301</v>
      </c>
      <c r="Q38" s="5">
        <f t="shared" si="38"/>
        <v>17.860568795334775</v>
      </c>
      <c r="R38" s="5">
        <f t="shared" si="39"/>
        <v>0.99503639600046279</v>
      </c>
    </row>
    <row r="39" spans="1:18" x14ac:dyDescent="0.3">
      <c r="A39" t="s">
        <v>31</v>
      </c>
      <c r="B39" s="5">
        <f t="shared" si="40"/>
        <v>17.77</v>
      </c>
      <c r="C39">
        <v>4.7000000000000011</v>
      </c>
      <c r="D39">
        <v>3.0999999999999996</v>
      </c>
      <c r="E39">
        <v>36.9</v>
      </c>
      <c r="F39">
        <v>35.299999999999997</v>
      </c>
      <c r="G39" s="5">
        <f t="shared" si="29"/>
        <v>4.8310000000000004</v>
      </c>
      <c r="H39" s="5">
        <f t="shared" si="30"/>
        <v>3.2440000000000002</v>
      </c>
      <c r="I39" s="5">
        <f t="shared" si="31"/>
        <v>0.67100000000000004</v>
      </c>
      <c r="J39" s="5">
        <f t="shared" si="32"/>
        <v>19.07</v>
      </c>
      <c r="K39" s="5">
        <f t="shared" si="33"/>
        <v>0.93200000000000005</v>
      </c>
      <c r="M39">
        <f t="shared" si="34"/>
        <v>17.771916004628242</v>
      </c>
      <c r="N39" s="5">
        <f t="shared" si="35"/>
        <v>4.8313633632890367</v>
      </c>
      <c r="O39" s="5">
        <f t="shared" si="36"/>
        <v>3.243541533186193</v>
      </c>
      <c r="P39" s="5">
        <f t="shared" si="37"/>
        <v>0.6713511879135694</v>
      </c>
      <c r="Q39" s="5">
        <f t="shared" si="38"/>
        <v>19.071606571469552</v>
      </c>
      <c r="R39" s="5">
        <f t="shared" si="39"/>
        <v>0.93185206699966217</v>
      </c>
    </row>
    <row r="40" spans="1:18" x14ac:dyDescent="0.3">
      <c r="A40" t="s">
        <v>31</v>
      </c>
      <c r="B40" s="5">
        <f t="shared" si="40"/>
        <v>17.77</v>
      </c>
      <c r="C40">
        <v>5.2000000000000011</v>
      </c>
      <c r="D40">
        <v>4.0999999999999996</v>
      </c>
      <c r="E40">
        <v>37.4</v>
      </c>
      <c r="F40">
        <v>36.299999999999997</v>
      </c>
      <c r="G40" s="5">
        <f t="shared" si="29"/>
        <v>5.3280000000000003</v>
      </c>
      <c r="H40" s="5">
        <f t="shared" si="30"/>
        <v>4.2359999999999998</v>
      </c>
      <c r="I40" s="5">
        <f t="shared" si="31"/>
        <v>0.79500000000000004</v>
      </c>
      <c r="J40" s="5">
        <f t="shared" si="32"/>
        <v>21.09</v>
      </c>
      <c r="K40" s="5">
        <f t="shared" si="33"/>
        <v>0.84299999999999997</v>
      </c>
      <c r="M40">
        <f t="shared" si="34"/>
        <v>17.771916004628242</v>
      </c>
      <c r="N40" s="5">
        <f t="shared" si="35"/>
        <v>5.3278744524350028</v>
      </c>
      <c r="O40" s="5">
        <f t="shared" si="36"/>
        <v>4.2357418429888538</v>
      </c>
      <c r="P40" s="5">
        <f t="shared" si="37"/>
        <v>0.79501532568076738</v>
      </c>
      <c r="Q40" s="5">
        <f t="shared" si="38"/>
        <v>21.090470311045962</v>
      </c>
      <c r="R40" s="5">
        <f t="shared" si="39"/>
        <v>0.84265147920007955</v>
      </c>
    </row>
    <row r="41" spans="1:18" x14ac:dyDescent="0.3">
      <c r="A41" t="s">
        <v>31</v>
      </c>
      <c r="B41" s="5">
        <f t="shared" si="40"/>
        <v>17.77</v>
      </c>
      <c r="C41">
        <v>5.5000000000000009</v>
      </c>
      <c r="D41">
        <v>4.5499999999999989</v>
      </c>
      <c r="E41">
        <v>37.700000000000003</v>
      </c>
      <c r="F41">
        <v>36.75</v>
      </c>
      <c r="G41" s="5">
        <f t="shared" si="29"/>
        <v>5.6260000000000003</v>
      </c>
      <c r="H41" s="5">
        <f t="shared" si="30"/>
        <v>4.6820000000000004</v>
      </c>
      <c r="I41" s="5">
        <f t="shared" si="31"/>
        <v>0.83199999999999996</v>
      </c>
      <c r="J41" s="5">
        <f t="shared" si="32"/>
        <v>22.3</v>
      </c>
      <c r="K41" s="5">
        <f t="shared" si="33"/>
        <v>0.79700000000000004</v>
      </c>
      <c r="M41">
        <f t="shared" si="34"/>
        <v>17.771916004628242</v>
      </c>
      <c r="N41" s="5">
        <f t="shared" si="35"/>
        <v>5.6258474126237328</v>
      </c>
      <c r="O41" s="5">
        <f t="shared" si="36"/>
        <v>4.6824379057525896</v>
      </c>
      <c r="P41" s="5">
        <f t="shared" si="37"/>
        <v>0.83230801732122273</v>
      </c>
      <c r="Q41" s="5">
        <f t="shared" si="38"/>
        <v>22.302058164469358</v>
      </c>
      <c r="R41" s="5">
        <f t="shared" si="39"/>
        <v>0.79687335911183588</v>
      </c>
    </row>
    <row r="42" spans="1:18" x14ac:dyDescent="0.3">
      <c r="A42" t="s">
        <v>31</v>
      </c>
      <c r="B42" s="5">
        <f t="shared" si="40"/>
        <v>17.77</v>
      </c>
      <c r="C42">
        <v>5.9</v>
      </c>
      <c r="D42">
        <v>5.0999999999999996</v>
      </c>
      <c r="E42">
        <v>38.1</v>
      </c>
      <c r="F42">
        <v>37.299999999999997</v>
      </c>
      <c r="G42" s="5">
        <f t="shared" si="29"/>
        <v>6.0229999999999997</v>
      </c>
      <c r="H42" s="5">
        <f t="shared" si="30"/>
        <v>5.2290000000000001</v>
      </c>
      <c r="I42" s="5">
        <f t="shared" si="31"/>
        <v>0.86799999999999999</v>
      </c>
      <c r="J42" s="5">
        <f t="shared" si="32"/>
        <v>23.92</v>
      </c>
      <c r="K42" s="5">
        <f t="shared" si="33"/>
        <v>0.74299999999999999</v>
      </c>
      <c r="M42">
        <f t="shared" si="34"/>
        <v>17.771916004628242</v>
      </c>
      <c r="N42" s="5">
        <f t="shared" si="35"/>
        <v>6.0232188184760256</v>
      </c>
      <c r="O42" s="5">
        <f t="shared" si="36"/>
        <v>5.2285610254425627</v>
      </c>
      <c r="P42" s="5">
        <f t="shared" si="37"/>
        <v>0.8680675869526977</v>
      </c>
      <c r="Q42" s="5">
        <f t="shared" si="38"/>
        <v>23.917810037805367</v>
      </c>
      <c r="R42" s="5">
        <f t="shared" si="39"/>
        <v>0.74304110520726185</v>
      </c>
    </row>
    <row r="43" spans="1:18" x14ac:dyDescent="0.3">
      <c r="A43" t="s">
        <v>31</v>
      </c>
      <c r="B43" s="5">
        <f t="shared" si="40"/>
        <v>17.77</v>
      </c>
      <c r="C43">
        <v>6.19</v>
      </c>
      <c r="D43">
        <v>5.4999999999999991</v>
      </c>
      <c r="E43">
        <v>38.39</v>
      </c>
      <c r="F43">
        <v>37.699999999999996</v>
      </c>
      <c r="G43" s="5">
        <f t="shared" si="29"/>
        <v>6.3109999999999999</v>
      </c>
      <c r="H43" s="5">
        <f t="shared" si="30"/>
        <v>5.6260000000000003</v>
      </c>
      <c r="I43" s="5">
        <f t="shared" si="31"/>
        <v>0.89100000000000001</v>
      </c>
      <c r="J43" s="5">
        <f t="shared" si="32"/>
        <v>25.09</v>
      </c>
      <c r="K43" s="5">
        <f t="shared" si="33"/>
        <v>0.70799999999999996</v>
      </c>
      <c r="M43">
        <f t="shared" si="34"/>
        <v>17.771916004628242</v>
      </c>
      <c r="N43" s="5">
        <f t="shared" si="35"/>
        <v>6.3113642474321745</v>
      </c>
      <c r="O43" s="5">
        <f t="shared" si="36"/>
        <v>5.625847412623731</v>
      </c>
      <c r="P43" s="5">
        <f t="shared" si="37"/>
        <v>0.89138373132443571</v>
      </c>
      <c r="Q43" s="5">
        <f t="shared" si="38"/>
        <v>25.089438166483962</v>
      </c>
      <c r="R43" s="5">
        <f t="shared" si="39"/>
        <v>0.70834252591471247</v>
      </c>
    </row>
    <row r="44" spans="1:18" x14ac:dyDescent="0.3">
      <c r="A44" t="s">
        <v>31</v>
      </c>
      <c r="B44" s="5">
        <f t="shared" si="40"/>
        <v>17.77</v>
      </c>
      <c r="C44">
        <v>6.3000000000000007</v>
      </c>
      <c r="D44">
        <v>5.7499999999999991</v>
      </c>
      <c r="E44">
        <v>38.5</v>
      </c>
      <c r="F44">
        <v>37.949999999999996</v>
      </c>
      <c r="G44" s="5">
        <f t="shared" si="29"/>
        <v>6.4210000000000003</v>
      </c>
      <c r="H44" s="5">
        <f t="shared" si="30"/>
        <v>5.8739999999999997</v>
      </c>
      <c r="I44" s="5">
        <f t="shared" si="31"/>
        <v>0.91500000000000004</v>
      </c>
      <c r="J44" s="5">
        <f t="shared" si="32"/>
        <v>25.53</v>
      </c>
      <c r="K44" s="5">
        <f t="shared" si="33"/>
        <v>0.69599999999999995</v>
      </c>
      <c r="M44">
        <f t="shared" si="34"/>
        <v>17.771916004628242</v>
      </c>
      <c r="N44" s="5">
        <f t="shared" si="35"/>
        <v>6.4206717281753987</v>
      </c>
      <c r="O44" s="5">
        <f t="shared" si="36"/>
        <v>5.8741948053054918</v>
      </c>
      <c r="P44" s="5">
        <f t="shared" si="37"/>
        <v>0.9148878893041924</v>
      </c>
      <c r="Q44" s="5">
        <f t="shared" si="38"/>
        <v>25.533893313933987</v>
      </c>
      <c r="R44" s="5">
        <f t="shared" si="39"/>
        <v>0.69601277745333134</v>
      </c>
    </row>
    <row r="45" spans="1:18" x14ac:dyDescent="0.3">
      <c r="A45" t="s">
        <v>31</v>
      </c>
      <c r="B45" s="5">
        <f t="shared" si="40"/>
        <v>17.77</v>
      </c>
      <c r="C45">
        <v>6.5000000000000009</v>
      </c>
      <c r="D45">
        <v>6.0499999999999989</v>
      </c>
      <c r="E45">
        <v>38.700000000000003</v>
      </c>
      <c r="F45">
        <v>38.25</v>
      </c>
      <c r="G45" s="5">
        <f t="shared" si="29"/>
        <v>6.6189999999999998</v>
      </c>
      <c r="H45" s="5">
        <f t="shared" si="30"/>
        <v>6.1719999999999997</v>
      </c>
      <c r="I45" s="5">
        <f t="shared" si="31"/>
        <v>0.93200000000000005</v>
      </c>
      <c r="J45" s="5">
        <f t="shared" si="32"/>
        <v>26.34</v>
      </c>
      <c r="K45" s="5">
        <f t="shared" si="33"/>
        <v>0.67500000000000004</v>
      </c>
      <c r="M45">
        <f t="shared" si="34"/>
        <v>17.771916004628242</v>
      </c>
      <c r="N45" s="5">
        <f t="shared" si="35"/>
        <v>6.6194276980469819</v>
      </c>
      <c r="O45" s="5">
        <f t="shared" si="36"/>
        <v>6.1722542913156353</v>
      </c>
      <c r="P45" s="5">
        <f t="shared" si="37"/>
        <v>0.93244530688607985</v>
      </c>
      <c r="Q45" s="5">
        <f t="shared" si="38"/>
        <v>26.342054963028829</v>
      </c>
      <c r="R45" s="5">
        <f t="shared" si="39"/>
        <v>0.67465943828494745</v>
      </c>
    </row>
    <row r="46" spans="1:18" x14ac:dyDescent="0.3">
      <c r="A46" t="s">
        <v>31</v>
      </c>
      <c r="B46" s="5">
        <f t="shared" si="40"/>
        <v>17.77</v>
      </c>
      <c r="C46">
        <v>6.7500000000000009</v>
      </c>
      <c r="D46">
        <v>6.2999999999999989</v>
      </c>
      <c r="E46">
        <v>38.950000000000003</v>
      </c>
      <c r="F46">
        <v>38.5</v>
      </c>
      <c r="G46" s="5">
        <f t="shared" si="29"/>
        <v>6.8680000000000003</v>
      </c>
      <c r="H46" s="5">
        <f t="shared" si="30"/>
        <v>6.4210000000000003</v>
      </c>
      <c r="I46" s="5">
        <f t="shared" si="31"/>
        <v>0.93500000000000005</v>
      </c>
      <c r="J46" s="5">
        <f t="shared" si="32"/>
        <v>27.35</v>
      </c>
      <c r="K46" s="5">
        <f t="shared" si="33"/>
        <v>0.65</v>
      </c>
      <c r="M46">
        <f t="shared" si="34"/>
        <v>17.771916004628242</v>
      </c>
      <c r="N46" s="5">
        <f t="shared" si="35"/>
        <v>6.8678995282704927</v>
      </c>
      <c r="O46" s="5">
        <f t="shared" si="36"/>
        <v>6.4206717281753969</v>
      </c>
      <c r="P46" s="5">
        <f t="shared" si="37"/>
        <v>0.93488142943061969</v>
      </c>
      <c r="Q46" s="5">
        <f t="shared" si="38"/>
        <v>27.352366271900646</v>
      </c>
      <c r="R46" s="5">
        <f t="shared" si="39"/>
        <v>0.64973961769755573</v>
      </c>
    </row>
    <row r="47" spans="1:18" x14ac:dyDescent="0.3">
      <c r="A47" t="s">
        <v>31</v>
      </c>
      <c r="B47" s="5">
        <f t="shared" si="40"/>
        <v>17.77</v>
      </c>
      <c r="C47">
        <v>7.07</v>
      </c>
      <c r="D47">
        <v>6.6999999999999993</v>
      </c>
      <c r="E47">
        <v>39.269999999999996</v>
      </c>
      <c r="F47">
        <v>38.9</v>
      </c>
      <c r="G47" s="5">
        <f t="shared" si="29"/>
        <v>7.1859999999999999</v>
      </c>
      <c r="H47" s="5">
        <f t="shared" si="30"/>
        <v>6.8179999999999996</v>
      </c>
      <c r="I47" s="5">
        <f t="shared" si="31"/>
        <v>0.94899999999999995</v>
      </c>
      <c r="J47" s="5">
        <f t="shared" si="32"/>
        <v>28.65</v>
      </c>
      <c r="K47" s="5">
        <f t="shared" si="33"/>
        <v>0.62</v>
      </c>
      <c r="M47">
        <f t="shared" si="34"/>
        <v>17.771916004628242</v>
      </c>
      <c r="N47" s="5">
        <f t="shared" si="35"/>
        <v>7.1859858979002293</v>
      </c>
      <c r="O47" s="5">
        <f t="shared" si="36"/>
        <v>6.8182028066745408</v>
      </c>
      <c r="P47" s="5">
        <f t="shared" si="37"/>
        <v>0.94881939702481799</v>
      </c>
      <c r="Q47" s="5">
        <f t="shared" si="38"/>
        <v>28.645737259452119</v>
      </c>
      <c r="R47" s="5">
        <f t="shared" si="39"/>
        <v>0.62040351217576406</v>
      </c>
    </row>
    <row r="48" spans="1:18" x14ac:dyDescent="0.3">
      <c r="A48" t="s">
        <v>31</v>
      </c>
      <c r="B48" s="5">
        <f t="shared" si="40"/>
        <v>17.77</v>
      </c>
      <c r="C48">
        <v>7.3000000000000007</v>
      </c>
      <c r="D48">
        <v>6.9999999999999991</v>
      </c>
      <c r="E48">
        <v>39.5</v>
      </c>
      <c r="F48">
        <v>39.199999999999996</v>
      </c>
      <c r="G48" s="5">
        <f t="shared" si="29"/>
        <v>7.415</v>
      </c>
      <c r="H48" s="5">
        <f t="shared" si="30"/>
        <v>7.1159999999999997</v>
      </c>
      <c r="I48" s="5">
        <f t="shared" si="31"/>
        <v>0.96</v>
      </c>
      <c r="J48" s="5">
        <f t="shared" si="32"/>
        <v>29.58</v>
      </c>
      <c r="K48" s="5">
        <f t="shared" si="33"/>
        <v>0.60099999999999998</v>
      </c>
      <c r="M48">
        <f t="shared" si="34"/>
        <v>17.771916004628242</v>
      </c>
      <c r="N48" s="5">
        <f t="shared" si="35"/>
        <v>7.4146391085325973</v>
      </c>
      <c r="O48" s="5">
        <f t="shared" si="36"/>
        <v>7.1164005031028621</v>
      </c>
      <c r="P48" s="5">
        <f t="shared" si="37"/>
        <v>0.95977705710767114</v>
      </c>
      <c r="Q48" s="5">
        <f t="shared" si="38"/>
        <v>29.575464079204391</v>
      </c>
      <c r="R48" s="5">
        <f t="shared" si="39"/>
        <v>0.60090066404484033</v>
      </c>
    </row>
    <row r="49" spans="1:18" x14ac:dyDescent="0.3">
      <c r="A49" t="s">
        <v>31</v>
      </c>
      <c r="B49" s="5">
        <f t="shared" si="40"/>
        <v>17.77</v>
      </c>
      <c r="C49">
        <v>7.3800000000000008</v>
      </c>
      <c r="D49">
        <v>7.1499999999999995</v>
      </c>
      <c r="E49">
        <v>39.58</v>
      </c>
      <c r="F49">
        <v>39.35</v>
      </c>
      <c r="G49" s="5">
        <f t="shared" si="29"/>
        <v>7.4939999999999998</v>
      </c>
      <c r="H49" s="5">
        <f t="shared" si="30"/>
        <v>7.266</v>
      </c>
      <c r="I49" s="5">
        <f t="shared" si="31"/>
        <v>0.96899999999999997</v>
      </c>
      <c r="J49" s="5">
        <f t="shared" si="32"/>
        <v>29.9</v>
      </c>
      <c r="K49" s="5">
        <f t="shared" si="33"/>
        <v>0.59399999999999997</v>
      </c>
      <c r="M49">
        <f t="shared" si="34"/>
        <v>17.771916004628242</v>
      </c>
      <c r="N49" s="5">
        <f t="shared" si="35"/>
        <v>7.4941761545035304</v>
      </c>
      <c r="O49" s="5">
        <f t="shared" si="36"/>
        <v>7.2655147700889016</v>
      </c>
      <c r="P49" s="5">
        <f t="shared" si="37"/>
        <v>0.96948812255003936</v>
      </c>
      <c r="Q49" s="5">
        <f t="shared" si="38"/>
        <v>29.898869661826801</v>
      </c>
      <c r="R49" s="5">
        <f t="shared" si="39"/>
        <v>0.59440093239773628</v>
      </c>
    </row>
    <row r="50" spans="1:18" x14ac:dyDescent="0.3">
      <c r="A50" t="s">
        <v>31</v>
      </c>
      <c r="B50" s="5">
        <f t="shared" si="40"/>
        <v>17.77</v>
      </c>
      <c r="C50">
        <v>7.6000000000000005</v>
      </c>
      <c r="D50">
        <v>7.2600000000000016</v>
      </c>
      <c r="E50">
        <v>39.799999999999997</v>
      </c>
      <c r="F50">
        <v>31.7</v>
      </c>
      <c r="G50" s="5">
        <f t="shared" si="29"/>
        <v>7.7130000000000001</v>
      </c>
      <c r="H50" s="5">
        <f t="shared" si="30"/>
        <v>7.4379999999999997</v>
      </c>
      <c r="I50" s="5">
        <f t="shared" si="31"/>
        <v>0.96399999999999997</v>
      </c>
      <c r="J50" s="5">
        <f t="shared" si="32"/>
        <v>30.79</v>
      </c>
      <c r="K50" s="5">
        <f t="shared" si="33"/>
        <v>0.57699999999999996</v>
      </c>
      <c r="M50">
        <f t="shared" si="34"/>
        <v>17.771916004628242</v>
      </c>
      <c r="N50" s="5">
        <f t="shared" si="35"/>
        <v>7.7129173941870057</v>
      </c>
      <c r="O50" s="5">
        <f t="shared" si="36"/>
        <v>7.4379952722068934</v>
      </c>
      <c r="P50" s="5">
        <f t="shared" si="37"/>
        <v>0.96435562473580838</v>
      </c>
      <c r="Q50" s="5">
        <f t="shared" si="38"/>
        <v>30.78829341650378</v>
      </c>
      <c r="R50" s="5">
        <f t="shared" si="39"/>
        <v>0.57722965557752448</v>
      </c>
    </row>
    <row r="51" spans="1:18" x14ac:dyDescent="0.3">
      <c r="A51" t="s">
        <v>31</v>
      </c>
      <c r="B51" s="5">
        <f t="shared" si="40"/>
        <v>17.77</v>
      </c>
      <c r="C51">
        <v>8</v>
      </c>
      <c r="D51">
        <v>7.7600000000000016</v>
      </c>
      <c r="E51">
        <v>40.200000000000003</v>
      </c>
      <c r="F51">
        <v>32.200000000000003</v>
      </c>
      <c r="G51" s="5">
        <f t="shared" si="29"/>
        <v>8.1110000000000007</v>
      </c>
      <c r="H51" s="5">
        <f t="shared" si="30"/>
        <v>7.9329999999999998</v>
      </c>
      <c r="I51" s="5">
        <f t="shared" si="31"/>
        <v>0.97799999999999998</v>
      </c>
      <c r="J51" s="5">
        <f t="shared" si="32"/>
        <v>32.409999999999997</v>
      </c>
      <c r="K51" s="5">
        <f t="shared" si="33"/>
        <v>0.54800000000000004</v>
      </c>
      <c r="M51">
        <f t="shared" si="34"/>
        <v>17.771916004628242</v>
      </c>
      <c r="N51" s="5">
        <f t="shared" si="35"/>
        <v>8.1106814615281699</v>
      </c>
      <c r="O51" s="5">
        <f t="shared" si="36"/>
        <v>7.9325103864511259</v>
      </c>
      <c r="P51" s="5">
        <f t="shared" si="37"/>
        <v>0.97803253944540014</v>
      </c>
      <c r="Q51" s="5">
        <f t="shared" si="38"/>
        <v>32.405641890719686</v>
      </c>
      <c r="R51" s="5">
        <f t="shared" si="39"/>
        <v>0.5484204282871421</v>
      </c>
    </row>
    <row r="52" spans="1:18" x14ac:dyDescent="0.3">
      <c r="A52" t="s">
        <v>31</v>
      </c>
      <c r="B52" s="5">
        <f t="shared" si="40"/>
        <v>17.77</v>
      </c>
      <c r="C52">
        <v>8.25</v>
      </c>
      <c r="D52">
        <v>8.06</v>
      </c>
      <c r="E52">
        <v>40.450000000000003</v>
      </c>
      <c r="F52">
        <v>32.5</v>
      </c>
      <c r="G52" s="5">
        <f t="shared" si="29"/>
        <v>8.359</v>
      </c>
      <c r="H52" s="5">
        <f t="shared" si="30"/>
        <v>8.2289999999999992</v>
      </c>
      <c r="I52" s="5">
        <f t="shared" si="31"/>
        <v>0.98399999999999999</v>
      </c>
      <c r="J52" s="5">
        <f t="shared" si="32"/>
        <v>33.42</v>
      </c>
      <c r="K52" s="5">
        <f t="shared" si="33"/>
        <v>0.53200000000000003</v>
      </c>
      <c r="M52">
        <f t="shared" si="34"/>
        <v>17.771916004628242</v>
      </c>
      <c r="N52" s="5">
        <f t="shared" si="35"/>
        <v>8.3593175625192995</v>
      </c>
      <c r="O52" s="5">
        <f t="shared" si="36"/>
        <v>8.2293402784264931</v>
      </c>
      <c r="P52" s="5">
        <f t="shared" si="37"/>
        <v>0.98445120871163139</v>
      </c>
      <c r="Q52" s="5">
        <f t="shared" si="38"/>
        <v>33.41662114095972</v>
      </c>
      <c r="R52" s="5">
        <f t="shared" si="39"/>
        <v>0.53182863490781507</v>
      </c>
    </row>
    <row r="53" spans="1:18" x14ac:dyDescent="0.3">
      <c r="A53" t="s">
        <v>31</v>
      </c>
      <c r="B53" s="5">
        <f>ROUND(M53,2)</f>
        <v>20.57</v>
      </c>
      <c r="C53">
        <v>4.9500000000000011</v>
      </c>
      <c r="D53">
        <v>0</v>
      </c>
      <c r="E53">
        <v>37.15</v>
      </c>
      <c r="F53" s="6" t="s">
        <v>30</v>
      </c>
      <c r="G53" s="5">
        <f t="shared" si="29"/>
        <v>5.1239999999999997</v>
      </c>
      <c r="H53" s="5">
        <f t="shared" si="30"/>
        <v>0</v>
      </c>
      <c r="I53" s="5">
        <f t="shared" si="31"/>
        <v>0</v>
      </c>
      <c r="J53" s="5">
        <f>ROUND(Q53,2)</f>
        <v>20.57</v>
      </c>
      <c r="K53" s="5">
        <f>ROUND(R53,3)</f>
        <v>1</v>
      </c>
      <c r="M53">
        <v>20.568155257571668</v>
      </c>
      <c r="N53" s="5">
        <f>(C53+((((1000*M53)/(30*E53))^2)/1962))</f>
        <v>5.1235927307937699</v>
      </c>
      <c r="O53" s="5">
        <f>IF(D53=0,0,(D53+((((1000*M53)/(30*F53))^2)/1962)))</f>
        <v>0</v>
      </c>
      <c r="P53" s="5">
        <f t="shared" si="37"/>
        <v>0</v>
      </c>
      <c r="Q53" s="5">
        <f>M53</f>
        <v>20.568155257571668</v>
      </c>
      <c r="R53" s="5">
        <f>M53/Q53</f>
        <v>1</v>
      </c>
    </row>
    <row r="54" spans="1:18" x14ac:dyDescent="0.3">
      <c r="A54" t="s">
        <v>31</v>
      </c>
      <c r="B54" s="5">
        <f t="shared" ref="B54:B55" si="41">ROUND(M54,2)</f>
        <v>20.57</v>
      </c>
      <c r="C54">
        <v>4.8000000000000007</v>
      </c>
      <c r="D54">
        <v>0</v>
      </c>
      <c r="E54">
        <v>37</v>
      </c>
      <c r="F54">
        <v>31</v>
      </c>
      <c r="G54" s="5">
        <f t="shared" si="29"/>
        <v>4.9749999999999996</v>
      </c>
      <c r="H54" s="5">
        <f t="shared" si="30"/>
        <v>0</v>
      </c>
      <c r="I54" s="5">
        <f t="shared" si="31"/>
        <v>0</v>
      </c>
      <c r="J54" s="5">
        <f>ROUND(Q54,2)</f>
        <v>19.66</v>
      </c>
      <c r="K54" s="5">
        <f>ROUND(R54,3)</f>
        <v>1.046</v>
      </c>
      <c r="M54">
        <f>M53</f>
        <v>20.568155257571668</v>
      </c>
      <c r="N54" s="5">
        <f>(C54+((((1000*M54)/(30*E54))^2)/1962))</f>
        <v>4.9750030924798567</v>
      </c>
      <c r="O54" s="5">
        <f>IF(D54=0,0,(D54+((((1000*M54)/(30*F54))^2)/1962)))</f>
        <v>0</v>
      </c>
      <c r="P54" s="5">
        <f>O54/N54</f>
        <v>0</v>
      </c>
      <c r="Q54" s="5">
        <f>4.0661*N54-0.5732</f>
        <v>19.655660074332342</v>
      </c>
      <c r="R54" s="5">
        <f>M54/Q54</f>
        <v>1.0464240417156441</v>
      </c>
    </row>
    <row r="55" spans="1:18" x14ac:dyDescent="0.3">
      <c r="A55" t="s">
        <v>31</v>
      </c>
      <c r="B55" s="5">
        <f t="shared" si="41"/>
        <v>20.57</v>
      </c>
      <c r="C55">
        <v>4.7500000000000009</v>
      </c>
      <c r="D55">
        <v>0.29999999999999893</v>
      </c>
      <c r="E55">
        <v>36.950000000000003</v>
      </c>
      <c r="F55">
        <v>32.5</v>
      </c>
      <c r="G55" s="5">
        <f t="shared" ref="G55:G79" si="42">ROUND(N55,3)</f>
        <v>4.9249999999999998</v>
      </c>
      <c r="H55" s="5">
        <f t="shared" ref="H55:H79" si="43">ROUND(O55,3)</f>
        <v>0.52700000000000002</v>
      </c>
      <c r="I55" s="5">
        <f t="shared" ref="I55:I79" si="44">ROUND(P55,3)</f>
        <v>0.107</v>
      </c>
      <c r="J55" s="5">
        <f t="shared" ref="J55:J77" si="45">ROUND(Q55,2)</f>
        <v>19.45</v>
      </c>
      <c r="K55" s="5">
        <f t="shared" ref="K55:K77" si="46">ROUND(R55,3)</f>
        <v>1.0569999999999999</v>
      </c>
      <c r="M55">
        <f t="shared" ref="M55:M77" si="47">M54</f>
        <v>20.568155257571668</v>
      </c>
      <c r="N55" s="5">
        <f t="shared" ref="N55:N77" si="48">(C55+((((1000*M55)/(30*E55))^2)/1962))</f>
        <v>4.9254770342872174</v>
      </c>
      <c r="O55" s="5">
        <f t="shared" ref="O55:O77" si="49">IF(D55=0,0,(D55+((((1000*M55)/(30*F55))^2)/1962)))</f>
        <v>0.52682057619400879</v>
      </c>
      <c r="P55" s="5">
        <f t="shared" ref="P55:P78" si="50">O55/N55</f>
        <v>0.10695828495934644</v>
      </c>
      <c r="Q55" s="5">
        <f t="shared" ref="Q55:Q77" si="51">4.0661*N55-0.5732</f>
        <v>19.454282169115253</v>
      </c>
      <c r="R55" s="5">
        <f t="shared" ref="R55:R77" si="52">M55/Q55</f>
        <v>1.0572559336177796</v>
      </c>
    </row>
    <row r="56" spans="1:18" x14ac:dyDescent="0.3">
      <c r="A56" t="s">
        <v>31</v>
      </c>
      <c r="B56" s="5">
        <f t="shared" ref="B56:B77" si="53">ROUND(M56,2)</f>
        <v>20.57</v>
      </c>
      <c r="C56">
        <v>4.7500000000000009</v>
      </c>
      <c r="D56">
        <v>0.5</v>
      </c>
      <c r="E56">
        <v>36.950000000000003</v>
      </c>
      <c r="F56">
        <v>32.700000000000003</v>
      </c>
      <c r="G56" s="5">
        <f t="shared" si="42"/>
        <v>4.9249999999999998</v>
      </c>
      <c r="H56" s="5">
        <f t="shared" si="43"/>
        <v>0.72399999999999998</v>
      </c>
      <c r="I56" s="5">
        <f t="shared" si="44"/>
        <v>0.14699999999999999</v>
      </c>
      <c r="J56" s="5">
        <f t="shared" si="45"/>
        <v>19.45</v>
      </c>
      <c r="K56" s="5">
        <f t="shared" si="46"/>
        <v>1.0569999999999999</v>
      </c>
      <c r="M56">
        <f t="shared" si="47"/>
        <v>20.568155257571668</v>
      </c>
      <c r="N56" s="5">
        <f t="shared" si="48"/>
        <v>4.9254770342872174</v>
      </c>
      <c r="O56" s="5">
        <f t="shared" si="49"/>
        <v>0.72405449747488793</v>
      </c>
      <c r="P56" s="5">
        <f t="shared" si="50"/>
        <v>0.14700190305113631</v>
      </c>
      <c r="Q56" s="5">
        <f t="shared" si="51"/>
        <v>19.454282169115253</v>
      </c>
      <c r="R56" s="5">
        <f t="shared" si="52"/>
        <v>1.0572559336177796</v>
      </c>
    </row>
    <row r="57" spans="1:18" x14ac:dyDescent="0.3">
      <c r="A57" t="s">
        <v>31</v>
      </c>
      <c r="B57" s="5">
        <f t="shared" si="53"/>
        <v>20.57</v>
      </c>
      <c r="C57">
        <v>4.7000000000000011</v>
      </c>
      <c r="D57">
        <v>0.97999999999999865</v>
      </c>
      <c r="E57">
        <v>36.9</v>
      </c>
      <c r="F57">
        <v>33.18</v>
      </c>
      <c r="G57" s="5">
        <f t="shared" si="42"/>
        <v>4.8760000000000003</v>
      </c>
      <c r="H57" s="5">
        <f t="shared" si="43"/>
        <v>1.198</v>
      </c>
      <c r="I57" s="5">
        <f t="shared" si="44"/>
        <v>0.246</v>
      </c>
      <c r="J57" s="5">
        <f t="shared" si="45"/>
        <v>19.25</v>
      </c>
      <c r="K57" s="5">
        <f t="shared" si="46"/>
        <v>1.0680000000000001</v>
      </c>
      <c r="M57">
        <f t="shared" si="47"/>
        <v>20.568155257571668</v>
      </c>
      <c r="N57" s="5">
        <f t="shared" si="48"/>
        <v>4.8759529039922773</v>
      </c>
      <c r="O57" s="5">
        <f t="shared" si="49"/>
        <v>1.1976187983757123</v>
      </c>
      <c r="P57" s="5">
        <f t="shared" si="50"/>
        <v>0.24561738432607491</v>
      </c>
      <c r="Q57" s="5">
        <f t="shared" si="51"/>
        <v>19.252912102922998</v>
      </c>
      <c r="R57" s="5">
        <f t="shared" si="52"/>
        <v>1.0683139853138885</v>
      </c>
    </row>
    <row r="58" spans="1:18" x14ac:dyDescent="0.3">
      <c r="A58" t="s">
        <v>31</v>
      </c>
      <c r="B58" s="5">
        <f t="shared" si="53"/>
        <v>20.57</v>
      </c>
      <c r="C58">
        <v>4.7500000000000009</v>
      </c>
      <c r="D58">
        <v>1.5999999999999996</v>
      </c>
      <c r="E58">
        <v>36.950000000000003</v>
      </c>
      <c r="F58">
        <v>33.799999999999997</v>
      </c>
      <c r="G58" s="5">
        <f t="shared" si="42"/>
        <v>4.9249999999999998</v>
      </c>
      <c r="H58" s="5">
        <f t="shared" si="43"/>
        <v>1.81</v>
      </c>
      <c r="I58" s="5">
        <f t="shared" si="44"/>
        <v>0.36699999999999999</v>
      </c>
      <c r="J58" s="5">
        <f t="shared" si="45"/>
        <v>19.45</v>
      </c>
      <c r="K58" s="5">
        <f t="shared" si="46"/>
        <v>1.0569999999999999</v>
      </c>
      <c r="M58">
        <f t="shared" si="47"/>
        <v>20.568155257571668</v>
      </c>
      <c r="N58" s="5">
        <f t="shared" si="48"/>
        <v>4.9254770342872174</v>
      </c>
      <c r="O58" s="5">
        <f t="shared" si="49"/>
        <v>1.809708372960438</v>
      </c>
      <c r="P58" s="5">
        <f t="shared" si="50"/>
        <v>0.36741788873700981</v>
      </c>
      <c r="Q58" s="5">
        <f t="shared" si="51"/>
        <v>19.454282169115253</v>
      </c>
      <c r="R58" s="5">
        <f t="shared" si="52"/>
        <v>1.0572559336177796</v>
      </c>
    </row>
    <row r="59" spans="1:18" x14ac:dyDescent="0.3">
      <c r="A59" t="s">
        <v>31</v>
      </c>
      <c r="B59" s="5">
        <f t="shared" si="53"/>
        <v>20.57</v>
      </c>
      <c r="C59">
        <v>4.8000000000000007</v>
      </c>
      <c r="D59">
        <v>1.8999999999999995</v>
      </c>
      <c r="E59">
        <v>37</v>
      </c>
      <c r="F59">
        <v>34.1</v>
      </c>
      <c r="G59" s="5">
        <f t="shared" si="42"/>
        <v>4.9749999999999996</v>
      </c>
      <c r="H59" s="5">
        <f t="shared" si="43"/>
        <v>2.1059999999999999</v>
      </c>
      <c r="I59" s="5">
        <f t="shared" si="44"/>
        <v>0.42299999999999999</v>
      </c>
      <c r="J59" s="5">
        <f t="shared" si="45"/>
        <v>19.66</v>
      </c>
      <c r="K59" s="5">
        <f t="shared" si="46"/>
        <v>1.046</v>
      </c>
      <c r="M59">
        <f t="shared" si="47"/>
        <v>20.568155257571668</v>
      </c>
      <c r="N59" s="5">
        <f t="shared" si="48"/>
        <v>4.9750030924798567</v>
      </c>
      <c r="O59" s="5">
        <f t="shared" si="49"/>
        <v>2.1060347207238692</v>
      </c>
      <c r="P59" s="5">
        <f t="shared" si="50"/>
        <v>0.4233232988150944</v>
      </c>
      <c r="Q59" s="5">
        <f t="shared" si="51"/>
        <v>19.655660074332342</v>
      </c>
      <c r="R59" s="5">
        <f t="shared" si="52"/>
        <v>1.0464240417156441</v>
      </c>
    </row>
    <row r="60" spans="1:18" x14ac:dyDescent="0.3">
      <c r="A60" t="s">
        <v>31</v>
      </c>
      <c r="B60" s="5">
        <f t="shared" si="53"/>
        <v>20.57</v>
      </c>
      <c r="C60">
        <v>4.9000000000000004</v>
      </c>
      <c r="D60">
        <v>2.4999999999999991</v>
      </c>
      <c r="E60">
        <v>37.1</v>
      </c>
      <c r="F60">
        <v>34.699999999999996</v>
      </c>
      <c r="G60" s="5">
        <f t="shared" si="42"/>
        <v>5.0739999999999998</v>
      </c>
      <c r="H60" s="5">
        <f t="shared" si="43"/>
        <v>2.6989999999999998</v>
      </c>
      <c r="I60" s="5">
        <f t="shared" si="44"/>
        <v>0.53200000000000003</v>
      </c>
      <c r="J60" s="5">
        <f t="shared" si="45"/>
        <v>20.059999999999999</v>
      </c>
      <c r="K60" s="5">
        <f t="shared" si="46"/>
        <v>1.0249999999999999</v>
      </c>
      <c r="M60">
        <f t="shared" si="47"/>
        <v>20.568155257571668</v>
      </c>
      <c r="N60" s="5">
        <f t="shared" si="48"/>
        <v>5.0740609510283443</v>
      </c>
      <c r="O60" s="5">
        <f t="shared" si="49"/>
        <v>2.6989712011601474</v>
      </c>
      <c r="P60" s="5">
        <f t="shared" si="50"/>
        <v>0.53191540803489068</v>
      </c>
      <c r="Q60" s="5">
        <f t="shared" si="51"/>
        <v>20.058439232976347</v>
      </c>
      <c r="R60" s="5">
        <f t="shared" si="52"/>
        <v>1.0254115496562335</v>
      </c>
    </row>
    <row r="61" spans="1:18" x14ac:dyDescent="0.3">
      <c r="A61" t="s">
        <v>31</v>
      </c>
      <c r="B61" s="5">
        <f t="shared" si="53"/>
        <v>20.57</v>
      </c>
      <c r="C61">
        <v>5.0500000000000007</v>
      </c>
      <c r="D61">
        <v>3.0499999999999989</v>
      </c>
      <c r="E61">
        <v>37.25</v>
      </c>
      <c r="F61">
        <v>35.25</v>
      </c>
      <c r="G61" s="5">
        <f t="shared" si="42"/>
        <v>5.2229999999999999</v>
      </c>
      <c r="H61" s="5">
        <f t="shared" si="43"/>
        <v>3.2429999999999999</v>
      </c>
      <c r="I61" s="5">
        <f t="shared" si="44"/>
        <v>0.621</v>
      </c>
      <c r="J61" s="5">
        <f t="shared" si="45"/>
        <v>20.66</v>
      </c>
      <c r="K61" s="5">
        <f t="shared" si="46"/>
        <v>0.995</v>
      </c>
      <c r="M61">
        <f t="shared" si="47"/>
        <v>20.568155257571668</v>
      </c>
      <c r="N61" s="5">
        <f t="shared" si="48"/>
        <v>5.2226619403485781</v>
      </c>
      <c r="O61" s="5">
        <f t="shared" si="49"/>
        <v>3.2428106100135179</v>
      </c>
      <c r="P61" s="5">
        <f t="shared" si="50"/>
        <v>0.6209114522539978</v>
      </c>
      <c r="Q61" s="5">
        <f t="shared" si="51"/>
        <v>20.66266571565135</v>
      </c>
      <c r="R61" s="5">
        <f t="shared" si="52"/>
        <v>0.99542602782330769</v>
      </c>
    </row>
    <row r="62" spans="1:18" x14ac:dyDescent="0.3">
      <c r="A62" t="s">
        <v>31</v>
      </c>
      <c r="B62" s="5">
        <f t="shared" si="53"/>
        <v>20.57</v>
      </c>
      <c r="C62">
        <v>5.3000000000000007</v>
      </c>
      <c r="D62">
        <v>3.4999999999999991</v>
      </c>
      <c r="E62">
        <v>37.5</v>
      </c>
      <c r="F62">
        <v>35.699999999999996</v>
      </c>
      <c r="G62" s="5">
        <f t="shared" si="42"/>
        <v>5.47</v>
      </c>
      <c r="H62" s="5">
        <f t="shared" si="43"/>
        <v>3.6880000000000002</v>
      </c>
      <c r="I62" s="5">
        <f t="shared" si="44"/>
        <v>0.67400000000000004</v>
      </c>
      <c r="J62" s="5">
        <f t="shared" si="45"/>
        <v>21.67</v>
      </c>
      <c r="K62" s="5">
        <f t="shared" si="46"/>
        <v>0.94899999999999995</v>
      </c>
      <c r="M62">
        <f t="shared" si="47"/>
        <v>20.568155257571668</v>
      </c>
      <c r="N62" s="5">
        <f t="shared" si="48"/>
        <v>5.4703674550079455</v>
      </c>
      <c r="O62" s="5">
        <f t="shared" si="49"/>
        <v>3.6879804734481416</v>
      </c>
      <c r="P62" s="5">
        <f t="shared" si="50"/>
        <v>0.67417417637491872</v>
      </c>
      <c r="Q62" s="5">
        <f t="shared" si="51"/>
        <v>21.669861108807805</v>
      </c>
      <c r="R62" s="5">
        <f t="shared" si="52"/>
        <v>0.94915953333967873</v>
      </c>
    </row>
    <row r="63" spans="1:18" x14ac:dyDescent="0.3">
      <c r="A63" t="s">
        <v>31</v>
      </c>
      <c r="B63" s="5">
        <f t="shared" si="53"/>
        <v>20.57</v>
      </c>
      <c r="C63">
        <v>5.5300000000000011</v>
      </c>
      <c r="D63">
        <v>3.9499999999999993</v>
      </c>
      <c r="E63">
        <v>37.730000000000004</v>
      </c>
      <c r="F63">
        <v>36.15</v>
      </c>
      <c r="G63" s="5">
        <f t="shared" si="42"/>
        <v>5.6980000000000004</v>
      </c>
      <c r="H63" s="5">
        <f t="shared" si="43"/>
        <v>4.133</v>
      </c>
      <c r="I63" s="5">
        <f t="shared" si="44"/>
        <v>0.72499999999999998</v>
      </c>
      <c r="J63" s="5">
        <f t="shared" si="45"/>
        <v>22.6</v>
      </c>
      <c r="K63" s="5">
        <f t="shared" si="46"/>
        <v>0.91</v>
      </c>
      <c r="M63">
        <f t="shared" si="47"/>
        <v>20.568155257571668</v>
      </c>
      <c r="N63" s="5">
        <f t="shared" si="48"/>
        <v>5.6982966847279961</v>
      </c>
      <c r="O63" s="5">
        <f t="shared" si="49"/>
        <v>4.1333295903651202</v>
      </c>
      <c r="P63" s="5">
        <f t="shared" si="50"/>
        <v>0.72536230018399284</v>
      </c>
      <c r="Q63" s="5">
        <f t="shared" si="51"/>
        <v>22.596644149772501</v>
      </c>
      <c r="R63" s="5">
        <f t="shared" si="52"/>
        <v>0.91023052455241427</v>
      </c>
    </row>
    <row r="64" spans="1:18" x14ac:dyDescent="0.3">
      <c r="A64" t="s">
        <v>31</v>
      </c>
      <c r="B64" s="5">
        <f t="shared" si="53"/>
        <v>20.57</v>
      </c>
      <c r="C64">
        <v>5.9500000000000011</v>
      </c>
      <c r="D64">
        <v>4.7499999999999991</v>
      </c>
      <c r="E64">
        <v>38.15</v>
      </c>
      <c r="F64">
        <v>36.949999999999996</v>
      </c>
      <c r="G64" s="5">
        <f t="shared" si="42"/>
        <v>6.1150000000000002</v>
      </c>
      <c r="H64" s="5">
        <f t="shared" si="43"/>
        <v>4.9249999999999998</v>
      </c>
      <c r="I64" s="5">
        <f t="shared" si="44"/>
        <v>0.80600000000000005</v>
      </c>
      <c r="J64" s="5">
        <f t="shared" si="45"/>
        <v>24.29</v>
      </c>
      <c r="K64" s="5">
        <f t="shared" si="46"/>
        <v>0.84699999999999998</v>
      </c>
      <c r="M64">
        <f t="shared" si="47"/>
        <v>20.568155257571668</v>
      </c>
      <c r="N64" s="5">
        <f t="shared" si="48"/>
        <v>6.1146114675325718</v>
      </c>
      <c r="O64" s="5">
        <f t="shared" si="49"/>
        <v>4.9254770342872165</v>
      </c>
      <c r="P64" s="5">
        <f t="shared" si="50"/>
        <v>0.80552575751387745</v>
      </c>
      <c r="Q64" s="5">
        <f t="shared" si="51"/>
        <v>24.289421688134187</v>
      </c>
      <c r="R64" s="5">
        <f t="shared" si="52"/>
        <v>0.84679477023611383</v>
      </c>
    </row>
    <row r="65" spans="1:18" x14ac:dyDescent="0.3">
      <c r="A65" t="s">
        <v>31</v>
      </c>
      <c r="B65" s="5">
        <f t="shared" si="53"/>
        <v>20.57</v>
      </c>
      <c r="C65">
        <v>6.0500000000000007</v>
      </c>
      <c r="D65">
        <v>4.8999999999999995</v>
      </c>
      <c r="E65">
        <v>38.25</v>
      </c>
      <c r="F65">
        <v>37.1</v>
      </c>
      <c r="G65" s="5">
        <f t="shared" si="42"/>
        <v>6.2140000000000004</v>
      </c>
      <c r="H65" s="5">
        <f t="shared" si="43"/>
        <v>5.0739999999999998</v>
      </c>
      <c r="I65" s="5">
        <f t="shared" si="44"/>
        <v>0.81699999999999995</v>
      </c>
      <c r="J65" s="5">
        <f t="shared" si="45"/>
        <v>24.69</v>
      </c>
      <c r="K65" s="5">
        <f t="shared" si="46"/>
        <v>0.83299999999999996</v>
      </c>
      <c r="M65">
        <f t="shared" si="47"/>
        <v>20.568155257571668</v>
      </c>
      <c r="N65" s="5">
        <f t="shared" si="48"/>
        <v>6.2137518790926052</v>
      </c>
      <c r="O65" s="5">
        <f t="shared" si="49"/>
        <v>5.0740609510283434</v>
      </c>
      <c r="P65" s="5">
        <f t="shared" si="50"/>
        <v>0.81658570373577732</v>
      </c>
      <c r="Q65" s="5">
        <f t="shared" si="51"/>
        <v>24.692536515578439</v>
      </c>
      <c r="R65" s="5">
        <f t="shared" si="52"/>
        <v>0.83297053118035436</v>
      </c>
    </row>
    <row r="66" spans="1:18" x14ac:dyDescent="0.3">
      <c r="A66" t="s">
        <v>31</v>
      </c>
      <c r="B66" s="5">
        <f t="shared" si="53"/>
        <v>20.57</v>
      </c>
      <c r="C66">
        <v>6.2500000000000009</v>
      </c>
      <c r="D66">
        <v>5.35</v>
      </c>
      <c r="E66">
        <v>38.450000000000003</v>
      </c>
      <c r="F66">
        <v>37.549999999999997</v>
      </c>
      <c r="G66" s="5">
        <f t="shared" si="42"/>
        <v>6.4119999999999999</v>
      </c>
      <c r="H66" s="5">
        <f t="shared" si="43"/>
        <v>5.52</v>
      </c>
      <c r="I66" s="5">
        <f t="shared" si="44"/>
        <v>0.86099999999999999</v>
      </c>
      <c r="J66" s="5">
        <f t="shared" si="45"/>
        <v>25.5</v>
      </c>
      <c r="K66" s="5">
        <f t="shared" si="46"/>
        <v>0.80700000000000005</v>
      </c>
      <c r="M66">
        <f t="shared" si="47"/>
        <v>20.568155257571668</v>
      </c>
      <c r="N66" s="5">
        <f t="shared" si="48"/>
        <v>6.4120527789995787</v>
      </c>
      <c r="O66" s="5">
        <f t="shared" si="49"/>
        <v>5.5199140488083689</v>
      </c>
      <c r="P66" s="5">
        <f t="shared" si="50"/>
        <v>0.86086534828392303</v>
      </c>
      <c r="Q66" s="5">
        <f t="shared" si="51"/>
        <v>25.498847804690186</v>
      </c>
      <c r="R66" s="5">
        <f t="shared" si="52"/>
        <v>0.80663077073578282</v>
      </c>
    </row>
    <row r="67" spans="1:18" x14ac:dyDescent="0.3">
      <c r="A67" t="s">
        <v>31</v>
      </c>
      <c r="B67" s="5">
        <f t="shared" si="53"/>
        <v>20.57</v>
      </c>
      <c r="C67">
        <v>6.5000000000000009</v>
      </c>
      <c r="D67">
        <v>5.6</v>
      </c>
      <c r="E67">
        <v>38.700000000000003</v>
      </c>
      <c r="F67">
        <v>37.799999999999997</v>
      </c>
      <c r="G67" s="5">
        <f t="shared" si="42"/>
        <v>6.66</v>
      </c>
      <c r="H67" s="5">
        <f t="shared" si="43"/>
        <v>5.7679999999999998</v>
      </c>
      <c r="I67" s="5">
        <f t="shared" si="44"/>
        <v>0.86599999999999999</v>
      </c>
      <c r="J67" s="5">
        <f t="shared" si="45"/>
        <v>26.51</v>
      </c>
      <c r="K67" s="5">
        <f t="shared" si="46"/>
        <v>0.77600000000000002</v>
      </c>
      <c r="M67">
        <f t="shared" si="47"/>
        <v>20.568155257571668</v>
      </c>
      <c r="N67" s="5">
        <f t="shared" si="48"/>
        <v>6.6599658364580954</v>
      </c>
      <c r="O67" s="5">
        <f t="shared" si="49"/>
        <v>5.7676739408225712</v>
      </c>
      <c r="P67" s="5">
        <f t="shared" si="50"/>
        <v>0.86602155062854447</v>
      </c>
      <c r="Q67" s="5">
        <f t="shared" si="51"/>
        <v>26.50688708762226</v>
      </c>
      <c r="R67" s="5">
        <f t="shared" si="52"/>
        <v>0.77595513911462799</v>
      </c>
    </row>
    <row r="68" spans="1:18" x14ac:dyDescent="0.3">
      <c r="A68" t="s">
        <v>31</v>
      </c>
      <c r="B68" s="5">
        <f t="shared" si="53"/>
        <v>20.57</v>
      </c>
      <c r="C68">
        <v>6.9</v>
      </c>
      <c r="D68">
        <v>6.1</v>
      </c>
      <c r="E68">
        <v>39.1</v>
      </c>
      <c r="F68">
        <v>38.299999999999997</v>
      </c>
      <c r="G68" s="5">
        <f t="shared" si="42"/>
        <v>7.0570000000000004</v>
      </c>
      <c r="H68" s="5">
        <f t="shared" si="43"/>
        <v>6.2629999999999999</v>
      </c>
      <c r="I68" s="5">
        <f t="shared" si="44"/>
        <v>0.88800000000000001</v>
      </c>
      <c r="J68" s="5">
        <f t="shared" si="45"/>
        <v>28.12</v>
      </c>
      <c r="K68" s="5">
        <f t="shared" si="46"/>
        <v>0.73099999999999998</v>
      </c>
      <c r="M68">
        <f t="shared" si="47"/>
        <v>20.568155257571668</v>
      </c>
      <c r="N68" s="5">
        <f t="shared" si="48"/>
        <v>7.0567096196420245</v>
      </c>
      <c r="O68" s="5">
        <f t="shared" si="49"/>
        <v>6.263324607574476</v>
      </c>
      <c r="P68" s="5">
        <f t="shared" si="50"/>
        <v>0.8875701205191725</v>
      </c>
      <c r="Q68" s="5">
        <f t="shared" si="51"/>
        <v>28.120086984426433</v>
      </c>
      <c r="R68" s="5">
        <f t="shared" si="52"/>
        <v>0.7314399585236987</v>
      </c>
    </row>
    <row r="69" spans="1:18" x14ac:dyDescent="0.3">
      <c r="A69" t="s">
        <v>31</v>
      </c>
      <c r="B69" s="5">
        <f t="shared" si="53"/>
        <v>20.57</v>
      </c>
      <c r="C69">
        <v>7.080000000000001</v>
      </c>
      <c r="D69">
        <v>6.3999999999999995</v>
      </c>
      <c r="E69">
        <v>39.28</v>
      </c>
      <c r="F69">
        <v>38.6</v>
      </c>
      <c r="G69" s="5">
        <f t="shared" si="42"/>
        <v>7.2350000000000003</v>
      </c>
      <c r="H69" s="5">
        <f t="shared" si="43"/>
        <v>6.5609999999999999</v>
      </c>
      <c r="I69" s="5">
        <f t="shared" si="44"/>
        <v>0.90700000000000003</v>
      </c>
      <c r="J69" s="5">
        <f t="shared" si="45"/>
        <v>28.85</v>
      </c>
      <c r="K69" s="5">
        <f t="shared" si="46"/>
        <v>0.71299999999999997</v>
      </c>
      <c r="M69">
        <f t="shared" si="47"/>
        <v>20.568155257571668</v>
      </c>
      <c r="N69" s="5">
        <f t="shared" si="48"/>
        <v>7.235276671536826</v>
      </c>
      <c r="O69" s="5">
        <f t="shared" si="49"/>
        <v>6.5607957486140043</v>
      </c>
      <c r="P69" s="5">
        <f t="shared" si="50"/>
        <v>0.90677883465380227</v>
      </c>
      <c r="Q69" s="5">
        <f t="shared" si="51"/>
        <v>28.846158474135887</v>
      </c>
      <c r="R69" s="5">
        <f t="shared" si="52"/>
        <v>0.71302926786641407</v>
      </c>
    </row>
    <row r="70" spans="1:18" x14ac:dyDescent="0.3">
      <c r="A70" t="s">
        <v>31</v>
      </c>
      <c r="B70" s="5">
        <f t="shared" si="53"/>
        <v>20.57</v>
      </c>
      <c r="C70">
        <v>7.2500000000000009</v>
      </c>
      <c r="D70">
        <v>6.6999999999999993</v>
      </c>
      <c r="E70">
        <v>39.450000000000003</v>
      </c>
      <c r="F70">
        <v>38.9</v>
      </c>
      <c r="G70" s="5">
        <f t="shared" si="42"/>
        <v>7.4039999999999999</v>
      </c>
      <c r="H70" s="5">
        <f t="shared" si="43"/>
        <v>6.8579999999999997</v>
      </c>
      <c r="I70" s="5">
        <f t="shared" si="44"/>
        <v>0.92600000000000005</v>
      </c>
      <c r="J70" s="5">
        <f t="shared" si="45"/>
        <v>29.53</v>
      </c>
      <c r="K70" s="5">
        <f t="shared" si="46"/>
        <v>0.69599999999999995</v>
      </c>
      <c r="M70">
        <f t="shared" si="47"/>
        <v>20.568155257571668</v>
      </c>
      <c r="N70" s="5">
        <f t="shared" si="48"/>
        <v>7.4039413022885485</v>
      </c>
      <c r="O70" s="5">
        <f t="shared" si="49"/>
        <v>6.8583251720547196</v>
      </c>
      <c r="P70" s="5">
        <f t="shared" si="50"/>
        <v>0.92630733984004177</v>
      </c>
      <c r="Q70" s="5">
        <f t="shared" si="51"/>
        <v>29.531965729235463</v>
      </c>
      <c r="R70" s="5">
        <f t="shared" si="52"/>
        <v>0.69647091718009202</v>
      </c>
    </row>
    <row r="71" spans="1:18" x14ac:dyDescent="0.3">
      <c r="A71" t="s">
        <v>31</v>
      </c>
      <c r="B71" s="5">
        <f t="shared" si="53"/>
        <v>20.57</v>
      </c>
      <c r="C71">
        <v>7.4500000000000011</v>
      </c>
      <c r="D71">
        <v>6.8999999999999995</v>
      </c>
      <c r="E71">
        <v>39.65</v>
      </c>
      <c r="F71">
        <v>39.1</v>
      </c>
      <c r="G71" s="5">
        <f t="shared" si="42"/>
        <v>7.6020000000000003</v>
      </c>
      <c r="H71" s="5">
        <f t="shared" si="43"/>
        <v>7.0570000000000004</v>
      </c>
      <c r="I71" s="5">
        <f t="shared" si="44"/>
        <v>0.92800000000000005</v>
      </c>
      <c r="J71" s="5">
        <f t="shared" si="45"/>
        <v>30.34</v>
      </c>
      <c r="K71" s="5">
        <f t="shared" si="46"/>
        <v>0.67800000000000005</v>
      </c>
      <c r="M71">
        <f t="shared" si="47"/>
        <v>20.568155257571668</v>
      </c>
      <c r="N71" s="5">
        <f t="shared" si="48"/>
        <v>7.6023922172762779</v>
      </c>
      <c r="O71" s="5">
        <f t="shared" si="49"/>
        <v>7.0567096196420236</v>
      </c>
      <c r="P71" s="5">
        <f t="shared" si="50"/>
        <v>0.92822225136001246</v>
      </c>
      <c r="Q71" s="5">
        <f t="shared" si="51"/>
        <v>30.338886994667071</v>
      </c>
      <c r="R71" s="5">
        <f t="shared" si="52"/>
        <v>0.67794692867892981</v>
      </c>
    </row>
    <row r="72" spans="1:18" x14ac:dyDescent="0.3">
      <c r="A72" t="s">
        <v>31</v>
      </c>
      <c r="B72" s="5">
        <f t="shared" si="53"/>
        <v>20.57</v>
      </c>
      <c r="C72">
        <v>7.8000000000000007</v>
      </c>
      <c r="D72">
        <v>7.3600000000000012</v>
      </c>
      <c r="E72">
        <v>40</v>
      </c>
      <c r="F72">
        <v>31.799999999999997</v>
      </c>
      <c r="G72" s="5">
        <f t="shared" si="42"/>
        <v>7.95</v>
      </c>
      <c r="H72" s="5">
        <f t="shared" si="43"/>
        <v>7.5970000000000004</v>
      </c>
      <c r="I72" s="5">
        <f t="shared" si="44"/>
        <v>0.95599999999999996</v>
      </c>
      <c r="J72" s="5">
        <f t="shared" si="45"/>
        <v>31.75</v>
      </c>
      <c r="K72" s="5">
        <f t="shared" si="46"/>
        <v>0.64800000000000002</v>
      </c>
      <c r="M72">
        <f t="shared" si="47"/>
        <v>20.568155257571668</v>
      </c>
      <c r="N72" s="5">
        <f t="shared" si="48"/>
        <v>7.9497370210030773</v>
      </c>
      <c r="O72" s="5">
        <f t="shared" si="49"/>
        <v>7.5969162944552471</v>
      </c>
      <c r="P72" s="5">
        <f t="shared" si="50"/>
        <v>0.95561856629776765</v>
      </c>
      <c r="Q72" s="5">
        <f t="shared" si="51"/>
        <v>31.751225701100608</v>
      </c>
      <c r="R72" s="5">
        <f t="shared" si="52"/>
        <v>0.64779090581245513</v>
      </c>
    </row>
    <row r="73" spans="1:18" x14ac:dyDescent="0.3">
      <c r="A73" t="s">
        <v>31</v>
      </c>
      <c r="B73" s="5">
        <f t="shared" si="53"/>
        <v>20.57</v>
      </c>
      <c r="C73">
        <v>8</v>
      </c>
      <c r="D73">
        <v>7.5600000000000005</v>
      </c>
      <c r="E73">
        <v>40.200000000000003</v>
      </c>
      <c r="F73">
        <v>32</v>
      </c>
      <c r="G73" s="5">
        <f t="shared" si="42"/>
        <v>8.1479999999999997</v>
      </c>
      <c r="H73" s="5">
        <f t="shared" si="43"/>
        <v>7.7939999999999996</v>
      </c>
      <c r="I73" s="5">
        <f t="shared" si="44"/>
        <v>0.95699999999999996</v>
      </c>
      <c r="J73" s="5">
        <f t="shared" si="45"/>
        <v>32.56</v>
      </c>
      <c r="K73" s="5">
        <f t="shared" si="46"/>
        <v>0.63200000000000001</v>
      </c>
      <c r="M73">
        <f t="shared" si="47"/>
        <v>20.568155257571668</v>
      </c>
      <c r="N73" s="5">
        <f t="shared" si="48"/>
        <v>8.1482508066662476</v>
      </c>
      <c r="O73" s="5">
        <f t="shared" si="49"/>
        <v>7.7939640953173077</v>
      </c>
      <c r="P73" s="5">
        <f t="shared" si="50"/>
        <v>0.95651990595833269</v>
      </c>
      <c r="Q73" s="5">
        <f t="shared" si="51"/>
        <v>32.558402604985623</v>
      </c>
      <c r="R73" s="5">
        <f t="shared" si="52"/>
        <v>0.63173109280312467</v>
      </c>
    </row>
    <row r="74" spans="1:18" x14ac:dyDescent="0.3">
      <c r="A74" t="s">
        <v>31</v>
      </c>
      <c r="B74" s="5">
        <f t="shared" si="53"/>
        <v>20.57</v>
      </c>
      <c r="C74">
        <v>8.15</v>
      </c>
      <c r="D74">
        <v>7.7600000000000016</v>
      </c>
      <c r="E74">
        <v>40.35</v>
      </c>
      <c r="F74">
        <v>32.200000000000003</v>
      </c>
      <c r="G74" s="5">
        <f t="shared" si="42"/>
        <v>8.2970000000000006</v>
      </c>
      <c r="H74" s="5">
        <f t="shared" si="43"/>
        <v>7.9909999999999997</v>
      </c>
      <c r="I74" s="5">
        <f t="shared" si="44"/>
        <v>0.96299999999999997</v>
      </c>
      <c r="J74" s="5">
        <f t="shared" si="45"/>
        <v>33.159999999999997</v>
      </c>
      <c r="K74" s="5">
        <f t="shared" si="46"/>
        <v>0.62</v>
      </c>
      <c r="M74">
        <f t="shared" si="47"/>
        <v>20.568155257571668</v>
      </c>
      <c r="N74" s="5">
        <f t="shared" si="48"/>
        <v>8.2971506189521502</v>
      </c>
      <c r="O74" s="5">
        <f t="shared" si="49"/>
        <v>7.9910667350844147</v>
      </c>
      <c r="P74" s="5">
        <f t="shared" si="50"/>
        <v>0.96310975925053277</v>
      </c>
      <c r="Q74" s="5">
        <f t="shared" si="51"/>
        <v>33.163844131721333</v>
      </c>
      <c r="R74" s="5">
        <f t="shared" si="52"/>
        <v>0.62019816447931486</v>
      </c>
    </row>
    <row r="75" spans="1:18" x14ac:dyDescent="0.3">
      <c r="A75" t="s">
        <v>31</v>
      </c>
      <c r="B75" s="5">
        <f t="shared" si="53"/>
        <v>20.57</v>
      </c>
      <c r="C75">
        <v>8.5500000000000007</v>
      </c>
      <c r="D75">
        <v>8.16</v>
      </c>
      <c r="E75">
        <v>40.75</v>
      </c>
      <c r="F75">
        <v>32.599999999999994</v>
      </c>
      <c r="G75" s="5">
        <f t="shared" si="42"/>
        <v>8.6940000000000008</v>
      </c>
      <c r="H75" s="5">
        <f t="shared" si="43"/>
        <v>8.3849999999999998</v>
      </c>
      <c r="I75" s="5">
        <f t="shared" si="44"/>
        <v>0.96399999999999997</v>
      </c>
      <c r="J75" s="5">
        <f t="shared" si="45"/>
        <v>34.78</v>
      </c>
      <c r="K75" s="5">
        <f t="shared" si="46"/>
        <v>0.59099999999999997</v>
      </c>
      <c r="M75">
        <f t="shared" si="47"/>
        <v>20.568155257571668</v>
      </c>
      <c r="N75" s="5">
        <f t="shared" si="48"/>
        <v>8.6942759508328802</v>
      </c>
      <c r="O75" s="5">
        <f t="shared" si="49"/>
        <v>8.3854311731763733</v>
      </c>
      <c r="P75" s="5">
        <f t="shared" si="50"/>
        <v>0.96447722853483608</v>
      </c>
      <c r="Q75" s="5">
        <f t="shared" si="51"/>
        <v>34.778595443681567</v>
      </c>
      <c r="R75" s="5">
        <f t="shared" si="52"/>
        <v>0.5914027002866904</v>
      </c>
    </row>
    <row r="76" spans="1:18" x14ac:dyDescent="0.3">
      <c r="A76" t="s">
        <v>31</v>
      </c>
      <c r="B76" s="5">
        <f t="shared" si="53"/>
        <v>20.57</v>
      </c>
      <c r="C76">
        <v>8.73</v>
      </c>
      <c r="D76">
        <v>8.4600000000000009</v>
      </c>
      <c r="E76">
        <v>40.93</v>
      </c>
      <c r="F76">
        <v>32.9</v>
      </c>
      <c r="G76" s="5">
        <f t="shared" si="42"/>
        <v>8.8729999999999993</v>
      </c>
      <c r="H76" s="5">
        <f t="shared" si="43"/>
        <v>8.6809999999999992</v>
      </c>
      <c r="I76" s="5">
        <f t="shared" si="44"/>
        <v>0.97799999999999998</v>
      </c>
      <c r="J76" s="5">
        <f t="shared" si="45"/>
        <v>35.51</v>
      </c>
      <c r="K76" s="5">
        <f t="shared" si="46"/>
        <v>0.57899999999999996</v>
      </c>
      <c r="M76">
        <f t="shared" si="47"/>
        <v>20.568155257571668</v>
      </c>
      <c r="N76" s="5">
        <f t="shared" si="48"/>
        <v>8.8730097613845569</v>
      </c>
      <c r="O76" s="5">
        <f t="shared" si="49"/>
        <v>8.6813387104747033</v>
      </c>
      <c r="P76" s="5">
        <f t="shared" si="50"/>
        <v>0.97839841766612179</v>
      </c>
      <c r="Q76" s="5">
        <f t="shared" si="51"/>
        <v>35.505344990765742</v>
      </c>
      <c r="R76" s="5">
        <f t="shared" si="52"/>
        <v>0.57929743431365188</v>
      </c>
    </row>
    <row r="77" spans="1:18" x14ac:dyDescent="0.3">
      <c r="A77" t="s">
        <v>31</v>
      </c>
      <c r="B77" s="5">
        <f t="shared" si="53"/>
        <v>20.57</v>
      </c>
      <c r="C77">
        <v>9.0500000000000007</v>
      </c>
      <c r="D77">
        <v>8.81</v>
      </c>
      <c r="E77">
        <v>41.25</v>
      </c>
      <c r="F77">
        <v>33.25</v>
      </c>
      <c r="G77" s="5">
        <f t="shared" si="42"/>
        <v>9.1910000000000007</v>
      </c>
      <c r="H77" s="5">
        <f t="shared" si="43"/>
        <v>9.0269999999999992</v>
      </c>
      <c r="I77" s="5">
        <f t="shared" si="44"/>
        <v>0.98199999999999998</v>
      </c>
      <c r="J77" s="5">
        <f t="shared" si="45"/>
        <v>36.799999999999997</v>
      </c>
      <c r="K77" s="5">
        <f t="shared" si="46"/>
        <v>0.55900000000000005</v>
      </c>
      <c r="M77">
        <f t="shared" si="47"/>
        <v>20.568155257571668</v>
      </c>
      <c r="N77" s="5">
        <f t="shared" si="48"/>
        <v>9.1907995495933434</v>
      </c>
      <c r="O77" s="5">
        <f t="shared" si="49"/>
        <v>9.026703473213793</v>
      </c>
      <c r="P77" s="5">
        <f t="shared" si="50"/>
        <v>0.98214561469934236</v>
      </c>
      <c r="Q77" s="5">
        <f t="shared" si="51"/>
        <v>36.797510048601488</v>
      </c>
      <c r="R77" s="5">
        <f t="shared" si="52"/>
        <v>0.55895508229784074</v>
      </c>
    </row>
    <row r="78" spans="1:18" x14ac:dyDescent="0.3">
      <c r="A78" t="s">
        <v>31</v>
      </c>
      <c r="B78" s="5">
        <f>ROUND(M78,2)</f>
        <v>23.69</v>
      </c>
      <c r="C78">
        <v>5.7000000000000011</v>
      </c>
      <c r="D78">
        <v>0</v>
      </c>
      <c r="E78">
        <v>37.9</v>
      </c>
      <c r="F78" s="6" t="s">
        <v>30</v>
      </c>
      <c r="G78" s="5">
        <f t="shared" si="42"/>
        <v>5.9210000000000003</v>
      </c>
      <c r="H78" s="5">
        <f t="shared" si="43"/>
        <v>0</v>
      </c>
      <c r="I78" s="5">
        <f t="shared" si="44"/>
        <v>0</v>
      </c>
      <c r="J78" s="5">
        <f>ROUND(Q78,2)</f>
        <v>23.69</v>
      </c>
      <c r="K78" s="5">
        <f>ROUND(R78,3)</f>
        <v>1</v>
      </c>
      <c r="M78">
        <v>23.688442876458737</v>
      </c>
      <c r="N78" s="5">
        <f>(C78+((((1000*M78)/(30*E78))^2)/1962))</f>
        <v>5.9212346234723361</v>
      </c>
      <c r="O78" s="5">
        <f>IF(D78=0,0,(D78+((((1000*M78)/(30*F78))^2)/1962)))</f>
        <v>0</v>
      </c>
      <c r="P78" s="5">
        <f t="shared" si="50"/>
        <v>0</v>
      </c>
      <c r="Q78" s="5">
        <f>M78</f>
        <v>23.688442876458737</v>
      </c>
      <c r="R78" s="5">
        <f>M78/Q78</f>
        <v>1</v>
      </c>
    </row>
    <row r="79" spans="1:18" x14ac:dyDescent="0.3">
      <c r="A79" t="s">
        <v>31</v>
      </c>
      <c r="B79" s="5">
        <f t="shared" ref="B79:B80" si="54">ROUND(M79,2)</f>
        <v>23.69</v>
      </c>
      <c r="C79">
        <v>5.5000000000000009</v>
      </c>
      <c r="D79">
        <v>0</v>
      </c>
      <c r="E79">
        <v>37.700000000000003</v>
      </c>
      <c r="F79">
        <v>31.799999999999997</v>
      </c>
      <c r="G79" s="5">
        <f t="shared" si="42"/>
        <v>5.7240000000000002</v>
      </c>
      <c r="H79" s="5">
        <f t="shared" si="43"/>
        <v>0</v>
      </c>
      <c r="I79" s="5">
        <f t="shared" si="44"/>
        <v>0</v>
      </c>
      <c r="J79" s="5">
        <f>ROUND(Q79,2)</f>
        <v>22.7</v>
      </c>
      <c r="K79" s="5">
        <f>ROUND(R79,3)</f>
        <v>1.044</v>
      </c>
      <c r="M79">
        <f>M78</f>
        <v>23.688442876458737</v>
      </c>
      <c r="N79" s="5">
        <f>(C79+((((1000*M79)/(30*E79))^2)/1962))</f>
        <v>5.723588166737188</v>
      </c>
      <c r="O79" s="5">
        <f>IF(D79=0,0,(D79+((((1000*M79)/(30*F79))^2)/1962)))</f>
        <v>0</v>
      </c>
      <c r="P79" s="5">
        <f>O79/N79</f>
        <v>0</v>
      </c>
      <c r="Q79" s="5">
        <f>4.0661*N79-0.5732</f>
        <v>22.699481844770077</v>
      </c>
      <c r="R79" s="5">
        <f>M79/Q79</f>
        <v>1.0435675597554011</v>
      </c>
    </row>
    <row r="80" spans="1:18" x14ac:dyDescent="0.3">
      <c r="A80" t="s">
        <v>31</v>
      </c>
      <c r="B80" s="5">
        <f t="shared" si="54"/>
        <v>23.69</v>
      </c>
      <c r="C80">
        <v>5.5000000000000009</v>
      </c>
      <c r="D80">
        <v>0.94999999999999929</v>
      </c>
      <c r="E80">
        <v>37.700000000000003</v>
      </c>
      <c r="F80">
        <v>33.15</v>
      </c>
      <c r="G80" s="5">
        <f t="shared" ref="G80:G98" si="55">ROUND(N80,3)</f>
        <v>5.7240000000000002</v>
      </c>
      <c r="H80" s="5">
        <f t="shared" ref="H80:H98" si="56">ROUND(O80,3)</f>
        <v>1.2390000000000001</v>
      </c>
      <c r="I80" s="5">
        <f t="shared" ref="I80:I98" si="57">ROUND(P80,3)</f>
        <v>0.217</v>
      </c>
      <c r="J80" s="5">
        <f t="shared" ref="J80:J96" si="58">ROUND(Q80,2)</f>
        <v>22.7</v>
      </c>
      <c r="K80" s="5">
        <f t="shared" ref="K80:K96" si="59">ROUND(R80,3)</f>
        <v>1.044</v>
      </c>
      <c r="M80">
        <f t="shared" ref="M80:M96" si="60">M79</f>
        <v>23.688442876458737</v>
      </c>
      <c r="N80" s="5">
        <f t="shared" ref="N80:N96" si="61">(C80+((((1000*M80)/(30*E80))^2)/1962))</f>
        <v>5.723588166737188</v>
      </c>
      <c r="O80" s="5">
        <f t="shared" ref="O80:O96" si="62">IF(D80=0,0,(D80+((((1000*M80)/(30*F80))^2)/1962)))</f>
        <v>1.239177467475546</v>
      </c>
      <c r="P80" s="5">
        <f t="shared" ref="P80:P97" si="63">O80/N80</f>
        <v>0.21650360427346341</v>
      </c>
      <c r="Q80" s="5">
        <f t="shared" ref="Q80:Q96" si="64">4.0661*N80-0.5732</f>
        <v>22.699481844770077</v>
      </c>
      <c r="R80" s="5">
        <f t="shared" ref="R80:R96" si="65">M80/Q80</f>
        <v>1.0435675597554011</v>
      </c>
    </row>
    <row r="81" spans="1:18" x14ac:dyDescent="0.3">
      <c r="A81" t="s">
        <v>31</v>
      </c>
      <c r="B81" s="5">
        <f t="shared" ref="B81:B96" si="66">ROUND(M81,2)</f>
        <v>23.69</v>
      </c>
      <c r="C81">
        <v>5.5000000000000009</v>
      </c>
      <c r="D81">
        <v>1.7999999999999989</v>
      </c>
      <c r="E81">
        <v>37.700000000000003</v>
      </c>
      <c r="F81">
        <v>34</v>
      </c>
      <c r="G81" s="5">
        <f t="shared" si="55"/>
        <v>5.7240000000000002</v>
      </c>
      <c r="H81" s="5">
        <f t="shared" si="56"/>
        <v>2.0750000000000002</v>
      </c>
      <c r="I81" s="5">
        <f t="shared" si="57"/>
        <v>0.36299999999999999</v>
      </c>
      <c r="J81" s="5">
        <f t="shared" si="58"/>
        <v>22.7</v>
      </c>
      <c r="K81" s="5">
        <f t="shared" si="59"/>
        <v>1.044</v>
      </c>
      <c r="M81">
        <f t="shared" si="60"/>
        <v>23.688442876458737</v>
      </c>
      <c r="N81" s="5">
        <f t="shared" si="61"/>
        <v>5.723588166737188</v>
      </c>
      <c r="O81" s="5">
        <f t="shared" si="62"/>
        <v>2.0748993300189404</v>
      </c>
      <c r="P81" s="5">
        <f t="shared" si="63"/>
        <v>0.36251723037609224</v>
      </c>
      <c r="Q81" s="5">
        <f t="shared" si="64"/>
        <v>22.699481844770077</v>
      </c>
      <c r="R81" s="5">
        <f t="shared" si="65"/>
        <v>1.0435675597554011</v>
      </c>
    </row>
    <row r="82" spans="1:18" x14ac:dyDescent="0.3">
      <c r="A82" t="s">
        <v>31</v>
      </c>
      <c r="B82" s="5">
        <f t="shared" si="66"/>
        <v>23.69</v>
      </c>
      <c r="C82">
        <v>5.7500000000000009</v>
      </c>
      <c r="D82">
        <v>3.1999999999999993</v>
      </c>
      <c r="E82">
        <v>37.950000000000003</v>
      </c>
      <c r="F82">
        <v>35.4</v>
      </c>
      <c r="G82" s="5">
        <f t="shared" si="55"/>
        <v>5.9710000000000001</v>
      </c>
      <c r="H82" s="5">
        <f t="shared" si="56"/>
        <v>3.4540000000000002</v>
      </c>
      <c r="I82" s="5">
        <f t="shared" si="57"/>
        <v>0.57799999999999996</v>
      </c>
      <c r="J82" s="5">
        <f t="shared" si="58"/>
        <v>23.7</v>
      </c>
      <c r="K82" s="5">
        <f t="shared" si="59"/>
        <v>0.999</v>
      </c>
      <c r="M82">
        <f t="shared" si="60"/>
        <v>23.688442876458737</v>
      </c>
      <c r="N82" s="5">
        <f t="shared" si="61"/>
        <v>5.9706520440715094</v>
      </c>
      <c r="O82" s="5">
        <f t="shared" si="62"/>
        <v>3.453585835409601</v>
      </c>
      <c r="P82" s="5">
        <f t="shared" si="63"/>
        <v>0.57842691383075984</v>
      </c>
      <c r="Q82" s="5">
        <f t="shared" si="64"/>
        <v>23.704068276399163</v>
      </c>
      <c r="R82" s="5">
        <f t="shared" si="65"/>
        <v>0.99934081357857107</v>
      </c>
    </row>
    <row r="83" spans="1:18" x14ac:dyDescent="0.3">
      <c r="A83" t="s">
        <v>31</v>
      </c>
      <c r="B83" s="5">
        <f t="shared" si="66"/>
        <v>23.69</v>
      </c>
      <c r="C83">
        <v>5.9</v>
      </c>
      <c r="D83">
        <v>3.6499999999999995</v>
      </c>
      <c r="E83">
        <v>38.1</v>
      </c>
      <c r="F83">
        <v>35.85</v>
      </c>
      <c r="G83" s="5">
        <f t="shared" si="55"/>
        <v>6.1189999999999998</v>
      </c>
      <c r="H83" s="5">
        <f t="shared" si="56"/>
        <v>3.8969999999999998</v>
      </c>
      <c r="I83" s="5">
        <f t="shared" si="57"/>
        <v>0.63700000000000001</v>
      </c>
      <c r="J83" s="5">
        <f t="shared" si="58"/>
        <v>24.31</v>
      </c>
      <c r="K83" s="5">
        <f t="shared" si="59"/>
        <v>0.97499999999999998</v>
      </c>
      <c r="M83">
        <f t="shared" si="60"/>
        <v>23.688442876458737</v>
      </c>
      <c r="N83" s="5">
        <f t="shared" si="61"/>
        <v>6.1189180465151773</v>
      </c>
      <c r="O83" s="5">
        <f t="shared" si="62"/>
        <v>3.8972596188612445</v>
      </c>
      <c r="P83" s="5">
        <f t="shared" si="63"/>
        <v>0.63691972816677889</v>
      </c>
      <c r="Q83" s="5">
        <f t="shared" si="64"/>
        <v>24.30693266893536</v>
      </c>
      <c r="R83" s="5">
        <f t="shared" si="65"/>
        <v>0.97455500449601928</v>
      </c>
    </row>
    <row r="84" spans="1:18" x14ac:dyDescent="0.3">
      <c r="A84" t="s">
        <v>31</v>
      </c>
      <c r="B84" s="5">
        <f t="shared" si="66"/>
        <v>23.69</v>
      </c>
      <c r="C84">
        <v>6.1000000000000005</v>
      </c>
      <c r="D84">
        <v>4.0999999999999996</v>
      </c>
      <c r="E84">
        <v>38.299999999999997</v>
      </c>
      <c r="F84">
        <v>36.299999999999997</v>
      </c>
      <c r="G84" s="5">
        <f t="shared" si="55"/>
        <v>6.3170000000000002</v>
      </c>
      <c r="H84" s="5">
        <f t="shared" si="56"/>
        <v>4.3410000000000002</v>
      </c>
      <c r="I84" s="5">
        <f t="shared" si="57"/>
        <v>0.68700000000000006</v>
      </c>
      <c r="J84" s="5">
        <f t="shared" si="58"/>
        <v>25.11</v>
      </c>
      <c r="K84" s="5">
        <f t="shared" si="59"/>
        <v>0.94299999999999995</v>
      </c>
      <c r="M84">
        <f t="shared" si="60"/>
        <v>23.688442876458737</v>
      </c>
      <c r="N84" s="5">
        <f t="shared" si="61"/>
        <v>6.3166376657431007</v>
      </c>
      <c r="O84" s="5">
        <f t="shared" si="62"/>
        <v>4.3411672134583217</v>
      </c>
      <c r="P84" s="5">
        <f t="shared" si="63"/>
        <v>0.68725917856610486</v>
      </c>
      <c r="Q84" s="5">
        <f t="shared" si="64"/>
        <v>25.110880412678018</v>
      </c>
      <c r="R84" s="5">
        <f t="shared" si="65"/>
        <v>0.94335373699198855</v>
      </c>
    </row>
    <row r="85" spans="1:18" x14ac:dyDescent="0.3">
      <c r="A85" t="s">
        <v>31</v>
      </c>
      <c r="B85" s="5">
        <f t="shared" si="66"/>
        <v>23.69</v>
      </c>
      <c r="C85">
        <v>6.370000000000001</v>
      </c>
      <c r="D85">
        <v>4.3999999999999995</v>
      </c>
      <c r="E85">
        <v>38.57</v>
      </c>
      <c r="F85">
        <v>36.6</v>
      </c>
      <c r="G85" s="5">
        <f t="shared" si="55"/>
        <v>6.5839999999999996</v>
      </c>
      <c r="H85" s="5">
        <f t="shared" si="56"/>
        <v>4.6369999999999996</v>
      </c>
      <c r="I85" s="5">
        <f t="shared" si="57"/>
        <v>0.70399999999999996</v>
      </c>
      <c r="J85" s="5">
        <f t="shared" si="58"/>
        <v>26.2</v>
      </c>
      <c r="K85" s="5">
        <f t="shared" si="59"/>
        <v>0.90400000000000003</v>
      </c>
      <c r="M85">
        <f t="shared" si="60"/>
        <v>23.688442876458737</v>
      </c>
      <c r="N85" s="5">
        <f t="shared" si="61"/>
        <v>6.5836152421198753</v>
      </c>
      <c r="O85" s="5">
        <f t="shared" si="62"/>
        <v>4.6372298557003013</v>
      </c>
      <c r="P85" s="5">
        <f t="shared" si="63"/>
        <v>0.70435918339103121</v>
      </c>
      <c r="Q85" s="5">
        <f t="shared" si="64"/>
        <v>26.196437935983621</v>
      </c>
      <c r="R85" s="5">
        <f t="shared" si="65"/>
        <v>0.90426198150856674</v>
      </c>
    </row>
    <row r="86" spans="1:18" x14ac:dyDescent="0.3">
      <c r="A86" t="s">
        <v>31</v>
      </c>
      <c r="B86" s="5">
        <f t="shared" si="66"/>
        <v>23.69</v>
      </c>
      <c r="C86">
        <v>6.4</v>
      </c>
      <c r="D86">
        <v>4.6999999999999993</v>
      </c>
      <c r="E86">
        <v>38.6</v>
      </c>
      <c r="F86">
        <v>36.9</v>
      </c>
      <c r="G86" s="5">
        <f t="shared" si="55"/>
        <v>6.6130000000000004</v>
      </c>
      <c r="H86" s="5">
        <f t="shared" si="56"/>
        <v>4.9329999999999998</v>
      </c>
      <c r="I86" s="5">
        <f t="shared" si="57"/>
        <v>0.746</v>
      </c>
      <c r="J86" s="5">
        <f t="shared" si="58"/>
        <v>26.32</v>
      </c>
      <c r="K86" s="5">
        <f t="shared" si="59"/>
        <v>0.9</v>
      </c>
      <c r="M86">
        <f t="shared" si="60"/>
        <v>23.688442876458737</v>
      </c>
      <c r="N86" s="5">
        <f t="shared" si="61"/>
        <v>6.6132833267348765</v>
      </c>
      <c r="O86" s="5">
        <f t="shared" si="62"/>
        <v>4.9333881401443112</v>
      </c>
      <c r="P86" s="5">
        <f t="shared" si="63"/>
        <v>0.7459816699823798</v>
      </c>
      <c r="Q86" s="5">
        <f t="shared" si="64"/>
        <v>26.31707133483668</v>
      </c>
      <c r="R86" s="5">
        <f t="shared" si="65"/>
        <v>0.90011698395564443</v>
      </c>
    </row>
    <row r="87" spans="1:18" x14ac:dyDescent="0.3">
      <c r="A87" t="s">
        <v>31</v>
      </c>
      <c r="B87" s="5">
        <f t="shared" si="66"/>
        <v>23.69</v>
      </c>
      <c r="C87">
        <v>6.9300000000000006</v>
      </c>
      <c r="D87">
        <v>5.7999999999999989</v>
      </c>
      <c r="E87">
        <v>39.130000000000003</v>
      </c>
      <c r="F87">
        <v>38</v>
      </c>
      <c r="G87" s="5">
        <f t="shared" si="55"/>
        <v>7.1379999999999999</v>
      </c>
      <c r="H87" s="5">
        <f t="shared" si="56"/>
        <v>6.02</v>
      </c>
      <c r="I87" s="5">
        <f t="shared" si="57"/>
        <v>0.84299999999999997</v>
      </c>
      <c r="J87" s="5">
        <f t="shared" si="58"/>
        <v>28.45</v>
      </c>
      <c r="K87" s="5">
        <f t="shared" si="59"/>
        <v>0.83299999999999996</v>
      </c>
      <c r="M87">
        <f t="shared" si="60"/>
        <v>23.688442876458737</v>
      </c>
      <c r="N87" s="5">
        <f t="shared" si="61"/>
        <v>7.1375447823158407</v>
      </c>
      <c r="O87" s="5">
        <f t="shared" si="62"/>
        <v>6.0200717628129468</v>
      </c>
      <c r="P87" s="5">
        <f t="shared" si="63"/>
        <v>0.84343733684563726</v>
      </c>
      <c r="Q87" s="5">
        <f t="shared" si="64"/>
        <v>28.448770839374436</v>
      </c>
      <c r="R87" s="5">
        <f t="shared" si="65"/>
        <v>0.8326701708909271</v>
      </c>
    </row>
    <row r="88" spans="1:18" x14ac:dyDescent="0.3">
      <c r="A88" t="s">
        <v>31</v>
      </c>
      <c r="B88" s="5">
        <f t="shared" si="66"/>
        <v>23.69</v>
      </c>
      <c r="C88">
        <v>7.1000000000000005</v>
      </c>
      <c r="D88">
        <v>5.8999999999999995</v>
      </c>
      <c r="E88">
        <v>39.299999999999997</v>
      </c>
      <c r="F88">
        <v>38.1</v>
      </c>
      <c r="G88" s="5">
        <f t="shared" si="55"/>
        <v>7.306</v>
      </c>
      <c r="H88" s="5">
        <f t="shared" si="56"/>
        <v>6.1189999999999998</v>
      </c>
      <c r="I88" s="5">
        <f t="shared" si="57"/>
        <v>0.83799999999999997</v>
      </c>
      <c r="J88" s="5">
        <f t="shared" si="58"/>
        <v>29.13</v>
      </c>
      <c r="K88" s="5">
        <f t="shared" si="59"/>
        <v>0.81299999999999994</v>
      </c>
      <c r="M88">
        <f t="shared" si="60"/>
        <v>23.688442876458737</v>
      </c>
      <c r="N88" s="5">
        <f t="shared" si="61"/>
        <v>7.3057531130029307</v>
      </c>
      <c r="O88" s="5">
        <f t="shared" si="62"/>
        <v>6.1189180465151765</v>
      </c>
      <c r="P88" s="5">
        <f t="shared" si="63"/>
        <v>0.83754788204170205</v>
      </c>
      <c r="Q88" s="5">
        <f t="shared" si="64"/>
        <v>29.132722732781215</v>
      </c>
      <c r="R88" s="5">
        <f t="shared" si="65"/>
        <v>0.81312148863462141</v>
      </c>
    </row>
    <row r="89" spans="1:18" x14ac:dyDescent="0.3">
      <c r="A89" t="s">
        <v>31</v>
      </c>
      <c r="B89" s="5">
        <f t="shared" si="66"/>
        <v>23.69</v>
      </c>
      <c r="C89">
        <v>7.3800000000000008</v>
      </c>
      <c r="D89">
        <v>6.379999999999999</v>
      </c>
      <c r="E89">
        <v>39.58</v>
      </c>
      <c r="F89">
        <v>38.58</v>
      </c>
      <c r="G89" s="5">
        <f t="shared" si="55"/>
        <v>7.5830000000000002</v>
      </c>
      <c r="H89" s="5">
        <f t="shared" si="56"/>
        <v>6.5940000000000003</v>
      </c>
      <c r="I89" s="5">
        <f t="shared" si="57"/>
        <v>0.87</v>
      </c>
      <c r="J89" s="5">
        <f t="shared" si="58"/>
        <v>30.26</v>
      </c>
      <c r="K89" s="5">
        <f t="shared" si="59"/>
        <v>0.78300000000000003</v>
      </c>
      <c r="M89">
        <f t="shared" si="60"/>
        <v>23.688442876458737</v>
      </c>
      <c r="N89" s="5">
        <f t="shared" si="61"/>
        <v>7.5828522997677599</v>
      </c>
      <c r="O89" s="5">
        <f t="shared" si="62"/>
        <v>6.5935045176214766</v>
      </c>
      <c r="P89" s="5">
        <f t="shared" si="63"/>
        <v>0.86952827998818016</v>
      </c>
      <c r="Q89" s="5">
        <f t="shared" si="64"/>
        <v>30.259435736085685</v>
      </c>
      <c r="R89" s="5">
        <f t="shared" si="65"/>
        <v>0.7828448317101051</v>
      </c>
    </row>
    <row r="90" spans="1:18" x14ac:dyDescent="0.3">
      <c r="A90" t="s">
        <v>31</v>
      </c>
      <c r="B90" s="5">
        <f t="shared" si="66"/>
        <v>23.69</v>
      </c>
      <c r="C90">
        <v>7.6000000000000005</v>
      </c>
      <c r="D90">
        <v>6.6499999999999995</v>
      </c>
      <c r="E90">
        <v>39.799999999999997</v>
      </c>
      <c r="F90">
        <v>38.85</v>
      </c>
      <c r="G90" s="5">
        <f t="shared" si="55"/>
        <v>7.8010000000000002</v>
      </c>
      <c r="H90" s="5">
        <f t="shared" si="56"/>
        <v>6.8609999999999998</v>
      </c>
      <c r="I90" s="5">
        <f t="shared" si="57"/>
        <v>0.879</v>
      </c>
      <c r="J90" s="5">
        <f t="shared" si="58"/>
        <v>31.14</v>
      </c>
      <c r="K90" s="5">
        <f t="shared" si="59"/>
        <v>0.76100000000000001</v>
      </c>
      <c r="M90">
        <f t="shared" si="60"/>
        <v>23.688442876458737</v>
      </c>
      <c r="N90" s="5">
        <f t="shared" si="61"/>
        <v>7.800615909637318</v>
      </c>
      <c r="O90" s="5">
        <f t="shared" si="62"/>
        <v>6.8605471994897682</v>
      </c>
      <c r="P90" s="5">
        <f t="shared" si="63"/>
        <v>0.879487886464691</v>
      </c>
      <c r="Q90" s="5">
        <f t="shared" si="64"/>
        <v>31.144884350176294</v>
      </c>
      <c r="R90" s="5">
        <f t="shared" si="65"/>
        <v>0.7605885644049486</v>
      </c>
    </row>
    <row r="91" spans="1:18" x14ac:dyDescent="0.3">
      <c r="A91" t="s">
        <v>31</v>
      </c>
      <c r="B91" s="5">
        <f t="shared" si="66"/>
        <v>23.69</v>
      </c>
      <c r="C91">
        <v>7.8000000000000007</v>
      </c>
      <c r="D91">
        <v>6.9999999999999991</v>
      </c>
      <c r="E91">
        <v>40</v>
      </c>
      <c r="F91">
        <v>39.199999999999996</v>
      </c>
      <c r="G91" s="5">
        <f t="shared" si="55"/>
        <v>7.9989999999999997</v>
      </c>
      <c r="H91" s="5">
        <f t="shared" si="56"/>
        <v>7.2069999999999999</v>
      </c>
      <c r="I91" s="5">
        <f t="shared" si="57"/>
        <v>0.90100000000000002</v>
      </c>
      <c r="J91" s="5">
        <f t="shared" si="58"/>
        <v>31.95</v>
      </c>
      <c r="K91" s="5">
        <f t="shared" si="59"/>
        <v>0.74099999999999999</v>
      </c>
      <c r="M91">
        <f t="shared" si="60"/>
        <v>23.688442876458737</v>
      </c>
      <c r="N91" s="5">
        <f t="shared" si="61"/>
        <v>7.9986147659386857</v>
      </c>
      <c r="O91" s="5">
        <f t="shared" si="62"/>
        <v>7.206804212764145</v>
      </c>
      <c r="P91" s="5">
        <f t="shared" si="63"/>
        <v>0.90100653971405298</v>
      </c>
      <c r="Q91" s="5">
        <f t="shared" si="64"/>
        <v>31.949967499783284</v>
      </c>
      <c r="R91" s="5">
        <f t="shared" si="65"/>
        <v>0.74142306644347655</v>
      </c>
    </row>
    <row r="92" spans="1:18" x14ac:dyDescent="0.3">
      <c r="A92" t="s">
        <v>31</v>
      </c>
      <c r="B92" s="5">
        <f t="shared" si="66"/>
        <v>23.69</v>
      </c>
      <c r="C92">
        <v>8</v>
      </c>
      <c r="D92">
        <v>7.2600000000000016</v>
      </c>
      <c r="E92">
        <v>40</v>
      </c>
      <c r="F92">
        <v>39.400000000000006</v>
      </c>
      <c r="G92" s="5">
        <f t="shared" si="55"/>
        <v>8.1989999999999998</v>
      </c>
      <c r="H92" s="5">
        <f t="shared" si="56"/>
        <v>7.4649999999999999</v>
      </c>
      <c r="I92" s="5">
        <f t="shared" si="57"/>
        <v>0.91</v>
      </c>
      <c r="J92" s="5">
        <f t="shared" si="58"/>
        <v>32.76</v>
      </c>
      <c r="K92" s="5">
        <f t="shared" si="59"/>
        <v>0.72299999999999998</v>
      </c>
      <c r="M92">
        <f t="shared" si="60"/>
        <v>23.688442876458737</v>
      </c>
      <c r="N92" s="5">
        <f t="shared" si="61"/>
        <v>8.1986147659386859</v>
      </c>
      <c r="O92" s="5">
        <f t="shared" si="62"/>
        <v>7.4647100063786098</v>
      </c>
      <c r="P92" s="5">
        <f t="shared" si="63"/>
        <v>0.91048429759023453</v>
      </c>
      <c r="Q92" s="5">
        <f t="shared" si="64"/>
        <v>32.763187499783285</v>
      </c>
      <c r="R92" s="5">
        <f t="shared" si="65"/>
        <v>0.72302009310343895</v>
      </c>
    </row>
    <row r="93" spans="1:18" x14ac:dyDescent="0.3">
      <c r="A93" t="s">
        <v>31</v>
      </c>
      <c r="B93" s="5">
        <f t="shared" si="66"/>
        <v>23.69</v>
      </c>
      <c r="C93">
        <v>8.8999999999999986</v>
      </c>
      <c r="D93">
        <v>8.2600000000000016</v>
      </c>
      <c r="E93">
        <v>40.900000000000006</v>
      </c>
      <c r="F93">
        <v>40.400000000000006</v>
      </c>
      <c r="G93" s="5">
        <f t="shared" si="55"/>
        <v>9.09</v>
      </c>
      <c r="H93" s="5">
        <f t="shared" si="56"/>
        <v>8.4550000000000001</v>
      </c>
      <c r="I93" s="5">
        <f t="shared" si="57"/>
        <v>0.93</v>
      </c>
      <c r="J93" s="5">
        <f t="shared" si="58"/>
        <v>36.39</v>
      </c>
      <c r="K93" s="5">
        <f t="shared" si="59"/>
        <v>0.65100000000000002</v>
      </c>
      <c r="M93">
        <f t="shared" si="60"/>
        <v>23.688442876458737</v>
      </c>
      <c r="N93" s="5">
        <f t="shared" si="61"/>
        <v>9.0899699460798864</v>
      </c>
      <c r="O93" s="5">
        <f t="shared" si="62"/>
        <v>8.4547012704035751</v>
      </c>
      <c r="P93" s="5">
        <f t="shared" si="63"/>
        <v>0.93011322595733381</v>
      </c>
      <c r="Q93" s="5">
        <f t="shared" si="64"/>
        <v>36.38752679775542</v>
      </c>
      <c r="R93" s="5">
        <f t="shared" si="65"/>
        <v>0.65100447766403202</v>
      </c>
    </row>
    <row r="94" spans="1:18" x14ac:dyDescent="0.3">
      <c r="A94" t="s">
        <v>31</v>
      </c>
      <c r="B94" s="5">
        <f t="shared" si="66"/>
        <v>23.69</v>
      </c>
      <c r="C94">
        <v>9.0499999999999989</v>
      </c>
      <c r="D94">
        <v>8.6100000000000012</v>
      </c>
      <c r="E94">
        <v>41.050000000000004</v>
      </c>
      <c r="F94">
        <v>40.75</v>
      </c>
      <c r="G94" s="5">
        <f t="shared" si="55"/>
        <v>9.2390000000000008</v>
      </c>
      <c r="H94" s="5">
        <f t="shared" si="56"/>
        <v>8.8010000000000002</v>
      </c>
      <c r="I94" s="5">
        <f t="shared" si="57"/>
        <v>0.95299999999999996</v>
      </c>
      <c r="J94" s="5">
        <f t="shared" si="58"/>
        <v>36.99</v>
      </c>
      <c r="K94" s="5">
        <f t="shared" si="59"/>
        <v>0.64</v>
      </c>
      <c r="M94">
        <f t="shared" si="60"/>
        <v>23.688442876458737</v>
      </c>
      <c r="N94" s="5">
        <f t="shared" si="61"/>
        <v>9.2385841517070286</v>
      </c>
      <c r="O94" s="5">
        <f t="shared" si="62"/>
        <v>8.801371071851797</v>
      </c>
      <c r="P94" s="5">
        <f t="shared" si="63"/>
        <v>0.95267531553799323</v>
      </c>
      <c r="Q94" s="5">
        <f t="shared" si="64"/>
        <v>36.991807019255944</v>
      </c>
      <c r="R94" s="5">
        <f t="shared" si="65"/>
        <v>0.64036998420022595</v>
      </c>
    </row>
    <row r="95" spans="1:18" x14ac:dyDescent="0.3">
      <c r="A95" t="s">
        <v>31</v>
      </c>
      <c r="B95" s="5">
        <f t="shared" si="66"/>
        <v>23.69</v>
      </c>
      <c r="C95">
        <v>9.35</v>
      </c>
      <c r="D95">
        <v>8.81</v>
      </c>
      <c r="E95">
        <v>41.35</v>
      </c>
      <c r="F95">
        <v>40.950000000000003</v>
      </c>
      <c r="G95" s="5">
        <f t="shared" si="55"/>
        <v>9.5359999999999996</v>
      </c>
      <c r="H95" s="5">
        <f t="shared" si="56"/>
        <v>9</v>
      </c>
      <c r="I95" s="5">
        <f t="shared" si="57"/>
        <v>0.94399999999999995</v>
      </c>
      <c r="J95" s="5">
        <f t="shared" si="58"/>
        <v>38.200000000000003</v>
      </c>
      <c r="K95" s="5">
        <f t="shared" si="59"/>
        <v>0.62</v>
      </c>
      <c r="M95">
        <f t="shared" si="60"/>
        <v>23.688442876458737</v>
      </c>
      <c r="N95" s="5">
        <f t="shared" si="61"/>
        <v>9.5358576697299835</v>
      </c>
      <c r="O95" s="5">
        <f t="shared" si="62"/>
        <v>8.9995063222232048</v>
      </c>
      <c r="P95" s="5">
        <f t="shared" si="63"/>
        <v>0.94375426248135619</v>
      </c>
      <c r="Q95" s="5">
        <f t="shared" si="64"/>
        <v>38.200550870889082</v>
      </c>
      <c r="R95" s="5">
        <f t="shared" si="65"/>
        <v>0.62010736328178528</v>
      </c>
    </row>
    <row r="96" spans="1:18" x14ac:dyDescent="0.3">
      <c r="A96" t="s">
        <v>31</v>
      </c>
      <c r="B96" s="5">
        <f t="shared" si="66"/>
        <v>23.69</v>
      </c>
      <c r="C96">
        <v>9.3999999999999986</v>
      </c>
      <c r="D96">
        <v>8.9600000000000009</v>
      </c>
      <c r="E96">
        <v>41.400000000000006</v>
      </c>
      <c r="F96">
        <v>41.1</v>
      </c>
      <c r="G96" s="5">
        <f t="shared" si="55"/>
        <v>9.5850000000000009</v>
      </c>
      <c r="H96" s="5">
        <f t="shared" si="56"/>
        <v>9.1479999999999997</v>
      </c>
      <c r="I96" s="5">
        <f t="shared" si="57"/>
        <v>0.95399999999999996</v>
      </c>
      <c r="J96" s="5">
        <f t="shared" si="58"/>
        <v>38.4</v>
      </c>
      <c r="K96" s="5">
        <f t="shared" si="59"/>
        <v>0.61699999999999999</v>
      </c>
      <c r="M96">
        <f t="shared" si="60"/>
        <v>23.688442876458737</v>
      </c>
      <c r="N96" s="5">
        <f t="shared" si="61"/>
        <v>9.5854090092545299</v>
      </c>
      <c r="O96" s="5">
        <f t="shared" si="62"/>
        <v>9.1481255885898722</v>
      </c>
      <c r="P96" s="5">
        <f t="shared" si="63"/>
        <v>0.9543803065427392</v>
      </c>
      <c r="Q96" s="5">
        <f t="shared" si="64"/>
        <v>38.402031572529843</v>
      </c>
      <c r="R96" s="5">
        <f t="shared" si="65"/>
        <v>0.61685389825583625</v>
      </c>
    </row>
    <row r="97" spans="1:18" x14ac:dyDescent="0.3">
      <c r="A97" t="s">
        <v>31</v>
      </c>
      <c r="B97" s="5">
        <f>ROUND(M97,2)</f>
        <v>26.41</v>
      </c>
      <c r="C97">
        <v>6.4</v>
      </c>
      <c r="D97">
        <v>0</v>
      </c>
      <c r="E97">
        <v>38.6</v>
      </c>
      <c r="F97" s="6" t="s">
        <v>30</v>
      </c>
      <c r="G97" s="5">
        <f t="shared" si="55"/>
        <v>6.665</v>
      </c>
      <c r="H97" s="5">
        <f t="shared" si="56"/>
        <v>0</v>
      </c>
      <c r="I97" s="5">
        <f t="shared" si="57"/>
        <v>0</v>
      </c>
      <c r="J97" s="5">
        <f>ROUND(Q97,2)</f>
        <v>26.41</v>
      </c>
      <c r="K97" s="5">
        <f>ROUND(R97,3)</f>
        <v>1</v>
      </c>
      <c r="M97">
        <v>26.411078577791326</v>
      </c>
      <c r="N97" s="5">
        <f>(C97+((((1000*M97)/(30*E97))^2)/1962))</f>
        <v>6.6651283400976444</v>
      </c>
      <c r="O97" s="5">
        <f>IF(D97=0,0,(D97+((((1000*M97)/(30*F97))^2)/1962)))</f>
        <v>0</v>
      </c>
      <c r="P97" s="5">
        <f t="shared" si="63"/>
        <v>0</v>
      </c>
      <c r="Q97" s="5">
        <f>M97</f>
        <v>26.411078577791326</v>
      </c>
      <c r="R97" s="5">
        <f>M97/Q97</f>
        <v>1</v>
      </c>
    </row>
    <row r="98" spans="1:18" x14ac:dyDescent="0.3">
      <c r="A98" t="s">
        <v>31</v>
      </c>
      <c r="B98" s="5">
        <f t="shared" ref="B98:B99" si="67">ROUND(M98,2)</f>
        <v>26.41</v>
      </c>
      <c r="C98">
        <v>6.2000000000000011</v>
      </c>
      <c r="D98">
        <v>0</v>
      </c>
      <c r="E98">
        <v>38.4</v>
      </c>
      <c r="F98">
        <v>31.7</v>
      </c>
      <c r="G98" s="5">
        <f t="shared" si="55"/>
        <v>6.468</v>
      </c>
      <c r="H98" s="5">
        <f t="shared" si="56"/>
        <v>0</v>
      </c>
      <c r="I98" s="5">
        <f t="shared" si="57"/>
        <v>0</v>
      </c>
      <c r="J98" s="5">
        <f>ROUND(Q98,2)</f>
        <v>25.73</v>
      </c>
      <c r="K98" s="5">
        <f>ROUND(R98,3)</f>
        <v>1.0269999999999999</v>
      </c>
      <c r="M98">
        <f>M97</f>
        <v>26.411078577791326</v>
      </c>
      <c r="N98" s="5">
        <f>(C98+((((1000*M98)/(30*E98))^2)/1962))</f>
        <v>6.4678972857068464</v>
      </c>
      <c r="O98" s="5">
        <f>IF(D98=0,0,(D98+((((1000*M98)/(30*F98))^2)/1962)))</f>
        <v>0</v>
      </c>
      <c r="P98" s="5">
        <f>O98/N98</f>
        <v>0</v>
      </c>
      <c r="Q98" s="5">
        <f>4.0661*N98-0.5732</f>
        <v>25.725917153412606</v>
      </c>
      <c r="R98" s="5">
        <f>M98/Q98</f>
        <v>1.0266331194449887</v>
      </c>
    </row>
    <row r="99" spans="1:18" x14ac:dyDescent="0.3">
      <c r="A99" t="s">
        <v>31</v>
      </c>
      <c r="B99" s="5">
        <f t="shared" si="67"/>
        <v>26.41</v>
      </c>
      <c r="C99">
        <v>6.15</v>
      </c>
      <c r="D99">
        <v>0.19999999999999929</v>
      </c>
      <c r="E99">
        <v>38.35</v>
      </c>
      <c r="F99">
        <v>32.4</v>
      </c>
      <c r="G99" s="5">
        <f t="shared" ref="G99:G118" si="68">ROUND(N99,3)</f>
        <v>6.4189999999999996</v>
      </c>
      <c r="H99" s="5">
        <f t="shared" ref="H99:H118" si="69">ROUND(O99,3)</f>
        <v>0.57599999999999996</v>
      </c>
      <c r="I99" s="5">
        <f t="shared" ref="I99:I118" si="70">ROUND(P99,3)</f>
        <v>0.09</v>
      </c>
      <c r="J99" s="5">
        <f t="shared" ref="J99:J116" si="71">ROUND(Q99,2)</f>
        <v>25.53</v>
      </c>
      <c r="K99" s="5">
        <f t="shared" ref="K99:K116" si="72">ROUND(R99,3)</f>
        <v>1.0349999999999999</v>
      </c>
      <c r="M99">
        <f t="shared" ref="M99:M116" si="73">M98</f>
        <v>26.411078577791326</v>
      </c>
      <c r="N99" s="5">
        <f t="shared" ref="N99:N116" si="74">(C99+((((1000*M99)/(30*E99))^2)/1962))</f>
        <v>6.4185962998539061</v>
      </c>
      <c r="O99" s="5">
        <f t="shared" ref="O99:O116" si="75">IF(D99=0,0,(D99+((((1000*M99)/(30*F99))^2)/1962)))</f>
        <v>0.57630565235090403</v>
      </c>
      <c r="P99" s="5">
        <f t="shared" ref="P99:P117" si="76">O99/N99</f>
        <v>8.9786867007669788E-2</v>
      </c>
      <c r="Q99" s="5">
        <f t="shared" ref="Q99:Q116" si="77">4.0661*N99-0.5732</f>
        <v>25.525454414835966</v>
      </c>
      <c r="R99" s="5">
        <f t="shared" ref="R99:R116" si="78">M99/Q99</f>
        <v>1.0346957256298879</v>
      </c>
    </row>
    <row r="100" spans="1:18" x14ac:dyDescent="0.3">
      <c r="A100" t="s">
        <v>31</v>
      </c>
      <c r="B100" s="5">
        <f t="shared" ref="B100:B116" si="79">ROUND(M100,2)</f>
        <v>26.41</v>
      </c>
      <c r="C100">
        <v>6.15</v>
      </c>
      <c r="D100">
        <v>0.89999999999999858</v>
      </c>
      <c r="E100">
        <v>38.35</v>
      </c>
      <c r="F100">
        <v>33.099999999999994</v>
      </c>
      <c r="G100" s="5">
        <f t="shared" si="68"/>
        <v>6.4189999999999996</v>
      </c>
      <c r="H100" s="5">
        <f t="shared" si="69"/>
        <v>1.2609999999999999</v>
      </c>
      <c r="I100" s="5">
        <f t="shared" si="70"/>
        <v>0.19600000000000001</v>
      </c>
      <c r="J100" s="5">
        <f t="shared" si="71"/>
        <v>25.53</v>
      </c>
      <c r="K100" s="5">
        <f t="shared" si="72"/>
        <v>1.0349999999999999</v>
      </c>
      <c r="M100">
        <f t="shared" si="73"/>
        <v>26.411078577791326</v>
      </c>
      <c r="N100" s="5">
        <f t="shared" si="74"/>
        <v>6.4185962998539061</v>
      </c>
      <c r="O100" s="5">
        <f t="shared" si="75"/>
        <v>1.260557699922312</v>
      </c>
      <c r="P100" s="5">
        <f t="shared" si="76"/>
        <v>0.19639149138433953</v>
      </c>
      <c r="Q100" s="5">
        <f t="shared" si="77"/>
        <v>25.525454414835966</v>
      </c>
      <c r="R100" s="5">
        <f t="shared" si="78"/>
        <v>1.0346957256298879</v>
      </c>
    </row>
    <row r="101" spans="1:18" x14ac:dyDescent="0.3">
      <c r="A101" t="s">
        <v>31</v>
      </c>
      <c r="B101" s="5">
        <f t="shared" si="79"/>
        <v>26.41</v>
      </c>
      <c r="C101">
        <v>6.2000000000000011</v>
      </c>
      <c r="D101">
        <v>1.7999999999999989</v>
      </c>
      <c r="E101">
        <v>38.4</v>
      </c>
      <c r="F101">
        <v>34</v>
      </c>
      <c r="G101" s="5">
        <f t="shared" si="68"/>
        <v>6.468</v>
      </c>
      <c r="H101" s="5">
        <f t="shared" si="69"/>
        <v>2.1419999999999999</v>
      </c>
      <c r="I101" s="5">
        <f t="shared" si="70"/>
        <v>0.33100000000000002</v>
      </c>
      <c r="J101" s="5">
        <f t="shared" si="71"/>
        <v>25.73</v>
      </c>
      <c r="K101" s="5">
        <f t="shared" si="72"/>
        <v>1.0269999999999999</v>
      </c>
      <c r="M101">
        <f t="shared" si="73"/>
        <v>26.411078577791326</v>
      </c>
      <c r="N101" s="5">
        <f t="shared" si="74"/>
        <v>6.4678972857068464</v>
      </c>
      <c r="O101" s="5">
        <f t="shared" si="75"/>
        <v>2.1417219910137408</v>
      </c>
      <c r="P101" s="5">
        <f t="shared" si="76"/>
        <v>0.33113110743837082</v>
      </c>
      <c r="Q101" s="5">
        <f t="shared" si="77"/>
        <v>25.725917153412606</v>
      </c>
      <c r="R101" s="5">
        <f t="shared" si="78"/>
        <v>1.0266331194449887</v>
      </c>
    </row>
    <row r="102" spans="1:18" x14ac:dyDescent="0.3">
      <c r="A102" t="s">
        <v>31</v>
      </c>
      <c r="B102" s="5">
        <f t="shared" si="79"/>
        <v>26.41</v>
      </c>
      <c r="C102">
        <v>6.2000000000000011</v>
      </c>
      <c r="D102">
        <v>2.6999999999999993</v>
      </c>
      <c r="E102">
        <v>38.4</v>
      </c>
      <c r="F102">
        <v>34.9</v>
      </c>
      <c r="G102" s="5">
        <f t="shared" si="68"/>
        <v>6.468</v>
      </c>
      <c r="H102" s="5">
        <f t="shared" si="69"/>
        <v>3.024</v>
      </c>
      <c r="I102" s="5">
        <f t="shared" si="70"/>
        <v>0.46800000000000003</v>
      </c>
      <c r="J102" s="5">
        <f t="shared" si="71"/>
        <v>25.73</v>
      </c>
      <c r="K102" s="5">
        <f t="shared" si="72"/>
        <v>1.0269999999999999</v>
      </c>
      <c r="M102">
        <f t="shared" si="73"/>
        <v>26.411078577791326</v>
      </c>
      <c r="N102" s="5">
        <f t="shared" si="74"/>
        <v>6.4678972857068464</v>
      </c>
      <c r="O102" s="5">
        <f t="shared" si="75"/>
        <v>3.0243246127797678</v>
      </c>
      <c r="P102" s="5">
        <f t="shared" si="76"/>
        <v>0.46759008054489437</v>
      </c>
      <c r="Q102" s="5">
        <f t="shared" si="77"/>
        <v>25.725917153412606</v>
      </c>
      <c r="R102" s="5">
        <f t="shared" si="78"/>
        <v>1.0266331194449887</v>
      </c>
    </row>
    <row r="103" spans="1:18" x14ac:dyDescent="0.3">
      <c r="A103" t="s">
        <v>31</v>
      </c>
      <c r="B103" s="5">
        <f t="shared" si="79"/>
        <v>26.41</v>
      </c>
      <c r="C103">
        <v>6.2500000000000009</v>
      </c>
      <c r="D103">
        <v>3.1499999999999995</v>
      </c>
      <c r="E103">
        <v>38.450000000000003</v>
      </c>
      <c r="F103">
        <v>35.35</v>
      </c>
      <c r="G103" s="5">
        <f t="shared" si="68"/>
        <v>6.5170000000000003</v>
      </c>
      <c r="H103" s="5">
        <f t="shared" si="69"/>
        <v>3.4660000000000002</v>
      </c>
      <c r="I103" s="5">
        <f t="shared" si="70"/>
        <v>0.53200000000000003</v>
      </c>
      <c r="J103" s="5">
        <f t="shared" si="71"/>
        <v>25.93</v>
      </c>
      <c r="K103" s="5">
        <f t="shared" si="72"/>
        <v>1.0189999999999999</v>
      </c>
      <c r="M103">
        <f t="shared" si="73"/>
        <v>26.411078577791326</v>
      </c>
      <c r="N103" s="5">
        <f t="shared" si="74"/>
        <v>6.5172009967596018</v>
      </c>
      <c r="O103" s="5">
        <f t="shared" si="75"/>
        <v>3.4661199655190948</v>
      </c>
      <c r="P103" s="5">
        <f t="shared" si="76"/>
        <v>0.53184180866026287</v>
      </c>
      <c r="Q103" s="5">
        <f t="shared" si="77"/>
        <v>25.926390972924214</v>
      </c>
      <c r="R103" s="5">
        <f t="shared" si="78"/>
        <v>1.0186947579928609</v>
      </c>
    </row>
    <row r="104" spans="1:18" x14ac:dyDescent="0.3">
      <c r="A104" t="s">
        <v>31</v>
      </c>
      <c r="B104" s="5">
        <f t="shared" si="79"/>
        <v>26.41</v>
      </c>
      <c r="C104">
        <v>6.4</v>
      </c>
      <c r="D104">
        <v>3.4499999999999993</v>
      </c>
      <c r="E104">
        <v>38.6</v>
      </c>
      <c r="F104">
        <v>35.65</v>
      </c>
      <c r="G104" s="5">
        <f t="shared" si="68"/>
        <v>6.665</v>
      </c>
      <c r="H104" s="5">
        <f t="shared" si="69"/>
        <v>3.7610000000000001</v>
      </c>
      <c r="I104" s="5">
        <f t="shared" si="70"/>
        <v>0.56399999999999995</v>
      </c>
      <c r="J104" s="5">
        <f t="shared" si="71"/>
        <v>26.53</v>
      </c>
      <c r="K104" s="5">
        <f t="shared" si="72"/>
        <v>0.996</v>
      </c>
      <c r="M104">
        <f t="shared" si="73"/>
        <v>26.411078577791326</v>
      </c>
      <c r="N104" s="5">
        <f t="shared" si="74"/>
        <v>6.6651283400976444</v>
      </c>
      <c r="O104" s="5">
        <f t="shared" si="75"/>
        <v>3.7608219593341725</v>
      </c>
      <c r="P104" s="5">
        <f t="shared" si="76"/>
        <v>0.56425349482153797</v>
      </c>
      <c r="Q104" s="5">
        <f t="shared" si="77"/>
        <v>26.527878343671031</v>
      </c>
      <c r="R104" s="5">
        <f t="shared" si="78"/>
        <v>0.99559709357957116</v>
      </c>
    </row>
    <row r="105" spans="1:18" x14ac:dyDescent="0.3">
      <c r="A105" t="s">
        <v>31</v>
      </c>
      <c r="B105" s="5">
        <f t="shared" si="79"/>
        <v>26.41</v>
      </c>
      <c r="C105">
        <v>6.4500000000000011</v>
      </c>
      <c r="D105">
        <v>3.9499999999999993</v>
      </c>
      <c r="E105">
        <v>38.65</v>
      </c>
      <c r="F105">
        <v>36.15</v>
      </c>
      <c r="G105" s="5">
        <f t="shared" si="68"/>
        <v>6.7140000000000004</v>
      </c>
      <c r="H105" s="5">
        <f t="shared" si="69"/>
        <v>4.2519999999999998</v>
      </c>
      <c r="I105" s="5">
        <f t="shared" si="70"/>
        <v>0.63300000000000001</v>
      </c>
      <c r="J105" s="5">
        <f t="shared" si="71"/>
        <v>26.73</v>
      </c>
      <c r="K105" s="5">
        <f t="shared" si="72"/>
        <v>0.98799999999999999</v>
      </c>
      <c r="M105">
        <f t="shared" si="73"/>
        <v>26.411078577791326</v>
      </c>
      <c r="N105" s="5">
        <f t="shared" si="74"/>
        <v>6.7144428113861503</v>
      </c>
      <c r="O105" s="5">
        <f t="shared" si="75"/>
        <v>4.2522833029060063</v>
      </c>
      <c r="P105" s="5">
        <f t="shared" si="76"/>
        <v>0.63330397210251188</v>
      </c>
      <c r="Q105" s="5">
        <f t="shared" si="77"/>
        <v>26.728395915377224</v>
      </c>
      <c r="R105" s="5">
        <f t="shared" si="78"/>
        <v>0.98812808151336384</v>
      </c>
    </row>
    <row r="106" spans="1:18" x14ac:dyDescent="0.3">
      <c r="A106" t="s">
        <v>31</v>
      </c>
      <c r="B106" s="5">
        <f t="shared" si="79"/>
        <v>26.41</v>
      </c>
      <c r="C106">
        <v>6.7000000000000011</v>
      </c>
      <c r="D106">
        <v>4.3499999999999996</v>
      </c>
      <c r="E106">
        <v>38.9</v>
      </c>
      <c r="F106">
        <v>36.549999999999997</v>
      </c>
      <c r="G106" s="5">
        <f t="shared" si="68"/>
        <v>6.9610000000000003</v>
      </c>
      <c r="H106" s="5">
        <f t="shared" si="69"/>
        <v>4.6459999999999999</v>
      </c>
      <c r="I106" s="5">
        <f t="shared" si="70"/>
        <v>0.66700000000000004</v>
      </c>
      <c r="J106" s="5">
        <f t="shared" si="71"/>
        <v>27.73</v>
      </c>
      <c r="K106" s="5">
        <f t="shared" si="72"/>
        <v>0.95199999999999996</v>
      </c>
      <c r="M106">
        <f t="shared" si="73"/>
        <v>26.411078577791326</v>
      </c>
      <c r="N106" s="5">
        <f t="shared" si="74"/>
        <v>6.9610547257894719</v>
      </c>
      <c r="O106" s="5">
        <f t="shared" si="75"/>
        <v>4.645703183137905</v>
      </c>
      <c r="P106" s="5">
        <f t="shared" si="76"/>
        <v>0.66738495330691761</v>
      </c>
      <c r="Q106" s="5">
        <f t="shared" si="77"/>
        <v>27.731144620532568</v>
      </c>
      <c r="R106" s="5">
        <f t="shared" si="78"/>
        <v>0.95239770803532409</v>
      </c>
    </row>
    <row r="107" spans="1:18" x14ac:dyDescent="0.3">
      <c r="A107" t="s">
        <v>31</v>
      </c>
      <c r="B107" s="5">
        <f t="shared" si="79"/>
        <v>26.41</v>
      </c>
      <c r="C107">
        <v>7.0000000000000009</v>
      </c>
      <c r="D107">
        <v>4.9999999999999991</v>
      </c>
      <c r="E107">
        <v>39.200000000000003</v>
      </c>
      <c r="F107">
        <v>37.199999999999996</v>
      </c>
      <c r="G107" s="5">
        <f t="shared" si="68"/>
        <v>7.2569999999999997</v>
      </c>
      <c r="H107" s="5">
        <f t="shared" si="69"/>
        <v>5.2850000000000001</v>
      </c>
      <c r="I107" s="5">
        <f t="shared" si="70"/>
        <v>0.72799999999999998</v>
      </c>
      <c r="J107" s="5">
        <f t="shared" si="71"/>
        <v>28.93</v>
      </c>
      <c r="K107" s="5">
        <f t="shared" si="72"/>
        <v>0.91300000000000003</v>
      </c>
      <c r="M107">
        <f t="shared" si="73"/>
        <v>26.411078577791326</v>
      </c>
      <c r="N107" s="5">
        <f t="shared" si="74"/>
        <v>7.2570742799952406</v>
      </c>
      <c r="O107" s="5">
        <f t="shared" si="75"/>
        <v>5.2854597508468357</v>
      </c>
      <c r="P107" s="5">
        <f t="shared" si="76"/>
        <v>0.72831826531205113</v>
      </c>
      <c r="Q107" s="5">
        <f t="shared" si="77"/>
        <v>28.934789729888646</v>
      </c>
      <c r="R107" s="5">
        <f t="shared" si="78"/>
        <v>0.9127793505445656</v>
      </c>
    </row>
    <row r="108" spans="1:18" x14ac:dyDescent="0.3">
      <c r="A108" t="s">
        <v>31</v>
      </c>
      <c r="B108" s="5">
        <f t="shared" si="79"/>
        <v>26.41</v>
      </c>
      <c r="C108">
        <v>7.0500000000000007</v>
      </c>
      <c r="D108">
        <v>5.1999999999999993</v>
      </c>
      <c r="E108">
        <v>39.25</v>
      </c>
      <c r="F108">
        <v>37.4</v>
      </c>
      <c r="G108" s="5">
        <f t="shared" si="68"/>
        <v>7.306</v>
      </c>
      <c r="H108" s="5">
        <f t="shared" si="69"/>
        <v>5.4820000000000002</v>
      </c>
      <c r="I108" s="5">
        <f t="shared" si="70"/>
        <v>0.75</v>
      </c>
      <c r="J108" s="5">
        <f t="shared" si="71"/>
        <v>29.14</v>
      </c>
      <c r="K108" s="5">
        <f t="shared" si="72"/>
        <v>0.90600000000000003</v>
      </c>
      <c r="M108">
        <f t="shared" si="73"/>
        <v>26.411078577791326</v>
      </c>
      <c r="N108" s="5">
        <f t="shared" si="74"/>
        <v>7.306419730852781</v>
      </c>
      <c r="O108" s="5">
        <f t="shared" si="75"/>
        <v>5.4824148686063978</v>
      </c>
      <c r="P108" s="5">
        <f t="shared" si="76"/>
        <v>0.75035586108690588</v>
      </c>
      <c r="Q108" s="5">
        <f t="shared" si="77"/>
        <v>29.135433267620488</v>
      </c>
      <c r="R108" s="5">
        <f t="shared" si="78"/>
        <v>0.90649342109297337</v>
      </c>
    </row>
    <row r="109" spans="1:18" x14ac:dyDescent="0.3">
      <c r="A109" t="s">
        <v>31</v>
      </c>
      <c r="B109" s="5">
        <f t="shared" si="79"/>
        <v>26.41</v>
      </c>
      <c r="C109">
        <v>7.4500000000000011</v>
      </c>
      <c r="D109">
        <v>5.9999999999999991</v>
      </c>
      <c r="E109">
        <v>39.65</v>
      </c>
      <c r="F109">
        <v>38.199999999999996</v>
      </c>
      <c r="G109" s="5">
        <f t="shared" si="68"/>
        <v>7.7009999999999996</v>
      </c>
      <c r="H109" s="5">
        <f t="shared" si="69"/>
        <v>6.2709999999999999</v>
      </c>
      <c r="I109" s="5">
        <f t="shared" si="70"/>
        <v>0.81399999999999995</v>
      </c>
      <c r="J109" s="5">
        <f t="shared" si="71"/>
        <v>30.74</v>
      </c>
      <c r="K109" s="5">
        <f t="shared" si="72"/>
        <v>0.85899999999999999</v>
      </c>
      <c r="M109">
        <f t="shared" si="73"/>
        <v>26.411078577791326</v>
      </c>
      <c r="N109" s="5">
        <f t="shared" si="74"/>
        <v>7.7012721633408896</v>
      </c>
      <c r="O109" s="5">
        <f t="shared" si="75"/>
        <v>6.2707098363613145</v>
      </c>
      <c r="P109" s="5">
        <f t="shared" si="76"/>
        <v>0.81424337477783892</v>
      </c>
      <c r="Q109" s="5">
        <f t="shared" si="77"/>
        <v>30.740942743360389</v>
      </c>
      <c r="R109" s="5">
        <f t="shared" si="78"/>
        <v>0.85914992257339762</v>
      </c>
    </row>
    <row r="110" spans="1:18" x14ac:dyDescent="0.3">
      <c r="A110" t="s">
        <v>31</v>
      </c>
      <c r="B110" s="5">
        <f t="shared" si="79"/>
        <v>26.41</v>
      </c>
      <c r="C110">
        <v>7.9500000000000011</v>
      </c>
      <c r="D110">
        <v>6.4999999999999991</v>
      </c>
      <c r="E110">
        <v>40.15</v>
      </c>
      <c r="F110">
        <v>38.699999999999996</v>
      </c>
      <c r="G110" s="5">
        <f t="shared" si="68"/>
        <v>8.1950000000000003</v>
      </c>
      <c r="H110" s="5">
        <f t="shared" si="69"/>
        <v>6.7640000000000002</v>
      </c>
      <c r="I110" s="5">
        <f t="shared" si="70"/>
        <v>0.82499999999999996</v>
      </c>
      <c r="J110" s="5">
        <f t="shared" si="71"/>
        <v>32.75</v>
      </c>
      <c r="K110" s="5">
        <f t="shared" si="72"/>
        <v>0.80600000000000005</v>
      </c>
      <c r="M110">
        <f t="shared" si="73"/>
        <v>26.411078577791326</v>
      </c>
      <c r="N110" s="5">
        <f t="shared" si="74"/>
        <v>8.1950527964788868</v>
      </c>
      <c r="O110" s="5">
        <f t="shared" si="75"/>
        <v>6.7637599380458466</v>
      </c>
      <c r="P110" s="5">
        <f t="shared" si="76"/>
        <v>0.82534671905371815</v>
      </c>
      <c r="Q110" s="5">
        <f t="shared" si="77"/>
        <v>32.748704175762796</v>
      </c>
      <c r="R110" s="5">
        <f t="shared" si="78"/>
        <v>0.80647705741401743</v>
      </c>
    </row>
    <row r="111" spans="1:18" x14ac:dyDescent="0.3">
      <c r="A111" t="s">
        <v>31</v>
      </c>
      <c r="B111" s="5">
        <f t="shared" si="79"/>
        <v>26.41</v>
      </c>
      <c r="C111">
        <v>8.3000000000000007</v>
      </c>
      <c r="D111">
        <v>7.1</v>
      </c>
      <c r="E111">
        <v>40.5</v>
      </c>
      <c r="F111">
        <v>39.299999999999997</v>
      </c>
      <c r="G111" s="5">
        <f t="shared" si="68"/>
        <v>8.5410000000000004</v>
      </c>
      <c r="H111" s="5">
        <f t="shared" si="69"/>
        <v>7.3559999999999999</v>
      </c>
      <c r="I111" s="5">
        <f t="shared" si="70"/>
        <v>0.86099999999999999</v>
      </c>
      <c r="J111" s="5">
        <f t="shared" si="71"/>
        <v>34.15</v>
      </c>
      <c r="K111" s="5">
        <f t="shared" si="72"/>
        <v>0.77300000000000002</v>
      </c>
      <c r="M111">
        <f t="shared" si="73"/>
        <v>26.411078577791326</v>
      </c>
      <c r="N111" s="5">
        <f t="shared" si="74"/>
        <v>8.5408356175045803</v>
      </c>
      <c r="O111" s="5">
        <f t="shared" si="75"/>
        <v>7.3557676783999151</v>
      </c>
      <c r="P111" s="5">
        <f t="shared" si="76"/>
        <v>0.86124683904747568</v>
      </c>
      <c r="Q111" s="5">
        <f t="shared" si="77"/>
        <v>34.15469170433537</v>
      </c>
      <c r="R111" s="5">
        <f t="shared" si="78"/>
        <v>0.77327820161348082</v>
      </c>
    </row>
    <row r="112" spans="1:18" x14ac:dyDescent="0.3">
      <c r="A112" t="s">
        <v>31</v>
      </c>
      <c r="B112" s="5">
        <f t="shared" si="79"/>
        <v>26.41</v>
      </c>
      <c r="C112">
        <v>8.2999999999999989</v>
      </c>
      <c r="D112">
        <v>7.0100000000000016</v>
      </c>
      <c r="E112">
        <v>40.300000000000004</v>
      </c>
      <c r="F112">
        <v>39.150000000000006</v>
      </c>
      <c r="G112" s="5">
        <f t="shared" si="68"/>
        <v>8.5429999999999993</v>
      </c>
      <c r="H112" s="5">
        <f t="shared" si="69"/>
        <v>7.2679999999999998</v>
      </c>
      <c r="I112" s="5">
        <f t="shared" si="70"/>
        <v>0.85099999999999998</v>
      </c>
      <c r="J112" s="5">
        <f t="shared" si="71"/>
        <v>34.159999999999997</v>
      </c>
      <c r="K112" s="5">
        <f t="shared" si="72"/>
        <v>0.77300000000000002</v>
      </c>
      <c r="M112">
        <f t="shared" si="73"/>
        <v>26.411078577791326</v>
      </c>
      <c r="N112" s="5">
        <f t="shared" si="74"/>
        <v>8.5432319770529244</v>
      </c>
      <c r="O112" s="5">
        <f t="shared" si="75"/>
        <v>7.26773133858992</v>
      </c>
      <c r="P112" s="5">
        <f t="shared" si="76"/>
        <v>0.85070045599967414</v>
      </c>
      <c r="Q112" s="5">
        <f t="shared" si="77"/>
        <v>34.164435541894889</v>
      </c>
      <c r="R112" s="5">
        <f t="shared" si="78"/>
        <v>0.77305765948932947</v>
      </c>
    </row>
    <row r="113" spans="1:18" x14ac:dyDescent="0.3">
      <c r="A113" t="s">
        <v>31</v>
      </c>
      <c r="B113" s="5">
        <f t="shared" si="79"/>
        <v>26.41</v>
      </c>
      <c r="C113">
        <v>8.6499999999999986</v>
      </c>
      <c r="D113">
        <v>7.4600000000000009</v>
      </c>
      <c r="E113">
        <v>40.650000000000006</v>
      </c>
      <c r="F113">
        <v>39.6</v>
      </c>
      <c r="G113" s="5">
        <f t="shared" si="68"/>
        <v>8.8889999999999993</v>
      </c>
      <c r="H113" s="5">
        <f t="shared" si="69"/>
        <v>7.7119999999999997</v>
      </c>
      <c r="I113" s="5">
        <f t="shared" si="70"/>
        <v>0.86799999999999999</v>
      </c>
      <c r="J113" s="5">
        <f t="shared" si="71"/>
        <v>35.57</v>
      </c>
      <c r="K113" s="5">
        <f t="shared" si="72"/>
        <v>0.74199999999999999</v>
      </c>
      <c r="M113">
        <f t="shared" si="73"/>
        <v>26.411078577791326</v>
      </c>
      <c r="N113" s="5">
        <f t="shared" si="74"/>
        <v>8.8890615121809855</v>
      </c>
      <c r="O113" s="5">
        <f t="shared" si="75"/>
        <v>7.7119070895902757</v>
      </c>
      <c r="P113" s="5">
        <f t="shared" si="76"/>
        <v>0.86757269921266555</v>
      </c>
      <c r="Q113" s="5">
        <f t="shared" si="77"/>
        <v>35.570613014679104</v>
      </c>
      <c r="R113" s="5">
        <f t="shared" si="78"/>
        <v>0.74249714411421963</v>
      </c>
    </row>
    <row r="114" spans="1:18" x14ac:dyDescent="0.3">
      <c r="A114" t="s">
        <v>31</v>
      </c>
      <c r="B114" s="5">
        <f t="shared" si="79"/>
        <v>26.41</v>
      </c>
      <c r="C114">
        <v>9.1999999999999993</v>
      </c>
      <c r="D114">
        <v>8.4600000000000009</v>
      </c>
      <c r="E114">
        <v>41.2</v>
      </c>
      <c r="F114">
        <v>40.6</v>
      </c>
      <c r="G114" s="5">
        <f t="shared" si="68"/>
        <v>9.4329999999999998</v>
      </c>
      <c r="H114" s="5">
        <f t="shared" si="69"/>
        <v>8.6999999999999993</v>
      </c>
      <c r="I114" s="5">
        <f t="shared" si="70"/>
        <v>0.92200000000000004</v>
      </c>
      <c r="J114" s="5">
        <f t="shared" si="71"/>
        <v>37.78</v>
      </c>
      <c r="K114" s="5">
        <f t="shared" si="72"/>
        <v>0.69899999999999995</v>
      </c>
      <c r="M114">
        <f t="shared" si="73"/>
        <v>26.411078577791326</v>
      </c>
      <c r="N114" s="5">
        <f t="shared" si="74"/>
        <v>9.4327214049462036</v>
      </c>
      <c r="O114" s="5">
        <f t="shared" si="75"/>
        <v>8.6996506962143503</v>
      </c>
      <c r="P114" s="5">
        <f t="shared" si="76"/>
        <v>0.92228428284254682</v>
      </c>
      <c r="Q114" s="5">
        <f t="shared" si="77"/>
        <v>37.781188504651752</v>
      </c>
      <c r="R114" s="5">
        <f t="shared" si="78"/>
        <v>0.69905367255822304</v>
      </c>
    </row>
    <row r="115" spans="1:18" x14ac:dyDescent="0.3">
      <c r="A115" t="s">
        <v>31</v>
      </c>
      <c r="B115" s="5">
        <f t="shared" si="79"/>
        <v>26.41</v>
      </c>
      <c r="C115">
        <v>9.35</v>
      </c>
      <c r="D115">
        <v>8.6100000000000012</v>
      </c>
      <c r="E115">
        <v>41.35</v>
      </c>
      <c r="F115">
        <v>40.75</v>
      </c>
      <c r="G115" s="5">
        <f t="shared" si="68"/>
        <v>9.5809999999999995</v>
      </c>
      <c r="H115" s="5">
        <f t="shared" si="69"/>
        <v>8.8480000000000008</v>
      </c>
      <c r="I115" s="5">
        <f t="shared" si="70"/>
        <v>0.92300000000000004</v>
      </c>
      <c r="J115" s="5">
        <f t="shared" si="71"/>
        <v>38.380000000000003</v>
      </c>
      <c r="K115" s="5">
        <f t="shared" si="72"/>
        <v>0.68799999999999994</v>
      </c>
      <c r="M115">
        <f t="shared" si="73"/>
        <v>26.411078577791326</v>
      </c>
      <c r="N115" s="5">
        <f t="shared" si="74"/>
        <v>9.5810360412334532</v>
      </c>
      <c r="O115" s="5">
        <f t="shared" si="75"/>
        <v>8.8478896437875036</v>
      </c>
      <c r="P115" s="5">
        <f t="shared" si="76"/>
        <v>0.92347942390669002</v>
      </c>
      <c r="Q115" s="5">
        <f t="shared" si="77"/>
        <v>38.384250647259343</v>
      </c>
      <c r="R115" s="5">
        <f t="shared" si="78"/>
        <v>0.68807070953401805</v>
      </c>
    </row>
    <row r="116" spans="1:18" x14ac:dyDescent="0.3">
      <c r="A116" t="s">
        <v>31</v>
      </c>
      <c r="B116" s="5">
        <f t="shared" si="79"/>
        <v>26.41</v>
      </c>
      <c r="C116">
        <v>9.8999999999999986</v>
      </c>
      <c r="D116">
        <v>9.2100000000000009</v>
      </c>
      <c r="E116">
        <v>41.900000000000006</v>
      </c>
      <c r="F116">
        <v>41.35</v>
      </c>
      <c r="G116" s="5">
        <f t="shared" si="68"/>
        <v>10.125</v>
      </c>
      <c r="H116" s="5">
        <f t="shared" si="69"/>
        <v>9.4410000000000007</v>
      </c>
      <c r="I116" s="5">
        <f t="shared" si="70"/>
        <v>0.93200000000000005</v>
      </c>
      <c r="J116" s="5">
        <f t="shared" si="71"/>
        <v>40.6</v>
      </c>
      <c r="K116" s="5">
        <f t="shared" si="72"/>
        <v>0.65100000000000002</v>
      </c>
      <c r="M116">
        <f t="shared" si="73"/>
        <v>26.411078577791326</v>
      </c>
      <c r="N116" s="5">
        <f t="shared" si="74"/>
        <v>10.125010464517679</v>
      </c>
      <c r="O116" s="5">
        <f t="shared" si="75"/>
        <v>9.4410360412334544</v>
      </c>
      <c r="P116" s="5">
        <f t="shared" si="76"/>
        <v>0.9324470403580164</v>
      </c>
      <c r="Q116" s="5">
        <f t="shared" si="77"/>
        <v>40.596105049775332</v>
      </c>
      <c r="R116" s="5">
        <f t="shared" si="78"/>
        <v>0.65058159016507644</v>
      </c>
    </row>
    <row r="117" spans="1:18" x14ac:dyDescent="0.3">
      <c r="A117" t="s">
        <v>31</v>
      </c>
      <c r="B117" s="5">
        <f>ROUND(M117,2)</f>
        <v>29.24</v>
      </c>
      <c r="C117">
        <v>7.0500000000000007</v>
      </c>
      <c r="D117">
        <v>0</v>
      </c>
      <c r="E117">
        <v>39.25</v>
      </c>
      <c r="F117" s="6" t="s">
        <v>30</v>
      </c>
      <c r="G117" s="5">
        <f t="shared" si="68"/>
        <v>7.3639999999999999</v>
      </c>
      <c r="H117" s="5">
        <f t="shared" si="69"/>
        <v>0</v>
      </c>
      <c r="I117" s="5">
        <f t="shared" si="70"/>
        <v>0</v>
      </c>
      <c r="J117" s="5">
        <f>ROUND(Q117,2)</f>
        <v>29.24</v>
      </c>
      <c r="K117" s="5">
        <f>ROUND(R117,3)</f>
        <v>1</v>
      </c>
      <c r="M117">
        <v>29.24274212378068</v>
      </c>
      <c r="N117" s="5">
        <f>(C117+((((1000*M117)/(30*E117))^2)/1962))</f>
        <v>7.3643513677228656</v>
      </c>
      <c r="O117" s="5">
        <f>IF(D117=0,0,(D117+((((1000*M117)/(30*F117))^2)/1962)))</f>
        <v>0</v>
      </c>
      <c r="P117" s="5">
        <f t="shared" si="76"/>
        <v>0</v>
      </c>
      <c r="Q117" s="5">
        <f>M117</f>
        <v>29.24274212378068</v>
      </c>
      <c r="R117" s="5">
        <f>M117/Q117</f>
        <v>1</v>
      </c>
    </row>
    <row r="118" spans="1:18" x14ac:dyDescent="0.3">
      <c r="A118" t="s">
        <v>31</v>
      </c>
      <c r="B118" s="5">
        <f t="shared" ref="B118:B119" si="80">ROUND(M118,2)</f>
        <v>29.24</v>
      </c>
      <c r="C118">
        <v>6.9</v>
      </c>
      <c r="D118">
        <v>0</v>
      </c>
      <c r="E118">
        <v>39.1</v>
      </c>
      <c r="F118">
        <v>31.5</v>
      </c>
      <c r="G118" s="5">
        <f t="shared" si="68"/>
        <v>7.2169999999999996</v>
      </c>
      <c r="H118" s="5">
        <f t="shared" si="69"/>
        <v>0</v>
      </c>
      <c r="I118" s="5">
        <f t="shared" si="70"/>
        <v>0</v>
      </c>
      <c r="J118" s="5">
        <f>ROUND(Q118,2)</f>
        <v>28.77</v>
      </c>
      <c r="K118" s="5">
        <f>ROUND(R118,3)</f>
        <v>1.016</v>
      </c>
      <c r="M118">
        <f>M117</f>
        <v>29.24274212378068</v>
      </c>
      <c r="N118" s="5">
        <f>(C118+((((1000*M118)/(30*E118))^2)/1962))</f>
        <v>7.2167678972125753</v>
      </c>
      <c r="O118" s="5">
        <f>IF(D118=0,0,(D118+((((1000*M118)/(30*F118))^2)/1962)))</f>
        <v>0</v>
      </c>
      <c r="P118" s="5">
        <f>O118/N118</f>
        <v>0</v>
      </c>
      <c r="Q118" s="5">
        <f>4.0661*N118-0.5732</f>
        <v>28.770899946856048</v>
      </c>
      <c r="R118" s="5">
        <f>M118/Q118</f>
        <v>1.0163999797641434</v>
      </c>
    </row>
    <row r="119" spans="1:18" x14ac:dyDescent="0.3">
      <c r="A119" t="s">
        <v>31</v>
      </c>
      <c r="B119" s="5">
        <f t="shared" si="80"/>
        <v>29.24</v>
      </c>
      <c r="C119">
        <v>6.8500000000000005</v>
      </c>
      <c r="D119">
        <v>0</v>
      </c>
      <c r="E119">
        <v>39.049999999999997</v>
      </c>
      <c r="F119">
        <v>31.9</v>
      </c>
      <c r="G119" s="5">
        <f t="shared" ref="G119:G136" si="81">ROUND(N119,3)</f>
        <v>7.1680000000000001</v>
      </c>
      <c r="H119" s="5">
        <f t="shared" ref="H119:H136" si="82">ROUND(O119,3)</f>
        <v>0</v>
      </c>
      <c r="I119" s="5">
        <f t="shared" ref="I119:I136" si="83">ROUND(P119,3)</f>
        <v>0</v>
      </c>
      <c r="J119" s="5">
        <f t="shared" ref="J119:J134" si="84">ROUND(Q119,2)</f>
        <v>28.57</v>
      </c>
      <c r="K119" s="5">
        <f t="shared" ref="K119:K134" si="85">ROUND(R119,3)</f>
        <v>1.024</v>
      </c>
      <c r="M119">
        <f t="shared" ref="M119:M134" si="86">M118</f>
        <v>29.24274212378068</v>
      </c>
      <c r="N119" s="5">
        <f t="shared" ref="N119:N134" si="87">(C119+((((1000*M119)/(30*E119))^2)/1962))</f>
        <v>7.1675796019336042</v>
      </c>
      <c r="O119" s="5">
        <f t="shared" ref="O119:O134" si="88">IF(D119=0,0,(D119+((((1000*M119)/(30*F119))^2)/1962)))</f>
        <v>0</v>
      </c>
      <c r="P119" s="5">
        <f t="shared" ref="P119:P135" si="89">O119/N119</f>
        <v>0</v>
      </c>
      <c r="Q119" s="5">
        <f t="shared" ref="Q119:Q134" si="90">4.0661*N119-0.5732</f>
        <v>28.570895419422225</v>
      </c>
      <c r="R119" s="5">
        <f t="shared" ref="R119:R134" si="91">M119/Q119</f>
        <v>1.0235150734513465</v>
      </c>
    </row>
    <row r="120" spans="1:18" x14ac:dyDescent="0.3">
      <c r="A120" t="s">
        <v>31</v>
      </c>
      <c r="B120" s="5">
        <f t="shared" ref="B120:B134" si="92">ROUND(M120,2)</f>
        <v>29.24</v>
      </c>
      <c r="C120">
        <v>6.7000000000000011</v>
      </c>
      <c r="D120">
        <v>0.34999999999999964</v>
      </c>
      <c r="E120">
        <v>38.9</v>
      </c>
      <c r="F120">
        <v>32.549999999999997</v>
      </c>
      <c r="G120" s="5">
        <f t="shared" si="81"/>
        <v>7.02</v>
      </c>
      <c r="H120" s="5">
        <f t="shared" si="82"/>
        <v>0.80700000000000005</v>
      </c>
      <c r="I120" s="5">
        <f t="shared" si="83"/>
        <v>0.115</v>
      </c>
      <c r="J120" s="5">
        <f t="shared" si="84"/>
        <v>27.97</v>
      </c>
      <c r="K120" s="5">
        <f t="shared" si="85"/>
        <v>1.0449999999999999</v>
      </c>
      <c r="M120">
        <f t="shared" si="86"/>
        <v>29.24274212378068</v>
      </c>
      <c r="N120" s="5">
        <f t="shared" si="87"/>
        <v>7.0200335240565144</v>
      </c>
      <c r="O120" s="5">
        <f t="shared" si="88"/>
        <v>0.80708049668363802</v>
      </c>
      <c r="P120" s="5">
        <f t="shared" si="89"/>
        <v>0.11496818268999774</v>
      </c>
      <c r="Q120" s="5">
        <f t="shared" si="90"/>
        <v>27.970958312166189</v>
      </c>
      <c r="R120" s="5">
        <f t="shared" si="91"/>
        <v>1.0454680099773814</v>
      </c>
    </row>
    <row r="121" spans="1:18" x14ac:dyDescent="0.3">
      <c r="A121" t="s">
        <v>31</v>
      </c>
      <c r="B121" s="5">
        <f t="shared" si="92"/>
        <v>29.24</v>
      </c>
      <c r="C121">
        <v>6.8000000000000007</v>
      </c>
      <c r="D121">
        <v>1.6499999999999995</v>
      </c>
      <c r="E121">
        <v>39</v>
      </c>
      <c r="F121">
        <v>33.85</v>
      </c>
      <c r="G121" s="5">
        <f t="shared" si="81"/>
        <v>7.1180000000000003</v>
      </c>
      <c r="H121" s="5">
        <f t="shared" si="82"/>
        <v>2.073</v>
      </c>
      <c r="I121" s="5">
        <f t="shared" si="83"/>
        <v>0.29099999999999998</v>
      </c>
      <c r="J121" s="5">
        <f t="shared" si="84"/>
        <v>28.37</v>
      </c>
      <c r="K121" s="5">
        <f t="shared" si="85"/>
        <v>1.0309999999999999</v>
      </c>
      <c r="M121">
        <f t="shared" si="86"/>
        <v>29.24274212378068</v>
      </c>
      <c r="N121" s="5">
        <f t="shared" si="87"/>
        <v>7.1183944305966849</v>
      </c>
      <c r="O121" s="5">
        <f t="shared" si="88"/>
        <v>2.072646552094723</v>
      </c>
      <c r="P121" s="5">
        <f t="shared" si="89"/>
        <v>0.29116770253499252</v>
      </c>
      <c r="Q121" s="5">
        <f t="shared" si="90"/>
        <v>28.370903594249178</v>
      </c>
      <c r="R121" s="5">
        <f t="shared" si="91"/>
        <v>1.0307300233365928</v>
      </c>
    </row>
    <row r="122" spans="1:18" x14ac:dyDescent="0.3">
      <c r="A122" t="s">
        <v>31</v>
      </c>
      <c r="B122" s="5">
        <f t="shared" si="92"/>
        <v>29.24</v>
      </c>
      <c r="C122">
        <v>6.9</v>
      </c>
      <c r="D122">
        <v>2.4999999999999991</v>
      </c>
      <c r="E122">
        <v>39.1</v>
      </c>
      <c r="F122">
        <v>34.699999999999996</v>
      </c>
      <c r="G122" s="5">
        <f t="shared" si="81"/>
        <v>7.2169999999999996</v>
      </c>
      <c r="H122" s="5">
        <f t="shared" si="82"/>
        <v>2.9020000000000001</v>
      </c>
      <c r="I122" s="5">
        <f t="shared" si="83"/>
        <v>0.40200000000000002</v>
      </c>
      <c r="J122" s="5">
        <f t="shared" si="84"/>
        <v>28.77</v>
      </c>
      <c r="K122" s="5">
        <f t="shared" si="85"/>
        <v>1.016</v>
      </c>
      <c r="M122">
        <f t="shared" si="86"/>
        <v>29.24274212378068</v>
      </c>
      <c r="N122" s="5">
        <f t="shared" si="87"/>
        <v>7.2167678972125753</v>
      </c>
      <c r="O122" s="5">
        <f t="shared" si="88"/>
        <v>2.9021941291245303</v>
      </c>
      <c r="P122" s="5">
        <f t="shared" si="89"/>
        <v>0.4021459703928516</v>
      </c>
      <c r="Q122" s="5">
        <f t="shared" si="90"/>
        <v>28.770899946856048</v>
      </c>
      <c r="R122" s="5">
        <f t="shared" si="91"/>
        <v>1.0163999797641434</v>
      </c>
    </row>
    <row r="123" spans="1:18" x14ac:dyDescent="0.3">
      <c r="A123" t="s">
        <v>31</v>
      </c>
      <c r="B123" s="5">
        <f t="shared" si="92"/>
        <v>29.24</v>
      </c>
      <c r="C123">
        <v>7.1000000000000005</v>
      </c>
      <c r="D123">
        <v>3.0999999999999996</v>
      </c>
      <c r="E123">
        <v>39.299999999999997</v>
      </c>
      <c r="F123">
        <v>35.299999999999997</v>
      </c>
      <c r="G123" s="5">
        <f t="shared" si="81"/>
        <v>7.4139999999999997</v>
      </c>
      <c r="H123" s="5">
        <f t="shared" si="82"/>
        <v>3.4889999999999999</v>
      </c>
      <c r="I123" s="5">
        <f t="shared" si="83"/>
        <v>0.47099999999999997</v>
      </c>
      <c r="J123" s="5">
        <f t="shared" si="84"/>
        <v>29.57</v>
      </c>
      <c r="K123" s="5">
        <f t="shared" si="85"/>
        <v>0.98899999999999999</v>
      </c>
      <c r="M123">
        <f t="shared" si="86"/>
        <v>29.24274212378068</v>
      </c>
      <c r="N123" s="5">
        <f t="shared" si="87"/>
        <v>7.4135520002962512</v>
      </c>
      <c r="O123" s="5">
        <f t="shared" si="88"/>
        <v>3.4886380028228747</v>
      </c>
      <c r="P123" s="5">
        <f t="shared" si="89"/>
        <v>0.47057577834261716</v>
      </c>
      <c r="Q123" s="5">
        <f t="shared" si="90"/>
        <v>29.571043788404584</v>
      </c>
      <c r="R123" s="5">
        <f t="shared" si="91"/>
        <v>0.98889786688041637</v>
      </c>
    </row>
    <row r="124" spans="1:18" x14ac:dyDescent="0.3">
      <c r="A124" t="s">
        <v>31</v>
      </c>
      <c r="B124" s="5">
        <f t="shared" si="92"/>
        <v>29.24</v>
      </c>
      <c r="C124">
        <v>7.2000000000000011</v>
      </c>
      <c r="D124">
        <v>3.4999999999999991</v>
      </c>
      <c r="E124">
        <v>39.4</v>
      </c>
      <c r="F124">
        <v>35.699999999999996</v>
      </c>
      <c r="G124" s="5">
        <f t="shared" si="81"/>
        <v>7.5119999999999996</v>
      </c>
      <c r="H124" s="5">
        <f t="shared" si="82"/>
        <v>3.88</v>
      </c>
      <c r="I124" s="5">
        <f t="shared" si="83"/>
        <v>0.51700000000000002</v>
      </c>
      <c r="J124" s="5">
        <f t="shared" si="84"/>
        <v>29.97</v>
      </c>
      <c r="K124" s="5">
        <f t="shared" si="85"/>
        <v>0.97599999999999998</v>
      </c>
      <c r="M124">
        <f t="shared" si="86"/>
        <v>29.24274212378068</v>
      </c>
      <c r="N124" s="5">
        <f t="shared" si="87"/>
        <v>7.5119623856177418</v>
      </c>
      <c r="O124" s="5">
        <f t="shared" si="88"/>
        <v>3.8799778177447886</v>
      </c>
      <c r="P124" s="5">
        <f t="shared" si="89"/>
        <v>0.51650655562031556</v>
      </c>
      <c r="Q124" s="5">
        <f t="shared" si="90"/>
        <v>29.971190256160298</v>
      </c>
      <c r="R124" s="5">
        <f t="shared" si="91"/>
        <v>0.97569505494597786</v>
      </c>
    </row>
    <row r="125" spans="1:18" x14ac:dyDescent="0.3">
      <c r="A125" t="s">
        <v>31</v>
      </c>
      <c r="B125" s="5">
        <f t="shared" si="92"/>
        <v>29.24</v>
      </c>
      <c r="C125">
        <v>7.3500000000000005</v>
      </c>
      <c r="D125">
        <v>4.0999999999999996</v>
      </c>
      <c r="E125">
        <v>39.549999999999997</v>
      </c>
      <c r="F125">
        <v>36.299999999999997</v>
      </c>
      <c r="G125" s="5">
        <f t="shared" si="81"/>
        <v>7.66</v>
      </c>
      <c r="H125" s="5">
        <f t="shared" si="82"/>
        <v>4.468</v>
      </c>
      <c r="I125" s="5">
        <f t="shared" si="83"/>
        <v>0.58299999999999996</v>
      </c>
      <c r="J125" s="5">
        <f t="shared" si="84"/>
        <v>30.57</v>
      </c>
      <c r="K125" s="5">
        <f t="shared" si="85"/>
        <v>0.95699999999999996</v>
      </c>
      <c r="M125">
        <f t="shared" si="86"/>
        <v>29.24274212378068</v>
      </c>
      <c r="N125" s="5">
        <f t="shared" si="87"/>
        <v>7.6596005337784314</v>
      </c>
      <c r="O125" s="5">
        <f t="shared" si="88"/>
        <v>4.4675203795563112</v>
      </c>
      <c r="P125" s="5">
        <f t="shared" si="89"/>
        <v>0.58325762027076788</v>
      </c>
      <c r="Q125" s="5">
        <f t="shared" si="90"/>
        <v>30.571501730396477</v>
      </c>
      <c r="R125" s="5">
        <f t="shared" si="91"/>
        <v>0.95653600472970401</v>
      </c>
    </row>
    <row r="126" spans="1:18" x14ac:dyDescent="0.3">
      <c r="A126" t="s">
        <v>31</v>
      </c>
      <c r="B126" s="5">
        <f t="shared" si="92"/>
        <v>29.24</v>
      </c>
      <c r="C126">
        <v>7.65</v>
      </c>
      <c r="D126">
        <v>5.0999999999999996</v>
      </c>
      <c r="E126">
        <v>39.85</v>
      </c>
      <c r="F126">
        <v>37.299999999999997</v>
      </c>
      <c r="G126" s="5">
        <f t="shared" si="81"/>
        <v>7.9550000000000001</v>
      </c>
      <c r="H126" s="5">
        <f t="shared" si="82"/>
        <v>5.4480000000000004</v>
      </c>
      <c r="I126" s="5">
        <f t="shared" si="83"/>
        <v>0.68500000000000005</v>
      </c>
      <c r="J126" s="5">
        <f t="shared" si="84"/>
        <v>31.77</v>
      </c>
      <c r="K126" s="5">
        <f t="shared" si="85"/>
        <v>0.92</v>
      </c>
      <c r="M126">
        <f t="shared" si="86"/>
        <v>29.24274212378068</v>
      </c>
      <c r="N126" s="5">
        <f t="shared" si="87"/>
        <v>7.9549565915706841</v>
      </c>
      <c r="O126" s="5">
        <f t="shared" si="88"/>
        <v>5.4480783509818629</v>
      </c>
      <c r="P126" s="5">
        <f t="shared" si="89"/>
        <v>0.68486588056995978</v>
      </c>
      <c r="Q126" s="5">
        <f t="shared" si="90"/>
        <v>31.772448996985553</v>
      </c>
      <c r="R126" s="5">
        <f t="shared" si="91"/>
        <v>0.92038048834558261</v>
      </c>
    </row>
    <row r="127" spans="1:18" x14ac:dyDescent="0.3">
      <c r="A127" t="s">
        <v>31</v>
      </c>
      <c r="B127" s="5">
        <f t="shared" si="92"/>
        <v>29.24</v>
      </c>
      <c r="C127">
        <v>7.9</v>
      </c>
      <c r="D127">
        <v>5.85</v>
      </c>
      <c r="E127">
        <v>40.1</v>
      </c>
      <c r="F127">
        <v>38.049999999999997</v>
      </c>
      <c r="G127" s="5">
        <f t="shared" si="81"/>
        <v>8.2010000000000005</v>
      </c>
      <c r="H127" s="5">
        <f t="shared" si="82"/>
        <v>6.1840000000000002</v>
      </c>
      <c r="I127" s="5">
        <f t="shared" si="83"/>
        <v>0.754</v>
      </c>
      <c r="J127" s="5">
        <f t="shared" si="84"/>
        <v>32.770000000000003</v>
      </c>
      <c r="K127" s="5">
        <f t="shared" si="85"/>
        <v>0.89200000000000002</v>
      </c>
      <c r="M127">
        <f t="shared" si="86"/>
        <v>29.24274212378068</v>
      </c>
      <c r="N127" s="5">
        <f t="shared" si="87"/>
        <v>8.2011659933318555</v>
      </c>
      <c r="O127" s="5">
        <f t="shared" si="88"/>
        <v>6.1844917065259635</v>
      </c>
      <c r="P127" s="5">
        <f t="shared" si="89"/>
        <v>0.75409907707689428</v>
      </c>
      <c r="Q127" s="5">
        <f t="shared" si="90"/>
        <v>32.773561045486652</v>
      </c>
      <c r="R127" s="5">
        <f t="shared" si="91"/>
        <v>0.89226624116904707</v>
      </c>
    </row>
    <row r="128" spans="1:18" x14ac:dyDescent="0.3">
      <c r="A128" t="s">
        <v>31</v>
      </c>
      <c r="B128" s="5">
        <f t="shared" si="92"/>
        <v>29.24</v>
      </c>
      <c r="C128">
        <v>8.0500000000000007</v>
      </c>
      <c r="D128">
        <v>6.2999999999999989</v>
      </c>
      <c r="E128">
        <v>40.25</v>
      </c>
      <c r="F128">
        <v>38.5</v>
      </c>
      <c r="G128" s="5">
        <f t="shared" si="81"/>
        <v>8.3490000000000002</v>
      </c>
      <c r="H128" s="5">
        <f t="shared" si="82"/>
        <v>6.6269999999999998</v>
      </c>
      <c r="I128" s="5">
        <f t="shared" si="83"/>
        <v>0.79400000000000004</v>
      </c>
      <c r="J128" s="5">
        <f t="shared" si="84"/>
        <v>33.369999999999997</v>
      </c>
      <c r="K128" s="5">
        <f t="shared" si="85"/>
        <v>0.876</v>
      </c>
      <c r="M128">
        <f t="shared" si="86"/>
        <v>29.24274212378068</v>
      </c>
      <c r="N128" s="5">
        <f t="shared" si="87"/>
        <v>8.3489254605532555</v>
      </c>
      <c r="O128" s="5">
        <f t="shared" si="88"/>
        <v>6.6267181170096503</v>
      </c>
      <c r="P128" s="5">
        <f t="shared" si="89"/>
        <v>0.7937210780380497</v>
      </c>
      <c r="Q128" s="5">
        <f t="shared" si="90"/>
        <v>33.374365815155592</v>
      </c>
      <c r="R128" s="5">
        <f t="shared" si="91"/>
        <v>0.87620367936703369</v>
      </c>
    </row>
    <row r="129" spans="1:18" x14ac:dyDescent="0.3">
      <c r="A129" t="s">
        <v>31</v>
      </c>
      <c r="B129" s="5">
        <f t="shared" si="92"/>
        <v>29.24</v>
      </c>
      <c r="C129">
        <v>8.4</v>
      </c>
      <c r="D129">
        <v>6.6999999999999993</v>
      </c>
      <c r="E129">
        <v>40.6</v>
      </c>
      <c r="F129">
        <v>38.9</v>
      </c>
      <c r="G129" s="5">
        <f t="shared" si="81"/>
        <v>8.6940000000000008</v>
      </c>
      <c r="H129" s="5">
        <f t="shared" si="82"/>
        <v>7.02</v>
      </c>
      <c r="I129" s="5">
        <f t="shared" si="83"/>
        <v>0.80700000000000005</v>
      </c>
      <c r="J129" s="5">
        <f t="shared" si="84"/>
        <v>34.78</v>
      </c>
      <c r="K129" s="5">
        <f t="shared" si="85"/>
        <v>0.84099999999999997</v>
      </c>
      <c r="M129">
        <f t="shared" si="86"/>
        <v>29.24274212378068</v>
      </c>
      <c r="N129" s="5">
        <f t="shared" si="87"/>
        <v>8.6937937883335898</v>
      </c>
      <c r="O129" s="5">
        <f t="shared" si="88"/>
        <v>7.0200335240565126</v>
      </c>
      <c r="P129" s="5">
        <f t="shared" si="89"/>
        <v>0.80747642455896107</v>
      </c>
      <c r="Q129" s="5">
        <f t="shared" si="90"/>
        <v>34.776634922743206</v>
      </c>
      <c r="R129" s="5">
        <f t="shared" si="91"/>
        <v>0.84087325265207091</v>
      </c>
    </row>
    <row r="130" spans="1:18" x14ac:dyDescent="0.3">
      <c r="A130" t="s">
        <v>31</v>
      </c>
      <c r="B130" s="5">
        <f t="shared" si="92"/>
        <v>29.24</v>
      </c>
      <c r="C130">
        <v>8.9499999999999993</v>
      </c>
      <c r="D130">
        <v>7.7600000000000016</v>
      </c>
      <c r="E130">
        <v>40.950000000000003</v>
      </c>
      <c r="F130">
        <v>39.900000000000006</v>
      </c>
      <c r="G130" s="5">
        <f t="shared" si="81"/>
        <v>9.2390000000000008</v>
      </c>
      <c r="H130" s="5">
        <f t="shared" si="82"/>
        <v>8.0640000000000001</v>
      </c>
      <c r="I130" s="5">
        <f t="shared" si="83"/>
        <v>0.873</v>
      </c>
      <c r="J130" s="5">
        <f t="shared" si="84"/>
        <v>36.99</v>
      </c>
      <c r="K130" s="5">
        <f t="shared" si="85"/>
        <v>0.79100000000000004</v>
      </c>
      <c r="M130">
        <f t="shared" si="86"/>
        <v>29.24274212378068</v>
      </c>
      <c r="N130" s="5">
        <f t="shared" si="87"/>
        <v>9.2387931343280574</v>
      </c>
      <c r="O130" s="5">
        <f t="shared" si="88"/>
        <v>8.0641927682222843</v>
      </c>
      <c r="P130" s="5">
        <f t="shared" si="89"/>
        <v>0.87286214237859949</v>
      </c>
      <c r="Q130" s="5">
        <f t="shared" si="90"/>
        <v>36.992656763491311</v>
      </c>
      <c r="R130" s="5">
        <f t="shared" si="91"/>
        <v>0.79050126923138009</v>
      </c>
    </row>
    <row r="131" spans="1:18" x14ac:dyDescent="0.3">
      <c r="A131" t="s">
        <v>31</v>
      </c>
      <c r="B131" s="5">
        <f t="shared" si="92"/>
        <v>29.24</v>
      </c>
      <c r="C131">
        <v>9.3999999999999986</v>
      </c>
      <c r="D131">
        <v>8.06</v>
      </c>
      <c r="E131">
        <v>41.400000000000006</v>
      </c>
      <c r="F131">
        <v>40.200000000000003</v>
      </c>
      <c r="G131" s="5">
        <f t="shared" si="81"/>
        <v>9.6829999999999998</v>
      </c>
      <c r="H131" s="5">
        <f t="shared" si="82"/>
        <v>8.36</v>
      </c>
      <c r="I131" s="5">
        <f t="shared" si="83"/>
        <v>0.86299999999999999</v>
      </c>
      <c r="J131" s="5">
        <f t="shared" si="84"/>
        <v>38.799999999999997</v>
      </c>
      <c r="K131" s="5">
        <f t="shared" si="85"/>
        <v>0.754</v>
      </c>
      <c r="M131">
        <f t="shared" si="86"/>
        <v>29.24274212378068</v>
      </c>
      <c r="N131" s="5">
        <f t="shared" si="87"/>
        <v>9.6825491428840547</v>
      </c>
      <c r="O131" s="5">
        <f t="shared" si="88"/>
        <v>8.3596695186613932</v>
      </c>
      <c r="P131" s="5">
        <f t="shared" si="89"/>
        <v>0.86337486082424086</v>
      </c>
      <c r="Q131" s="5">
        <f t="shared" si="90"/>
        <v>38.797013069880848</v>
      </c>
      <c r="R131" s="5">
        <f t="shared" si="91"/>
        <v>0.75373694544755043</v>
      </c>
    </row>
    <row r="132" spans="1:18" x14ac:dyDescent="0.3">
      <c r="A132" t="s">
        <v>31</v>
      </c>
      <c r="B132" s="5">
        <f t="shared" si="92"/>
        <v>29.24</v>
      </c>
      <c r="C132">
        <v>9.7999999999999989</v>
      </c>
      <c r="D132">
        <v>8.66</v>
      </c>
      <c r="E132">
        <v>41.800000000000004</v>
      </c>
      <c r="F132">
        <v>40.799999999999997</v>
      </c>
      <c r="G132" s="5">
        <f t="shared" si="81"/>
        <v>10.077</v>
      </c>
      <c r="H132" s="5">
        <f t="shared" si="82"/>
        <v>8.9510000000000005</v>
      </c>
      <c r="I132" s="5">
        <f t="shared" si="83"/>
        <v>0.88800000000000001</v>
      </c>
      <c r="J132" s="5">
        <f t="shared" si="84"/>
        <v>40.4</v>
      </c>
      <c r="K132" s="5">
        <f t="shared" si="85"/>
        <v>0.72399999999999998</v>
      </c>
      <c r="M132">
        <f t="shared" si="86"/>
        <v>29.24274212378068</v>
      </c>
      <c r="N132" s="5">
        <f t="shared" si="87"/>
        <v>10.077167377657078</v>
      </c>
      <c r="O132" s="5">
        <f t="shared" si="88"/>
        <v>8.9509205167108536</v>
      </c>
      <c r="P132" s="5">
        <f t="shared" si="89"/>
        <v>0.88823775385101578</v>
      </c>
      <c r="Q132" s="5">
        <f t="shared" si="90"/>
        <v>40.401570274291444</v>
      </c>
      <c r="R132" s="5">
        <f t="shared" si="91"/>
        <v>0.72380211772086955</v>
      </c>
    </row>
    <row r="133" spans="1:18" x14ac:dyDescent="0.3">
      <c r="A133" t="s">
        <v>31</v>
      </c>
      <c r="B133" s="5">
        <f t="shared" si="92"/>
        <v>29.24</v>
      </c>
      <c r="C133">
        <v>10.35</v>
      </c>
      <c r="D133">
        <v>9.2100000000000009</v>
      </c>
      <c r="E133">
        <v>42.35</v>
      </c>
      <c r="F133">
        <v>41.35</v>
      </c>
      <c r="G133" s="5">
        <f t="shared" si="81"/>
        <v>10.62</v>
      </c>
      <c r="H133" s="5">
        <f t="shared" si="82"/>
        <v>9.4930000000000003</v>
      </c>
      <c r="I133" s="5">
        <f t="shared" si="83"/>
        <v>0.89400000000000002</v>
      </c>
      <c r="J133" s="5">
        <f t="shared" si="84"/>
        <v>42.61</v>
      </c>
      <c r="K133" s="5">
        <f t="shared" si="85"/>
        <v>0.68600000000000005</v>
      </c>
      <c r="M133">
        <f t="shared" si="86"/>
        <v>29.24274212378068</v>
      </c>
      <c r="N133" s="5">
        <f t="shared" si="87"/>
        <v>10.620014972735248</v>
      </c>
      <c r="O133" s="5">
        <f t="shared" si="88"/>
        <v>9.4932328671178201</v>
      </c>
      <c r="P133" s="5">
        <f t="shared" si="89"/>
        <v>0.89390013964102555</v>
      </c>
      <c r="Q133" s="5">
        <f t="shared" si="90"/>
        <v>42.60884288063879</v>
      </c>
      <c r="R133" s="5">
        <f t="shared" si="91"/>
        <v>0.68630688248679039</v>
      </c>
    </row>
    <row r="134" spans="1:18" x14ac:dyDescent="0.3">
      <c r="A134" t="s">
        <v>31</v>
      </c>
      <c r="B134" s="5">
        <f t="shared" si="92"/>
        <v>29.24</v>
      </c>
      <c r="C134">
        <v>10.7</v>
      </c>
      <c r="D134">
        <v>9.9600000000000009</v>
      </c>
      <c r="E134">
        <v>42.7</v>
      </c>
      <c r="F134">
        <v>42.1</v>
      </c>
      <c r="G134" s="5">
        <f t="shared" si="81"/>
        <v>10.965999999999999</v>
      </c>
      <c r="H134" s="5">
        <f t="shared" si="82"/>
        <v>10.233000000000001</v>
      </c>
      <c r="I134" s="5">
        <f t="shared" si="83"/>
        <v>0.93300000000000005</v>
      </c>
      <c r="J134" s="5">
        <f t="shared" si="84"/>
        <v>44.01</v>
      </c>
      <c r="K134" s="5">
        <f t="shared" si="85"/>
        <v>0.66400000000000003</v>
      </c>
      <c r="M134">
        <f t="shared" si="86"/>
        <v>29.24274212378068</v>
      </c>
      <c r="N134" s="5">
        <f t="shared" si="87"/>
        <v>10.965606639063207</v>
      </c>
      <c r="O134" s="5">
        <f t="shared" si="88"/>
        <v>10.233231322852815</v>
      </c>
      <c r="P134" s="5">
        <f t="shared" si="89"/>
        <v>0.93321160056923591</v>
      </c>
      <c r="Q134" s="5">
        <f t="shared" si="90"/>
        <v>44.014053155094899</v>
      </c>
      <c r="R134" s="5">
        <f t="shared" si="91"/>
        <v>0.66439557431205698</v>
      </c>
    </row>
    <row r="135" spans="1:18" x14ac:dyDescent="0.3">
      <c r="A135" t="s">
        <v>31</v>
      </c>
      <c r="B135" s="5">
        <f>ROUND(M135,2)</f>
        <v>32.380000000000003</v>
      </c>
      <c r="C135">
        <v>7.7500000000000009</v>
      </c>
      <c r="D135">
        <v>0</v>
      </c>
      <c r="E135">
        <v>39.950000000000003</v>
      </c>
      <c r="F135" s="6" t="s">
        <v>30</v>
      </c>
      <c r="G135" s="5">
        <f t="shared" si="81"/>
        <v>8.1219999999999999</v>
      </c>
      <c r="H135" s="5">
        <f t="shared" si="82"/>
        <v>0</v>
      </c>
      <c r="I135" s="5">
        <f t="shared" si="83"/>
        <v>0</v>
      </c>
      <c r="J135" s="5">
        <f>ROUND(Q135,2)</f>
        <v>32.380000000000003</v>
      </c>
      <c r="K135" s="5">
        <f>ROUND(R135,3)</f>
        <v>1</v>
      </c>
      <c r="M135">
        <v>32.381292593191276</v>
      </c>
      <c r="N135" s="5">
        <f>(C135+((((1000*M135)/(30*E135))^2)/1962))</f>
        <v>8.1220602572328229</v>
      </c>
      <c r="O135" s="5">
        <f>IF(D135=0,0,(D135+((((1000*M135)/(30*F135))^2)/1962)))</f>
        <v>0</v>
      </c>
      <c r="P135" s="5">
        <f t="shared" si="89"/>
        <v>0</v>
      </c>
      <c r="Q135" s="5">
        <f>M135</f>
        <v>32.381292593191276</v>
      </c>
      <c r="R135" s="5">
        <f>M135/Q135</f>
        <v>1</v>
      </c>
    </row>
    <row r="136" spans="1:18" x14ac:dyDescent="0.3">
      <c r="A136" t="s">
        <v>31</v>
      </c>
      <c r="B136" s="5">
        <f t="shared" ref="B136:B137" si="93">ROUND(M136,2)</f>
        <v>32.380000000000003</v>
      </c>
      <c r="C136">
        <v>7.7000000000000011</v>
      </c>
      <c r="D136">
        <v>0</v>
      </c>
      <c r="E136">
        <v>39.9</v>
      </c>
      <c r="F136">
        <v>29.9</v>
      </c>
      <c r="G136" s="5">
        <f t="shared" si="81"/>
        <v>8.0730000000000004</v>
      </c>
      <c r="H136" s="5">
        <f t="shared" si="82"/>
        <v>0</v>
      </c>
      <c r="I136" s="5">
        <f t="shared" si="83"/>
        <v>0</v>
      </c>
      <c r="J136" s="5">
        <f>ROUND(Q136,2)</f>
        <v>32.25</v>
      </c>
      <c r="K136" s="5">
        <f>ROUND(R136,3)</f>
        <v>1.004</v>
      </c>
      <c r="M136">
        <f>M135</f>
        <v>32.381292593191276</v>
      </c>
      <c r="N136" s="5">
        <f>(C136+((((1000*M136)/(30*E136))^2)/1962))</f>
        <v>8.0729933233423328</v>
      </c>
      <c r="O136" s="5">
        <f>IF(D136=0,0,(D136+((((1000*M136)/(30*F136))^2)/1962)))</f>
        <v>0</v>
      </c>
      <c r="P136" s="5">
        <f>O136/N136</f>
        <v>0</v>
      </c>
      <c r="Q136" s="5">
        <f>4.0661*N136-0.5732</f>
        <v>32.252398152042254</v>
      </c>
      <c r="R136" s="5">
        <f>M136/Q136</f>
        <v>1.0039964296776134</v>
      </c>
    </row>
    <row r="137" spans="1:18" x14ac:dyDescent="0.3">
      <c r="A137" t="s">
        <v>31</v>
      </c>
      <c r="B137" s="5">
        <f t="shared" si="93"/>
        <v>32.380000000000003</v>
      </c>
      <c r="C137">
        <v>7.6000000000000005</v>
      </c>
      <c r="D137">
        <v>0</v>
      </c>
      <c r="E137">
        <v>39.799999999999997</v>
      </c>
      <c r="F137">
        <v>32.200000000000003</v>
      </c>
      <c r="G137" s="5">
        <f t="shared" ref="G137:G148" si="94">ROUND(N137,3)</f>
        <v>7.9749999999999996</v>
      </c>
      <c r="H137" s="5">
        <f t="shared" ref="H137:H148" si="95">ROUND(O137,3)</f>
        <v>0</v>
      </c>
      <c r="I137" s="5">
        <f t="shared" ref="I137:I148" si="96">ROUND(P137,3)</f>
        <v>0</v>
      </c>
      <c r="J137" s="5">
        <f t="shared" ref="J137:J146" si="97">ROUND(Q137,2)</f>
        <v>31.85</v>
      </c>
      <c r="K137" s="5">
        <f t="shared" ref="K137:K146" si="98">ROUND(R137,3)</f>
        <v>1.0169999999999999</v>
      </c>
      <c r="M137">
        <f t="shared" ref="M137:M146" si="99">M136</f>
        <v>32.381292593191276</v>
      </c>
      <c r="N137" s="5">
        <f t="shared" ref="N137:N146" si="100">(C137+((((1000*M137)/(30*E137))^2)/1962))</f>
        <v>7.9748700163469524</v>
      </c>
      <c r="O137" s="5">
        <f t="shared" ref="O137:O146" si="101">IF(D137=0,0,(D137+((((1000*M137)/(30*F137))^2)/1962)))</f>
        <v>0</v>
      </c>
      <c r="P137" s="5">
        <f t="shared" ref="P137:P147" si="102">O137/N137</f>
        <v>0</v>
      </c>
      <c r="Q137" s="5">
        <f t="shared" ref="Q137:Q146" si="103">4.0661*N137-0.5732</f>
        <v>31.853418973468337</v>
      </c>
      <c r="R137" s="5">
        <f t="shared" ref="R137:R146" si="104">M137/Q137</f>
        <v>1.0165719610872108</v>
      </c>
    </row>
    <row r="138" spans="1:18" x14ac:dyDescent="0.3">
      <c r="A138" t="s">
        <v>31</v>
      </c>
      <c r="B138" s="5">
        <f t="shared" ref="B138:B146" si="105">ROUND(M138,2)</f>
        <v>32.380000000000003</v>
      </c>
      <c r="C138">
        <v>7.5500000000000007</v>
      </c>
      <c r="D138">
        <v>1.5499999999999989</v>
      </c>
      <c r="E138">
        <v>39.75</v>
      </c>
      <c r="F138">
        <v>33.75</v>
      </c>
      <c r="G138" s="5">
        <f t="shared" si="94"/>
        <v>7.9260000000000002</v>
      </c>
      <c r="H138" s="5">
        <f t="shared" si="95"/>
        <v>2.0710000000000002</v>
      </c>
      <c r="I138" s="5">
        <f t="shared" si="96"/>
        <v>0.26100000000000001</v>
      </c>
      <c r="J138" s="5">
        <f t="shared" si="97"/>
        <v>31.65</v>
      </c>
      <c r="K138" s="5">
        <f t="shared" si="98"/>
        <v>1.0229999999999999</v>
      </c>
      <c r="M138">
        <f t="shared" si="99"/>
        <v>32.381292593191276</v>
      </c>
      <c r="N138" s="5">
        <f t="shared" si="100"/>
        <v>7.9258136786957651</v>
      </c>
      <c r="O138" s="5">
        <f t="shared" si="101"/>
        <v>2.0713138881266171</v>
      </c>
      <c r="P138" s="5">
        <f t="shared" si="102"/>
        <v>0.26133769630419357</v>
      </c>
      <c r="Q138" s="5">
        <f t="shared" si="103"/>
        <v>31.65395099894485</v>
      </c>
      <c r="R138" s="5">
        <f t="shared" si="104"/>
        <v>1.0229779086430844</v>
      </c>
    </row>
    <row r="139" spans="1:18" x14ac:dyDescent="0.3">
      <c r="A139" t="s">
        <v>31</v>
      </c>
      <c r="B139" s="5">
        <f t="shared" si="105"/>
        <v>32.380000000000003</v>
      </c>
      <c r="C139">
        <v>7.6000000000000005</v>
      </c>
      <c r="D139">
        <v>2.4999999999999991</v>
      </c>
      <c r="E139">
        <v>39.799999999999997</v>
      </c>
      <c r="F139">
        <v>34.699999999999996</v>
      </c>
      <c r="G139" s="5">
        <f t="shared" si="94"/>
        <v>7.9749999999999996</v>
      </c>
      <c r="H139" s="5">
        <f t="shared" si="95"/>
        <v>2.9929999999999999</v>
      </c>
      <c r="I139" s="5">
        <f t="shared" si="96"/>
        <v>0.375</v>
      </c>
      <c r="J139" s="5">
        <f t="shared" si="97"/>
        <v>31.85</v>
      </c>
      <c r="K139" s="5">
        <f t="shared" si="98"/>
        <v>1.0169999999999999</v>
      </c>
      <c r="M139">
        <f t="shared" si="99"/>
        <v>32.381292593191276</v>
      </c>
      <c r="N139" s="5">
        <f t="shared" si="100"/>
        <v>7.9748700163469524</v>
      </c>
      <c r="O139" s="5">
        <f t="shared" si="101"/>
        <v>2.9931600633625601</v>
      </c>
      <c r="P139" s="5">
        <f t="shared" si="102"/>
        <v>0.37532399364844277</v>
      </c>
      <c r="Q139" s="5">
        <f t="shared" si="103"/>
        <v>31.853418973468337</v>
      </c>
      <c r="R139" s="5">
        <f t="shared" si="104"/>
        <v>1.0165719610872108</v>
      </c>
    </row>
    <row r="140" spans="1:18" x14ac:dyDescent="0.3">
      <c r="A140" t="s">
        <v>31</v>
      </c>
      <c r="B140" s="5">
        <f t="shared" si="105"/>
        <v>32.380000000000003</v>
      </c>
      <c r="C140">
        <v>7.8500000000000005</v>
      </c>
      <c r="D140">
        <v>3.5999999999999996</v>
      </c>
      <c r="E140">
        <v>40.049999999999997</v>
      </c>
      <c r="F140">
        <v>35.799999999999997</v>
      </c>
      <c r="G140" s="5">
        <f t="shared" si="94"/>
        <v>8.2200000000000006</v>
      </c>
      <c r="H140" s="5">
        <f t="shared" si="95"/>
        <v>4.0629999999999997</v>
      </c>
      <c r="I140" s="5">
        <f t="shared" si="96"/>
        <v>0.49399999999999999</v>
      </c>
      <c r="J140" s="5">
        <f t="shared" si="97"/>
        <v>32.85</v>
      </c>
      <c r="K140" s="5">
        <f t="shared" si="98"/>
        <v>0.98599999999999999</v>
      </c>
      <c r="M140">
        <f t="shared" si="99"/>
        <v>32.381292593191276</v>
      </c>
      <c r="N140" s="5">
        <f t="shared" si="100"/>
        <v>8.220204597994222</v>
      </c>
      <c r="O140" s="5">
        <f t="shared" si="101"/>
        <v>4.0633197315113652</v>
      </c>
      <c r="P140" s="5">
        <f t="shared" si="102"/>
        <v>0.49430883174158935</v>
      </c>
      <c r="Q140" s="5">
        <f t="shared" si="103"/>
        <v>32.850973915904305</v>
      </c>
      <c r="R140" s="5">
        <f t="shared" si="104"/>
        <v>0.98570266671802875</v>
      </c>
    </row>
    <row r="141" spans="1:18" x14ac:dyDescent="0.3">
      <c r="A141" t="s">
        <v>31</v>
      </c>
      <c r="B141" s="5">
        <f t="shared" si="105"/>
        <v>32.380000000000003</v>
      </c>
      <c r="C141">
        <v>8.1000000000000014</v>
      </c>
      <c r="D141">
        <v>4.7999999999999989</v>
      </c>
      <c r="E141">
        <v>40.299999999999997</v>
      </c>
      <c r="F141">
        <v>37</v>
      </c>
      <c r="G141" s="5">
        <f t="shared" si="94"/>
        <v>8.4659999999999993</v>
      </c>
      <c r="H141" s="5">
        <f t="shared" si="95"/>
        <v>5.234</v>
      </c>
      <c r="I141" s="5">
        <f t="shared" si="96"/>
        <v>0.61799999999999999</v>
      </c>
      <c r="J141" s="5">
        <f t="shared" si="97"/>
        <v>33.85</v>
      </c>
      <c r="K141" s="5">
        <f t="shared" si="98"/>
        <v>0.95699999999999996</v>
      </c>
      <c r="M141">
        <f t="shared" si="99"/>
        <v>32.381292593191276</v>
      </c>
      <c r="N141" s="5">
        <f t="shared" si="100"/>
        <v>8.4656257354544557</v>
      </c>
      <c r="O141" s="5">
        <f t="shared" si="101"/>
        <v>5.2337539084691196</v>
      </c>
      <c r="P141" s="5">
        <f t="shared" si="102"/>
        <v>0.61823591923629484</v>
      </c>
      <c r="Q141" s="5">
        <f t="shared" si="103"/>
        <v>33.848880802931362</v>
      </c>
      <c r="R141" s="5">
        <f t="shared" si="104"/>
        <v>0.95664293250094723</v>
      </c>
    </row>
    <row r="142" spans="1:18" x14ac:dyDescent="0.3">
      <c r="A142" t="s">
        <v>31</v>
      </c>
      <c r="B142" s="5">
        <f t="shared" si="105"/>
        <v>32.380000000000003</v>
      </c>
      <c r="C142">
        <v>8.6000000000000014</v>
      </c>
      <c r="D142">
        <v>5.8999999999999995</v>
      </c>
      <c r="E142">
        <v>40.799999999999997</v>
      </c>
      <c r="F142">
        <v>38.1</v>
      </c>
      <c r="G142" s="5">
        <f t="shared" si="94"/>
        <v>8.9570000000000007</v>
      </c>
      <c r="H142" s="5">
        <f t="shared" si="95"/>
        <v>6.3090000000000002</v>
      </c>
      <c r="I142" s="5">
        <f t="shared" si="96"/>
        <v>0.70399999999999996</v>
      </c>
      <c r="J142" s="5">
        <f t="shared" si="97"/>
        <v>35.85</v>
      </c>
      <c r="K142" s="5">
        <f t="shared" si="98"/>
        <v>0.90300000000000002</v>
      </c>
      <c r="M142">
        <f t="shared" si="99"/>
        <v>32.381292593191276</v>
      </c>
      <c r="N142" s="5">
        <f t="shared" si="100"/>
        <v>8.9567192310014345</v>
      </c>
      <c r="O142" s="5">
        <f t="shared" si="101"/>
        <v>6.3090693097279749</v>
      </c>
      <c r="P142" s="5">
        <f t="shared" si="102"/>
        <v>0.70439511912919139</v>
      </c>
      <c r="Q142" s="5">
        <f t="shared" si="103"/>
        <v>35.845716065174926</v>
      </c>
      <c r="R142" s="5">
        <f t="shared" si="104"/>
        <v>0.90335181292836741</v>
      </c>
    </row>
    <row r="143" spans="1:18" x14ac:dyDescent="0.3">
      <c r="A143" t="s">
        <v>31</v>
      </c>
      <c r="B143" s="5">
        <f t="shared" si="105"/>
        <v>32.380000000000003</v>
      </c>
      <c r="C143">
        <v>9.7999999999999989</v>
      </c>
      <c r="D143">
        <v>7.9600000000000009</v>
      </c>
      <c r="E143">
        <v>41.800000000000004</v>
      </c>
      <c r="F143">
        <v>40.1</v>
      </c>
      <c r="G143" s="5">
        <f t="shared" si="94"/>
        <v>10.14</v>
      </c>
      <c r="H143" s="5">
        <f t="shared" si="95"/>
        <v>8.3290000000000006</v>
      </c>
      <c r="I143" s="5">
        <f t="shared" si="96"/>
        <v>0.82099999999999995</v>
      </c>
      <c r="J143" s="5">
        <f t="shared" si="97"/>
        <v>40.659999999999997</v>
      </c>
      <c r="K143" s="5">
        <f t="shared" si="98"/>
        <v>0.79600000000000004</v>
      </c>
      <c r="M143">
        <f t="shared" si="99"/>
        <v>32.381292593191276</v>
      </c>
      <c r="N143" s="5">
        <f t="shared" si="100"/>
        <v>10.139855486764397</v>
      </c>
      <c r="O143" s="5">
        <f t="shared" si="101"/>
        <v>8.3292819700712233</v>
      </c>
      <c r="P143" s="5">
        <f t="shared" si="102"/>
        <v>0.82143990917261844</v>
      </c>
      <c r="Q143" s="5">
        <f t="shared" si="103"/>
        <v>40.656466394732711</v>
      </c>
      <c r="R143" s="5">
        <f t="shared" si="104"/>
        <v>0.79646106670466732</v>
      </c>
    </row>
    <row r="144" spans="1:18" x14ac:dyDescent="0.3">
      <c r="A144" t="s">
        <v>31</v>
      </c>
      <c r="B144" s="5">
        <f t="shared" si="105"/>
        <v>32.380000000000003</v>
      </c>
      <c r="C144">
        <v>10.299999999999999</v>
      </c>
      <c r="D144">
        <v>8.9600000000000009</v>
      </c>
      <c r="E144">
        <v>42.300000000000004</v>
      </c>
      <c r="F144">
        <v>41.1</v>
      </c>
      <c r="G144" s="5">
        <f t="shared" si="94"/>
        <v>10.632</v>
      </c>
      <c r="H144" s="5">
        <f t="shared" si="95"/>
        <v>9.3119999999999994</v>
      </c>
      <c r="I144" s="5">
        <f t="shared" si="96"/>
        <v>0.876</v>
      </c>
      <c r="J144" s="5">
        <f t="shared" si="97"/>
        <v>42.66</v>
      </c>
      <c r="K144" s="5">
        <f t="shared" si="98"/>
        <v>0.75900000000000001</v>
      </c>
      <c r="M144">
        <f t="shared" si="99"/>
        <v>32.381292593191276</v>
      </c>
      <c r="N144" s="5">
        <f t="shared" si="100"/>
        <v>10.631868562778658</v>
      </c>
      <c r="O144" s="5">
        <f t="shared" si="101"/>
        <v>9.3115306567532912</v>
      </c>
      <c r="P144" s="5">
        <f t="shared" si="102"/>
        <v>0.87581318389809981</v>
      </c>
      <c r="Q144" s="5">
        <f t="shared" si="103"/>
        <v>42.657040763114296</v>
      </c>
      <c r="R144" s="5">
        <f t="shared" si="104"/>
        <v>0.75910780527446953</v>
      </c>
    </row>
    <row r="145" spans="1:18" x14ac:dyDescent="0.3">
      <c r="A145" t="s">
        <v>31</v>
      </c>
      <c r="B145" s="5">
        <f t="shared" si="105"/>
        <v>32.380000000000003</v>
      </c>
      <c r="C145">
        <v>10.6</v>
      </c>
      <c r="D145">
        <v>9.4600000000000009</v>
      </c>
      <c r="E145">
        <v>42.6</v>
      </c>
      <c r="F145">
        <v>41.6</v>
      </c>
      <c r="G145" s="5">
        <f t="shared" si="94"/>
        <v>10.927</v>
      </c>
      <c r="H145" s="5">
        <f t="shared" si="95"/>
        <v>9.8030000000000008</v>
      </c>
      <c r="I145" s="5">
        <f t="shared" si="96"/>
        <v>0.89700000000000002</v>
      </c>
      <c r="J145" s="5">
        <f t="shared" si="97"/>
        <v>43.86</v>
      </c>
      <c r="K145" s="5">
        <f t="shared" si="98"/>
        <v>0.73799999999999999</v>
      </c>
      <c r="M145">
        <f t="shared" si="99"/>
        <v>32.381292593191276</v>
      </c>
      <c r="N145" s="5">
        <f t="shared" si="100"/>
        <v>10.927210816137796</v>
      </c>
      <c r="O145" s="5">
        <f t="shared" si="101"/>
        <v>9.8031311833708319</v>
      </c>
      <c r="P145" s="5">
        <f t="shared" si="102"/>
        <v>0.89713023280315296</v>
      </c>
      <c r="Q145" s="5">
        <f t="shared" si="103"/>
        <v>43.857931899497892</v>
      </c>
      <c r="R145" s="5">
        <f t="shared" si="104"/>
        <v>0.73832237843303306</v>
      </c>
    </row>
    <row r="146" spans="1:18" x14ac:dyDescent="0.3">
      <c r="A146" t="s">
        <v>31</v>
      </c>
      <c r="B146" s="5">
        <f t="shared" si="105"/>
        <v>32.380000000000003</v>
      </c>
      <c r="C146">
        <v>11.2</v>
      </c>
      <c r="D146">
        <v>9.9600000000000009</v>
      </c>
      <c r="E146">
        <v>43.2</v>
      </c>
      <c r="F146">
        <v>42.1</v>
      </c>
      <c r="G146" s="5">
        <f t="shared" si="94"/>
        <v>11.518000000000001</v>
      </c>
      <c r="H146" s="5">
        <f t="shared" si="95"/>
        <v>10.295</v>
      </c>
      <c r="I146" s="5">
        <f t="shared" si="96"/>
        <v>0.89400000000000002</v>
      </c>
      <c r="J146" s="5">
        <f t="shared" si="97"/>
        <v>46.26</v>
      </c>
      <c r="K146" s="5">
        <f t="shared" si="98"/>
        <v>0.7</v>
      </c>
      <c r="M146">
        <f t="shared" si="99"/>
        <v>32.381292593191276</v>
      </c>
      <c r="N146" s="5">
        <f t="shared" si="100"/>
        <v>11.51818474617103</v>
      </c>
      <c r="O146" s="5">
        <f t="shared" si="101"/>
        <v>10.295029197924988</v>
      </c>
      <c r="P146" s="5">
        <f t="shared" si="102"/>
        <v>0.89380656976763162</v>
      </c>
      <c r="Q146" s="5">
        <f t="shared" si="103"/>
        <v>46.260890996406026</v>
      </c>
      <c r="R146" s="5">
        <f t="shared" si="104"/>
        <v>0.69997122614233598</v>
      </c>
    </row>
    <row r="147" spans="1:18" x14ac:dyDescent="0.3">
      <c r="A147" t="s">
        <v>31</v>
      </c>
      <c r="B147" s="5">
        <f>ROUND(M147,2)</f>
        <v>36.06</v>
      </c>
      <c r="C147">
        <v>8.5500000000000007</v>
      </c>
      <c r="D147">
        <v>0</v>
      </c>
      <c r="E147">
        <v>40.75</v>
      </c>
      <c r="F147" s="6" t="s">
        <v>30</v>
      </c>
      <c r="G147" s="5">
        <f t="shared" si="94"/>
        <v>8.9930000000000003</v>
      </c>
      <c r="H147" s="5">
        <f t="shared" si="95"/>
        <v>0</v>
      </c>
      <c r="I147" s="5">
        <f t="shared" si="96"/>
        <v>0</v>
      </c>
      <c r="J147" s="5">
        <f>ROUND(Q147,2)</f>
        <v>36.06</v>
      </c>
      <c r="K147" s="5">
        <f>ROUND(R147,3)</f>
        <v>1</v>
      </c>
      <c r="M147">
        <v>36.055513431069983</v>
      </c>
      <c r="N147" s="5">
        <f>(C147+((((1000*M147)/(30*E147))^2)/1962))</f>
        <v>8.9933499154390883</v>
      </c>
      <c r="O147" s="5">
        <f>IF(D147=0,0,(D147+((((1000*M147)/(30*F147))^2)/1962)))</f>
        <v>0</v>
      </c>
      <c r="P147" s="5">
        <f t="shared" si="102"/>
        <v>0</v>
      </c>
      <c r="Q147" s="5">
        <f>M147</f>
        <v>36.055513431069983</v>
      </c>
      <c r="R147" s="5">
        <f>M147/Q147</f>
        <v>1</v>
      </c>
    </row>
    <row r="148" spans="1:18" x14ac:dyDescent="0.3">
      <c r="A148" t="s">
        <v>31</v>
      </c>
      <c r="B148" s="5">
        <f t="shared" ref="B148:B149" si="106">ROUND(M148,2)</f>
        <v>36.06</v>
      </c>
      <c r="C148">
        <v>8.5</v>
      </c>
      <c r="D148">
        <v>0</v>
      </c>
      <c r="E148">
        <v>40.700000000000003</v>
      </c>
      <c r="F148">
        <v>32.200000000000003</v>
      </c>
      <c r="G148" s="5">
        <f t="shared" si="94"/>
        <v>8.9440000000000008</v>
      </c>
      <c r="H148" s="5">
        <f t="shared" si="95"/>
        <v>0</v>
      </c>
      <c r="I148" s="5">
        <f t="shared" si="96"/>
        <v>0</v>
      </c>
      <c r="J148" s="5">
        <f>ROUND(Q148,2)</f>
        <v>35.799999999999997</v>
      </c>
      <c r="K148" s="5">
        <f>ROUND(R148,3)</f>
        <v>1.0069999999999999</v>
      </c>
      <c r="M148">
        <f>M147</f>
        <v>36.055513431069983</v>
      </c>
      <c r="N148" s="5">
        <f>(C148+((((1000*M148)/(30*E148))^2)/1962))</f>
        <v>8.9444398963810947</v>
      </c>
      <c r="O148" s="5">
        <f>IF(D148=0,0,(D148+((((1000*M148)/(30*F148))^2)/1962)))</f>
        <v>0</v>
      </c>
      <c r="P148" s="5">
        <f>O148/N148</f>
        <v>0</v>
      </c>
      <c r="Q148" s="5">
        <f>4.0661*N148-0.5732</f>
        <v>35.795787062675167</v>
      </c>
      <c r="R148" s="5">
        <f>M148/Q148</f>
        <v>1.0072557803503541</v>
      </c>
    </row>
    <row r="149" spans="1:18" x14ac:dyDescent="0.3">
      <c r="A149" t="s">
        <v>31</v>
      </c>
      <c r="B149" s="5">
        <f t="shared" si="106"/>
        <v>36.06</v>
      </c>
      <c r="C149">
        <v>8.4500000000000011</v>
      </c>
      <c r="D149">
        <v>0.34999999999999964</v>
      </c>
      <c r="E149">
        <v>40.65</v>
      </c>
      <c r="F149">
        <v>32.549999999999997</v>
      </c>
      <c r="G149" s="5">
        <f t="shared" ref="G149:G158" si="107">ROUND(N149,3)</f>
        <v>8.8960000000000008</v>
      </c>
      <c r="H149" s="5">
        <f t="shared" ref="H149:H158" si="108">ROUND(O149,3)</f>
        <v>1.0449999999999999</v>
      </c>
      <c r="I149" s="5">
        <f t="shared" ref="I149:I158" si="109">ROUND(P149,3)</f>
        <v>0.11700000000000001</v>
      </c>
      <c r="J149" s="5">
        <f t="shared" ref="J149:J158" si="110">ROUND(Q149,2)</f>
        <v>35.6</v>
      </c>
      <c r="K149" s="5">
        <f t="shared" ref="K149:K158" si="111">ROUND(R149,3)</f>
        <v>1.0129999999999999</v>
      </c>
      <c r="M149">
        <f t="shared" ref="M149:M158" si="112">M148</f>
        <v>36.055513431069983</v>
      </c>
      <c r="N149" s="5">
        <f t="shared" ref="N149:N158" si="113">(C149+((((1000*M149)/(30*E149))^2)/1962))</f>
        <v>8.8955339018660915</v>
      </c>
      <c r="O149" s="5">
        <f t="shared" ref="O149:O158" si="114">IF(D149=0,0,(D149+((((1000*M149)/(30*F149))^2)/1962)))</f>
        <v>1.0448640932478388</v>
      </c>
      <c r="P149" s="5">
        <f t="shared" ref="P149:P158" si="115">O149/N149</f>
        <v>0.11745940207463532</v>
      </c>
      <c r="Q149" s="5">
        <f t="shared" ref="Q149:Q158" si="116">4.0661*N149-0.5732</f>
        <v>35.596930398377708</v>
      </c>
      <c r="R149" s="5">
        <f t="shared" ref="R149:R158" si="117">M149/Q149</f>
        <v>1.0128826566661819</v>
      </c>
    </row>
    <row r="150" spans="1:18" x14ac:dyDescent="0.3">
      <c r="A150" t="s">
        <v>31</v>
      </c>
      <c r="B150" s="5">
        <f t="shared" ref="B150:B158" si="118">ROUND(M150,2)</f>
        <v>36.06</v>
      </c>
      <c r="C150">
        <v>8.4</v>
      </c>
      <c r="D150">
        <v>0.69999999999999929</v>
      </c>
      <c r="E150">
        <v>40.6</v>
      </c>
      <c r="F150">
        <v>32.9</v>
      </c>
      <c r="G150" s="5">
        <f t="shared" si="107"/>
        <v>8.8469999999999995</v>
      </c>
      <c r="H150" s="5">
        <f t="shared" si="108"/>
        <v>1.38</v>
      </c>
      <c r="I150" s="5">
        <f t="shared" si="109"/>
        <v>0.156</v>
      </c>
      <c r="J150" s="5">
        <f t="shared" si="110"/>
        <v>35.4</v>
      </c>
      <c r="K150" s="5">
        <f t="shared" si="111"/>
        <v>1.0189999999999999</v>
      </c>
      <c r="M150">
        <f t="shared" si="112"/>
        <v>36.055513431069983</v>
      </c>
      <c r="N150" s="5">
        <f t="shared" si="113"/>
        <v>8.8466319517316112</v>
      </c>
      <c r="O150" s="5">
        <f t="shared" si="114"/>
        <v>1.3801583909575097</v>
      </c>
      <c r="P150" s="5">
        <f t="shared" si="115"/>
        <v>0.15600947326483522</v>
      </c>
      <c r="Q150" s="5">
        <f t="shared" si="116"/>
        <v>35.398090178935902</v>
      </c>
      <c r="R150" s="5">
        <f t="shared" si="117"/>
        <v>1.0185722802787052</v>
      </c>
    </row>
    <row r="151" spans="1:18" x14ac:dyDescent="0.3">
      <c r="A151" t="s">
        <v>31</v>
      </c>
      <c r="B151" s="5">
        <f t="shared" si="118"/>
        <v>36.06</v>
      </c>
      <c r="C151">
        <v>8.5500000000000007</v>
      </c>
      <c r="D151">
        <v>2.2999999999999989</v>
      </c>
      <c r="E151">
        <v>40.75</v>
      </c>
      <c r="F151">
        <v>34.5</v>
      </c>
      <c r="G151" s="5">
        <f t="shared" si="107"/>
        <v>8.9930000000000003</v>
      </c>
      <c r="H151" s="5">
        <f t="shared" si="108"/>
        <v>2.919</v>
      </c>
      <c r="I151" s="5">
        <f t="shared" si="109"/>
        <v>0.32500000000000001</v>
      </c>
      <c r="J151" s="5">
        <f t="shared" si="110"/>
        <v>35.99</v>
      </c>
      <c r="K151" s="5">
        <f t="shared" si="111"/>
        <v>1.002</v>
      </c>
      <c r="M151">
        <f t="shared" si="112"/>
        <v>36.055513431069983</v>
      </c>
      <c r="N151" s="5">
        <f t="shared" si="113"/>
        <v>8.9933499154390883</v>
      </c>
      <c r="O151" s="5">
        <f t="shared" si="114"/>
        <v>2.9185341264073239</v>
      </c>
      <c r="P151" s="5">
        <f t="shared" si="115"/>
        <v>0.32452135787544639</v>
      </c>
      <c r="Q151" s="5">
        <f t="shared" si="116"/>
        <v>35.994660091166871</v>
      </c>
      <c r="R151" s="5">
        <f t="shared" si="117"/>
        <v>1.0016906213240793</v>
      </c>
    </row>
    <row r="152" spans="1:18" x14ac:dyDescent="0.3">
      <c r="A152" t="s">
        <v>31</v>
      </c>
      <c r="B152" s="5">
        <f t="shared" si="118"/>
        <v>36.06</v>
      </c>
      <c r="C152">
        <v>8.5</v>
      </c>
      <c r="D152">
        <v>2.6999999999999993</v>
      </c>
      <c r="E152">
        <v>40.700000000000003</v>
      </c>
      <c r="F152">
        <v>34.9</v>
      </c>
      <c r="G152" s="5">
        <f t="shared" si="107"/>
        <v>8.9440000000000008</v>
      </c>
      <c r="H152" s="5">
        <f t="shared" si="108"/>
        <v>3.3039999999999998</v>
      </c>
      <c r="I152" s="5">
        <f t="shared" si="109"/>
        <v>0.36899999999999999</v>
      </c>
      <c r="J152" s="5">
        <f t="shared" si="110"/>
        <v>35.799999999999997</v>
      </c>
      <c r="K152" s="5">
        <f t="shared" si="111"/>
        <v>1.0069999999999999</v>
      </c>
      <c r="M152">
        <f t="shared" si="112"/>
        <v>36.055513431069983</v>
      </c>
      <c r="N152" s="5">
        <f t="shared" si="113"/>
        <v>8.9444398963810947</v>
      </c>
      <c r="O152" s="5">
        <f t="shared" si="114"/>
        <v>3.3044369454736149</v>
      </c>
      <c r="P152" s="5">
        <f t="shared" si="115"/>
        <v>0.36944034324727082</v>
      </c>
      <c r="Q152" s="5">
        <f t="shared" si="116"/>
        <v>35.795787062675167</v>
      </c>
      <c r="R152" s="5">
        <f t="shared" si="117"/>
        <v>1.0072557803503541</v>
      </c>
    </row>
    <row r="153" spans="1:18" x14ac:dyDescent="0.3">
      <c r="A153" t="s">
        <v>31</v>
      </c>
      <c r="B153" s="5">
        <f t="shared" si="118"/>
        <v>36.06</v>
      </c>
      <c r="C153">
        <v>8.6000000000000014</v>
      </c>
      <c r="D153">
        <v>3.6999999999999993</v>
      </c>
      <c r="E153">
        <v>40.799999999999997</v>
      </c>
      <c r="F153">
        <v>35.9</v>
      </c>
      <c r="G153" s="5">
        <f t="shared" si="107"/>
        <v>9.0419999999999998</v>
      </c>
      <c r="H153" s="5">
        <f t="shared" si="108"/>
        <v>4.2709999999999999</v>
      </c>
      <c r="I153" s="5">
        <f t="shared" si="109"/>
        <v>0.47199999999999998</v>
      </c>
      <c r="J153" s="5">
        <f t="shared" si="110"/>
        <v>36.19</v>
      </c>
      <c r="K153" s="5">
        <f t="shared" si="111"/>
        <v>0.996</v>
      </c>
      <c r="M153">
        <f t="shared" si="112"/>
        <v>36.055513431069983</v>
      </c>
      <c r="N153" s="5">
        <f t="shared" si="113"/>
        <v>9.0422639393240107</v>
      </c>
      <c r="O153" s="5">
        <f t="shared" si="114"/>
        <v>4.2712325664421584</v>
      </c>
      <c r="P153" s="5">
        <f t="shared" si="115"/>
        <v>0.47236318195346449</v>
      </c>
      <c r="Q153" s="5">
        <f t="shared" si="116"/>
        <v>36.19354940368536</v>
      </c>
      <c r="R153" s="5">
        <f t="shared" si="117"/>
        <v>0.99618617198673198</v>
      </c>
    </row>
    <row r="154" spans="1:18" x14ac:dyDescent="0.3">
      <c r="A154" t="s">
        <v>31</v>
      </c>
      <c r="B154" s="5">
        <f t="shared" si="118"/>
        <v>36.06</v>
      </c>
      <c r="C154">
        <v>8.8000000000000007</v>
      </c>
      <c r="D154">
        <v>4.6999999999999993</v>
      </c>
      <c r="E154">
        <v>41</v>
      </c>
      <c r="F154">
        <v>36.9</v>
      </c>
      <c r="G154" s="5">
        <f t="shared" si="107"/>
        <v>9.2379999999999995</v>
      </c>
      <c r="H154" s="5">
        <f t="shared" si="108"/>
        <v>5.2409999999999997</v>
      </c>
      <c r="I154" s="5">
        <f t="shared" si="109"/>
        <v>0.56699999999999995</v>
      </c>
      <c r="J154" s="5">
        <f t="shared" si="110"/>
        <v>36.99</v>
      </c>
      <c r="K154" s="5">
        <f t="shared" si="111"/>
        <v>0.97499999999999998</v>
      </c>
      <c r="M154">
        <f t="shared" si="112"/>
        <v>36.055513431069983</v>
      </c>
      <c r="N154" s="5">
        <f t="shared" si="113"/>
        <v>9.2379596930138721</v>
      </c>
      <c r="O154" s="5">
        <f t="shared" si="114"/>
        <v>5.2406909790294707</v>
      </c>
      <c r="P154" s="5">
        <f t="shared" si="115"/>
        <v>0.56729961519454331</v>
      </c>
      <c r="Q154" s="5">
        <f t="shared" si="116"/>
        <v>36.989267907763704</v>
      </c>
      <c r="R154" s="5">
        <f t="shared" si="117"/>
        <v>0.97475607035472756</v>
      </c>
    </row>
    <row r="155" spans="1:18" x14ac:dyDescent="0.3">
      <c r="A155" t="s">
        <v>31</v>
      </c>
      <c r="B155" s="5">
        <f t="shared" si="118"/>
        <v>36.06</v>
      </c>
      <c r="C155">
        <v>9.15</v>
      </c>
      <c r="D155">
        <v>5.3999999999999995</v>
      </c>
      <c r="E155">
        <v>41.35</v>
      </c>
      <c r="F155">
        <v>37.6</v>
      </c>
      <c r="G155" s="5">
        <f t="shared" si="107"/>
        <v>9.5809999999999995</v>
      </c>
      <c r="H155" s="5">
        <f t="shared" si="108"/>
        <v>5.9210000000000003</v>
      </c>
      <c r="I155" s="5">
        <f t="shared" si="109"/>
        <v>0.61799999999999999</v>
      </c>
      <c r="J155" s="5">
        <f t="shared" si="110"/>
        <v>38.380000000000003</v>
      </c>
      <c r="K155" s="5">
        <f t="shared" si="111"/>
        <v>0.93899999999999995</v>
      </c>
      <c r="M155">
        <f t="shared" si="112"/>
        <v>36.055513431069983</v>
      </c>
      <c r="N155" s="5">
        <f t="shared" si="113"/>
        <v>9.580577000803487</v>
      </c>
      <c r="O155" s="5">
        <f t="shared" si="114"/>
        <v>5.9207462680768437</v>
      </c>
      <c r="P155" s="5">
        <f t="shared" si="115"/>
        <v>0.61799474787168795</v>
      </c>
      <c r="Q155" s="5">
        <f t="shared" si="116"/>
        <v>38.382384142967055</v>
      </c>
      <c r="R155" s="5">
        <f t="shared" si="117"/>
        <v>0.93937659778428761</v>
      </c>
    </row>
    <row r="156" spans="1:18" x14ac:dyDescent="0.3">
      <c r="A156" t="s">
        <v>31</v>
      </c>
      <c r="B156" s="5">
        <f t="shared" si="118"/>
        <v>36.06</v>
      </c>
      <c r="C156">
        <v>9.3000000000000007</v>
      </c>
      <c r="D156">
        <v>5.9499999999999993</v>
      </c>
      <c r="E156">
        <v>41.5</v>
      </c>
      <c r="F156">
        <v>38.15</v>
      </c>
      <c r="G156" s="5">
        <f t="shared" si="107"/>
        <v>9.7270000000000003</v>
      </c>
      <c r="H156" s="5">
        <f t="shared" si="108"/>
        <v>6.4560000000000004</v>
      </c>
      <c r="I156" s="5">
        <f t="shared" si="109"/>
        <v>0.66400000000000003</v>
      </c>
      <c r="J156" s="5">
        <f t="shared" si="110"/>
        <v>38.979999999999997</v>
      </c>
      <c r="K156" s="5">
        <f t="shared" si="111"/>
        <v>0.92500000000000004</v>
      </c>
      <c r="M156">
        <f t="shared" si="112"/>
        <v>36.055513431069983</v>
      </c>
      <c r="N156" s="5">
        <f t="shared" si="113"/>
        <v>9.7274700211678446</v>
      </c>
      <c r="O156" s="5">
        <f t="shared" si="114"/>
        <v>6.4558395372864705</v>
      </c>
      <c r="P156" s="5">
        <f t="shared" si="115"/>
        <v>0.66367097747286663</v>
      </c>
      <c r="Q156" s="5">
        <f t="shared" si="116"/>
        <v>38.979665853070571</v>
      </c>
      <c r="R156" s="5">
        <f t="shared" si="117"/>
        <v>0.92498261957855543</v>
      </c>
    </row>
    <row r="157" spans="1:18" x14ac:dyDescent="0.3">
      <c r="A157" t="s">
        <v>31</v>
      </c>
      <c r="B157" s="5">
        <f t="shared" si="118"/>
        <v>36.06</v>
      </c>
      <c r="C157">
        <v>9.5</v>
      </c>
      <c r="D157">
        <v>6.4999999999999991</v>
      </c>
      <c r="E157">
        <v>41.7</v>
      </c>
      <c r="F157">
        <v>38.699999999999996</v>
      </c>
      <c r="G157" s="5">
        <f t="shared" si="107"/>
        <v>9.923</v>
      </c>
      <c r="H157" s="5">
        <f t="shared" si="108"/>
        <v>6.992</v>
      </c>
      <c r="I157" s="5">
        <f t="shared" si="109"/>
        <v>0.70499999999999996</v>
      </c>
      <c r="J157" s="5">
        <f t="shared" si="110"/>
        <v>39.78</v>
      </c>
      <c r="K157" s="5">
        <f t="shared" si="111"/>
        <v>0.90600000000000003</v>
      </c>
      <c r="M157">
        <f t="shared" si="112"/>
        <v>36.055513431069983</v>
      </c>
      <c r="N157" s="5">
        <f t="shared" si="113"/>
        <v>9.9233794224800409</v>
      </c>
      <c r="O157" s="5">
        <f t="shared" si="114"/>
        <v>6.9915638376141374</v>
      </c>
      <c r="P157" s="5">
        <f t="shared" si="115"/>
        <v>0.70455472273646202</v>
      </c>
      <c r="Q157" s="5">
        <f t="shared" si="116"/>
        <v>39.77625306974609</v>
      </c>
      <c r="R157" s="5">
        <f t="shared" si="117"/>
        <v>0.9064582671436664</v>
      </c>
    </row>
    <row r="158" spans="1:18" x14ac:dyDescent="0.3">
      <c r="A158" t="s">
        <v>31</v>
      </c>
      <c r="B158" s="5">
        <f t="shared" si="118"/>
        <v>36.06</v>
      </c>
      <c r="C158">
        <v>9.75</v>
      </c>
      <c r="D158">
        <v>7.1399999999999988</v>
      </c>
      <c r="E158">
        <v>41.95</v>
      </c>
      <c r="F158">
        <v>39.339999999999996</v>
      </c>
      <c r="G158" s="5">
        <f t="shared" si="107"/>
        <v>10.167999999999999</v>
      </c>
      <c r="H158" s="5">
        <f t="shared" si="108"/>
        <v>7.6159999999999997</v>
      </c>
      <c r="I158" s="5">
        <f t="shared" si="109"/>
        <v>0.749</v>
      </c>
      <c r="J158" s="5">
        <f t="shared" si="110"/>
        <v>40.770000000000003</v>
      </c>
      <c r="K158" s="5">
        <f t="shared" si="111"/>
        <v>0.88400000000000001</v>
      </c>
      <c r="M158">
        <f t="shared" si="112"/>
        <v>36.055513431069983</v>
      </c>
      <c r="N158" s="5">
        <f t="shared" si="113"/>
        <v>10.16834822030104</v>
      </c>
      <c r="O158" s="5">
        <f t="shared" si="114"/>
        <v>7.6156999929158502</v>
      </c>
      <c r="P158" s="5">
        <f t="shared" si="115"/>
        <v>0.74896136795464541</v>
      </c>
      <c r="Q158" s="5">
        <f t="shared" si="116"/>
        <v>40.772320698566055</v>
      </c>
      <c r="R158" s="5">
        <f t="shared" si="117"/>
        <v>0.88431349536446768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180"/>
  <sheetViews>
    <sheetView tabSelected="1" zoomScale="80" zoomScaleNormal="80" workbookViewId="0">
      <selection activeCell="S2" sqref="S2"/>
    </sheetView>
  </sheetViews>
  <sheetFormatPr defaultRowHeight="14.4" x14ac:dyDescent="0.3"/>
  <cols>
    <col min="15" max="15" width="9.109375" customWidth="1"/>
  </cols>
  <sheetData>
    <row r="1" spans="1:21" s="9" customFormat="1" ht="18" x14ac:dyDescent="0.35">
      <c r="A1" s="7" t="s">
        <v>0</v>
      </c>
      <c r="B1" s="14" t="s">
        <v>37</v>
      </c>
      <c r="C1" s="7" t="s">
        <v>38</v>
      </c>
      <c r="D1" s="7" t="s">
        <v>39</v>
      </c>
      <c r="E1" s="7" t="s">
        <v>40</v>
      </c>
      <c r="F1" s="7" t="s">
        <v>45</v>
      </c>
      <c r="G1" s="8" t="s">
        <v>41</v>
      </c>
      <c r="H1" s="8" t="s">
        <v>42</v>
      </c>
      <c r="I1" s="8" t="s">
        <v>43</v>
      </c>
      <c r="J1" s="8" t="s">
        <v>8</v>
      </c>
      <c r="K1" s="8" t="s">
        <v>44</v>
      </c>
      <c r="M1" s="10" t="s">
        <v>37</v>
      </c>
      <c r="N1" s="10" t="s">
        <v>41</v>
      </c>
      <c r="O1" s="10" t="s">
        <v>42</v>
      </c>
      <c r="P1" s="11" t="s">
        <v>43</v>
      </c>
      <c r="Q1" s="12" t="s">
        <v>8</v>
      </c>
      <c r="R1" s="13" t="s">
        <v>44</v>
      </c>
    </row>
    <row r="2" spans="1:21" x14ac:dyDescent="0.3">
      <c r="A2" t="s">
        <v>7</v>
      </c>
      <c r="B2" s="5">
        <f t="shared" ref="B2:B33" si="0">ROUND(M2,2)</f>
        <v>12.64</v>
      </c>
      <c r="C2">
        <v>3.0300000000000011</v>
      </c>
      <c r="D2">
        <v>0</v>
      </c>
      <c r="E2">
        <v>23.25</v>
      </c>
      <c r="F2" s="6" t="s">
        <v>30</v>
      </c>
      <c r="G2" s="5">
        <f t="shared" ref="G2:G33" si="1">ROUND(N2,3)</f>
        <v>3.1970000000000001</v>
      </c>
      <c r="H2" s="5">
        <f t="shared" ref="H2:H33" si="2">ROUND(O2,3)</f>
        <v>0</v>
      </c>
      <c r="I2" s="5">
        <f t="shared" ref="I2:I33" si="3">ROUND(P2,3)</f>
        <v>0</v>
      </c>
      <c r="J2" s="5">
        <f t="shared" ref="J2:J33" si="4">ROUND(Q2,2)</f>
        <v>12.64</v>
      </c>
      <c r="K2" s="5">
        <f t="shared" ref="K2:K33" si="5">ROUND(R2,3)</f>
        <v>1</v>
      </c>
      <c r="M2">
        <v>12.636327216070793</v>
      </c>
      <c r="N2" s="5">
        <f t="shared" ref="N2:N33" si="6">(C2+((((1000*M2)/(30*E2))^2)/1962))</f>
        <v>3.1972839596653553</v>
      </c>
      <c r="O2" s="5">
        <f t="shared" ref="O2:O33" si="7">IF(D2=0,0,(D2+((((1000*M2)/(30*F2))^2)/1962)))</f>
        <v>0</v>
      </c>
      <c r="P2" s="5">
        <f t="shared" ref="P2:P33" si="8">O2/N2</f>
        <v>0</v>
      </c>
      <c r="Q2" s="5">
        <f>M2</f>
        <v>12.636327216070793</v>
      </c>
      <c r="R2" s="5">
        <f t="shared" ref="R2:R33" si="9">M2/Q2</f>
        <v>1</v>
      </c>
    </row>
    <row r="3" spans="1:21" ht="15.6" x14ac:dyDescent="0.3">
      <c r="A3" t="s">
        <v>7</v>
      </c>
      <c r="B3" s="5">
        <f t="shared" si="0"/>
        <v>12.64</v>
      </c>
      <c r="C3">
        <v>2.9600000000000009</v>
      </c>
      <c r="D3">
        <v>0</v>
      </c>
      <c r="E3">
        <v>23.18</v>
      </c>
      <c r="F3">
        <v>20.099999999999998</v>
      </c>
      <c r="G3" s="5">
        <f t="shared" si="1"/>
        <v>3.1280000000000001</v>
      </c>
      <c r="H3" s="5">
        <f t="shared" si="2"/>
        <v>0</v>
      </c>
      <c r="I3" s="5">
        <f t="shared" si="3"/>
        <v>0</v>
      </c>
      <c r="J3" s="5">
        <f t="shared" si="4"/>
        <v>12.42</v>
      </c>
      <c r="K3" s="5">
        <f t="shared" si="5"/>
        <v>1.018</v>
      </c>
      <c r="M3">
        <f t="shared" ref="M3:M22" si="10">M2</f>
        <v>12.636327216070793</v>
      </c>
      <c r="N3" s="5">
        <f t="shared" si="6"/>
        <v>3.1282958283609377</v>
      </c>
      <c r="O3" s="5">
        <f t="shared" si="7"/>
        <v>0</v>
      </c>
      <c r="P3" s="5">
        <f t="shared" si="8"/>
        <v>0</v>
      </c>
      <c r="Q3" s="5">
        <f t="shared" ref="Q3:Q22" si="11" xml:space="preserve"> 4.1219*N3-0.4756</f>
        <v>12.41892257492095</v>
      </c>
      <c r="R3" s="5">
        <f t="shared" si="9"/>
        <v>1.0175059180728669</v>
      </c>
      <c r="T3" s="17" t="s">
        <v>37</v>
      </c>
      <c r="U3" t="s">
        <v>55</v>
      </c>
    </row>
    <row r="4" spans="1:21" ht="15.6" x14ac:dyDescent="0.3">
      <c r="A4" t="s">
        <v>7</v>
      </c>
      <c r="B4" s="5">
        <f t="shared" si="0"/>
        <v>12.64</v>
      </c>
      <c r="C4">
        <v>2.9499999999999993</v>
      </c>
      <c r="D4">
        <v>7.0000000000000284E-2</v>
      </c>
      <c r="E4">
        <v>23.169999999999998</v>
      </c>
      <c r="F4">
        <v>20.349999999999998</v>
      </c>
      <c r="G4" s="5">
        <f t="shared" si="1"/>
        <v>3.1179999999999999</v>
      </c>
      <c r="H4" s="5">
        <f t="shared" si="2"/>
        <v>0.28799999999999998</v>
      </c>
      <c r="I4" s="5">
        <f t="shared" si="3"/>
        <v>9.1999999999999998E-2</v>
      </c>
      <c r="J4" s="5">
        <f t="shared" si="4"/>
        <v>12.38</v>
      </c>
      <c r="K4" s="5">
        <f t="shared" si="5"/>
        <v>1.0209999999999999</v>
      </c>
      <c r="M4">
        <f t="shared" si="10"/>
        <v>12.636327216070793</v>
      </c>
      <c r="N4" s="5">
        <f t="shared" si="6"/>
        <v>3.1184411301701513</v>
      </c>
      <c r="O4" s="5">
        <f t="shared" si="7"/>
        <v>0.28835914601742985</v>
      </c>
      <c r="P4" s="5">
        <f t="shared" si="8"/>
        <v>9.2469004217404005E-2</v>
      </c>
      <c r="Q4" s="5">
        <f t="shared" si="11"/>
        <v>12.378302494448347</v>
      </c>
      <c r="R4" s="5">
        <f t="shared" si="9"/>
        <v>1.0208449197083502</v>
      </c>
      <c r="T4" s="18" t="s">
        <v>38</v>
      </c>
      <c r="U4" t="s">
        <v>56</v>
      </c>
    </row>
    <row r="5" spans="1:21" ht="15.6" x14ac:dyDescent="0.3">
      <c r="A5" t="s">
        <v>7</v>
      </c>
      <c r="B5" s="5">
        <f t="shared" si="0"/>
        <v>12.64</v>
      </c>
      <c r="C5">
        <v>2.9299999999999997</v>
      </c>
      <c r="D5">
        <v>0.32000000000000028</v>
      </c>
      <c r="E5">
        <v>23.15</v>
      </c>
      <c r="F5">
        <v>20.599999999999998</v>
      </c>
      <c r="G5" s="5">
        <f t="shared" si="1"/>
        <v>3.0990000000000002</v>
      </c>
      <c r="H5" s="5">
        <f t="shared" si="2"/>
        <v>0.53300000000000003</v>
      </c>
      <c r="I5" s="5">
        <f t="shared" si="3"/>
        <v>0.17199999999999999</v>
      </c>
      <c r="J5" s="5">
        <f t="shared" si="4"/>
        <v>12.3</v>
      </c>
      <c r="K5" s="5">
        <f t="shared" si="5"/>
        <v>1.028</v>
      </c>
      <c r="M5">
        <f t="shared" si="10"/>
        <v>12.636327216070793</v>
      </c>
      <c r="N5" s="5">
        <f t="shared" si="6"/>
        <v>3.0987322988801602</v>
      </c>
      <c r="O5" s="5">
        <f t="shared" si="7"/>
        <v>0.53309132681356175</v>
      </c>
      <c r="P5" s="5">
        <f t="shared" si="8"/>
        <v>0.17203529553237423</v>
      </c>
      <c r="Q5" s="5">
        <f t="shared" si="11"/>
        <v>12.297064662754133</v>
      </c>
      <c r="R5" s="5">
        <f t="shared" si="9"/>
        <v>1.0275889053705827</v>
      </c>
      <c r="T5" s="18" t="s">
        <v>39</v>
      </c>
      <c r="U5" t="s">
        <v>57</v>
      </c>
    </row>
    <row r="6" spans="1:21" ht="15.6" x14ac:dyDescent="0.3">
      <c r="A6" t="s">
        <v>7</v>
      </c>
      <c r="B6" s="5">
        <f t="shared" si="0"/>
        <v>12.64</v>
      </c>
      <c r="C6">
        <v>2.9600000000000009</v>
      </c>
      <c r="D6">
        <v>0.57000000000000028</v>
      </c>
      <c r="E6">
        <v>23.18</v>
      </c>
      <c r="F6">
        <v>20.849999999999998</v>
      </c>
      <c r="G6" s="5">
        <f t="shared" si="1"/>
        <v>3.1280000000000001</v>
      </c>
      <c r="H6" s="5">
        <f t="shared" si="2"/>
        <v>0.77800000000000002</v>
      </c>
      <c r="I6" s="5">
        <f t="shared" si="3"/>
        <v>0.249</v>
      </c>
      <c r="J6" s="5">
        <f t="shared" si="4"/>
        <v>12.42</v>
      </c>
      <c r="K6" s="5">
        <f t="shared" si="5"/>
        <v>1.018</v>
      </c>
      <c r="M6">
        <f t="shared" si="10"/>
        <v>12.636327216070793</v>
      </c>
      <c r="N6" s="5">
        <f t="shared" si="6"/>
        <v>3.1282958283609377</v>
      </c>
      <c r="O6" s="5">
        <f t="shared" si="7"/>
        <v>0.77801185916671689</v>
      </c>
      <c r="P6" s="5">
        <f t="shared" si="8"/>
        <v>0.24870149814902709</v>
      </c>
      <c r="Q6" s="5">
        <f t="shared" si="11"/>
        <v>12.41892257492095</v>
      </c>
      <c r="R6" s="5">
        <f t="shared" si="9"/>
        <v>1.0175059180728669</v>
      </c>
      <c r="T6" s="18" t="s">
        <v>40</v>
      </c>
      <c r="U6" t="s">
        <v>58</v>
      </c>
    </row>
    <row r="7" spans="1:21" ht="15.6" x14ac:dyDescent="0.3">
      <c r="A7" t="s">
        <v>7</v>
      </c>
      <c r="B7" s="5">
        <f t="shared" si="0"/>
        <v>12.64</v>
      </c>
      <c r="C7">
        <v>2.9600000000000009</v>
      </c>
      <c r="D7">
        <v>0.62000000000000099</v>
      </c>
      <c r="E7">
        <v>23.18</v>
      </c>
      <c r="F7">
        <v>20.9</v>
      </c>
      <c r="G7" s="5">
        <f t="shared" si="1"/>
        <v>3.1280000000000001</v>
      </c>
      <c r="H7" s="5">
        <f t="shared" si="2"/>
        <v>0.82699999999999996</v>
      </c>
      <c r="I7" s="5">
        <f t="shared" si="3"/>
        <v>0.26400000000000001</v>
      </c>
      <c r="J7" s="5">
        <f t="shared" si="4"/>
        <v>12.42</v>
      </c>
      <c r="K7" s="5">
        <f t="shared" si="5"/>
        <v>1.018</v>
      </c>
      <c r="M7">
        <f t="shared" si="10"/>
        <v>12.636327216070793</v>
      </c>
      <c r="N7" s="5">
        <f t="shared" si="6"/>
        <v>3.1282958283609377</v>
      </c>
      <c r="O7" s="5">
        <f t="shared" si="7"/>
        <v>0.82701777763009865</v>
      </c>
      <c r="P7" s="5">
        <f t="shared" si="8"/>
        <v>0.26436687033636858</v>
      </c>
      <c r="Q7" s="5">
        <f t="shared" si="11"/>
        <v>12.41892257492095</v>
      </c>
      <c r="R7" s="5">
        <f t="shared" si="9"/>
        <v>1.0175059180728669</v>
      </c>
      <c r="T7" s="18" t="s">
        <v>54</v>
      </c>
      <c r="U7" t="s">
        <v>59</v>
      </c>
    </row>
    <row r="8" spans="1:21" ht="15.6" x14ac:dyDescent="0.3">
      <c r="A8" t="s">
        <v>7</v>
      </c>
      <c r="B8" s="5">
        <f t="shared" si="0"/>
        <v>12.64</v>
      </c>
      <c r="C8">
        <v>3</v>
      </c>
      <c r="D8">
        <v>1.1700000000000017</v>
      </c>
      <c r="E8">
        <v>23.22</v>
      </c>
      <c r="F8">
        <v>21.45</v>
      </c>
      <c r="G8" s="5">
        <f t="shared" si="1"/>
        <v>3.1680000000000001</v>
      </c>
      <c r="H8" s="5">
        <f t="shared" si="2"/>
        <v>1.367</v>
      </c>
      <c r="I8" s="5">
        <f t="shared" si="3"/>
        <v>0.43099999999999999</v>
      </c>
      <c r="J8" s="5">
        <f t="shared" si="4"/>
        <v>12.58</v>
      </c>
      <c r="K8" s="5">
        <f t="shared" si="5"/>
        <v>1.004</v>
      </c>
      <c r="M8">
        <f t="shared" si="10"/>
        <v>12.636327216070793</v>
      </c>
      <c r="N8" s="5">
        <f t="shared" si="6"/>
        <v>3.1677164971956868</v>
      </c>
      <c r="O8" s="5">
        <f t="shared" si="7"/>
        <v>1.3665375877040522</v>
      </c>
      <c r="P8" s="5">
        <f t="shared" si="8"/>
        <v>0.43139516712237957</v>
      </c>
      <c r="Q8" s="5">
        <f t="shared" si="11"/>
        <v>12.581410629790902</v>
      </c>
      <c r="R8" s="5">
        <f t="shared" si="9"/>
        <v>1.0043648989684715</v>
      </c>
      <c r="T8" s="19" t="s">
        <v>41</v>
      </c>
      <c r="U8" t="s">
        <v>60</v>
      </c>
    </row>
    <row r="9" spans="1:21" ht="15.6" x14ac:dyDescent="0.3">
      <c r="A9" t="s">
        <v>7</v>
      </c>
      <c r="B9" s="5">
        <f t="shared" si="0"/>
        <v>12.64</v>
      </c>
      <c r="C9">
        <v>3.0799999999999983</v>
      </c>
      <c r="D9">
        <v>1.6700000000000017</v>
      </c>
      <c r="E9">
        <v>23.299999999999997</v>
      </c>
      <c r="F9">
        <v>21.95</v>
      </c>
      <c r="G9" s="5">
        <f t="shared" si="1"/>
        <v>3.2469999999999999</v>
      </c>
      <c r="H9" s="5">
        <f t="shared" si="2"/>
        <v>1.8580000000000001</v>
      </c>
      <c r="I9" s="5">
        <f t="shared" si="3"/>
        <v>0.57199999999999995</v>
      </c>
      <c r="J9" s="5">
        <f t="shared" si="4"/>
        <v>12.91</v>
      </c>
      <c r="K9" s="5">
        <f t="shared" si="5"/>
        <v>0.97899999999999998</v>
      </c>
      <c r="M9">
        <f t="shared" si="10"/>
        <v>12.636327216070793</v>
      </c>
      <c r="N9" s="5">
        <f t="shared" si="6"/>
        <v>3.2465667730969479</v>
      </c>
      <c r="O9" s="5">
        <f t="shared" si="7"/>
        <v>1.857685691640462</v>
      </c>
      <c r="P9" s="5">
        <f t="shared" si="8"/>
        <v>0.57220005669816809</v>
      </c>
      <c r="Q9" s="5">
        <f t="shared" si="11"/>
        <v>12.90642358202831</v>
      </c>
      <c r="R9" s="5">
        <f t="shared" si="9"/>
        <v>0.97907271799651641</v>
      </c>
      <c r="T9" s="19" t="s">
        <v>42</v>
      </c>
      <c r="U9" t="s">
        <v>61</v>
      </c>
    </row>
    <row r="10" spans="1:21" ht="15.6" x14ac:dyDescent="0.3">
      <c r="A10" t="s">
        <v>7</v>
      </c>
      <c r="B10" s="5">
        <f t="shared" si="0"/>
        <v>12.64</v>
      </c>
      <c r="C10">
        <v>3.1799999999999997</v>
      </c>
      <c r="D10">
        <v>1.8200000000000003</v>
      </c>
      <c r="E10">
        <v>23.4</v>
      </c>
      <c r="F10">
        <v>22.099999999999998</v>
      </c>
      <c r="G10" s="5">
        <f t="shared" si="1"/>
        <v>3.3450000000000002</v>
      </c>
      <c r="H10" s="5">
        <f t="shared" si="2"/>
        <v>2.0049999999999999</v>
      </c>
      <c r="I10" s="5">
        <f t="shared" si="3"/>
        <v>0.59899999999999998</v>
      </c>
      <c r="J10" s="5">
        <f t="shared" si="4"/>
        <v>13.31</v>
      </c>
      <c r="K10" s="5">
        <f t="shared" si="5"/>
        <v>0.94899999999999995</v>
      </c>
      <c r="M10">
        <f t="shared" si="10"/>
        <v>12.636327216070793</v>
      </c>
      <c r="N10" s="5">
        <f t="shared" si="6"/>
        <v>3.3451461674457645</v>
      </c>
      <c r="O10" s="5">
        <f t="shared" si="7"/>
        <v>2.0051465683475014</v>
      </c>
      <c r="P10" s="5">
        <f t="shared" si="8"/>
        <v>0.599419716800764</v>
      </c>
      <c r="Q10" s="5">
        <f t="shared" si="11"/>
        <v>13.312757987594697</v>
      </c>
      <c r="R10" s="5">
        <f t="shared" si="9"/>
        <v>0.94918928353131438</v>
      </c>
      <c r="T10" s="19" t="s">
        <v>43</v>
      </c>
      <c r="U10" t="s">
        <v>62</v>
      </c>
    </row>
    <row r="11" spans="1:21" ht="15.6" x14ac:dyDescent="0.3">
      <c r="A11" t="s">
        <v>7</v>
      </c>
      <c r="B11" s="5">
        <f t="shared" si="0"/>
        <v>12.64</v>
      </c>
      <c r="C11">
        <v>3.259999999999998</v>
      </c>
      <c r="D11">
        <v>1.9200000000000017</v>
      </c>
      <c r="E11">
        <v>23.479999999999997</v>
      </c>
      <c r="F11">
        <v>22.2</v>
      </c>
      <c r="G11" s="5">
        <f t="shared" si="1"/>
        <v>3.4239999999999999</v>
      </c>
      <c r="H11" s="5">
        <f t="shared" si="2"/>
        <v>2.1030000000000002</v>
      </c>
      <c r="I11" s="5">
        <f t="shared" si="3"/>
        <v>0.61399999999999999</v>
      </c>
      <c r="J11" s="5">
        <f t="shared" si="4"/>
        <v>13.64</v>
      </c>
      <c r="K11" s="5">
        <f t="shared" si="5"/>
        <v>0.92700000000000005</v>
      </c>
      <c r="M11">
        <f t="shared" si="10"/>
        <v>12.636327216070793</v>
      </c>
      <c r="N11" s="5">
        <f t="shared" si="6"/>
        <v>3.4240227273902359</v>
      </c>
      <c r="O11" s="5">
        <f t="shared" si="7"/>
        <v>2.1034823379729808</v>
      </c>
      <c r="P11" s="5">
        <f t="shared" si="8"/>
        <v>0.61433071724270916</v>
      </c>
      <c r="Q11" s="5">
        <f t="shared" si="11"/>
        <v>13.637879280029814</v>
      </c>
      <c r="R11" s="5">
        <f t="shared" si="9"/>
        <v>0.92656101118114376</v>
      </c>
      <c r="T11" s="19" t="s">
        <v>8</v>
      </c>
      <c r="U11" t="s">
        <v>46</v>
      </c>
    </row>
    <row r="12" spans="1:21" ht="15.6" x14ac:dyDescent="0.3">
      <c r="A12" t="s">
        <v>7</v>
      </c>
      <c r="B12" s="5">
        <f t="shared" si="0"/>
        <v>12.64</v>
      </c>
      <c r="C12">
        <v>3.379999999999999</v>
      </c>
      <c r="D12">
        <v>2.3200000000000003</v>
      </c>
      <c r="E12">
        <v>23.599999999999998</v>
      </c>
      <c r="F12">
        <v>22.599999999999998</v>
      </c>
      <c r="G12" s="5">
        <f t="shared" si="1"/>
        <v>3.5419999999999998</v>
      </c>
      <c r="H12" s="5">
        <f t="shared" si="2"/>
        <v>2.4969999999999999</v>
      </c>
      <c r="I12" s="5">
        <f t="shared" si="3"/>
        <v>0.70499999999999996</v>
      </c>
      <c r="J12" s="5">
        <f t="shared" si="4"/>
        <v>14.13</v>
      </c>
      <c r="K12" s="5">
        <f t="shared" si="5"/>
        <v>0.89500000000000002</v>
      </c>
      <c r="M12">
        <f t="shared" si="10"/>
        <v>12.636327216070793</v>
      </c>
      <c r="N12" s="5">
        <f t="shared" si="6"/>
        <v>3.5423589404025466</v>
      </c>
      <c r="O12" s="5">
        <f t="shared" si="7"/>
        <v>2.4970448653900132</v>
      </c>
      <c r="P12" s="5">
        <f t="shared" si="8"/>
        <v>0.70491017635447584</v>
      </c>
      <c r="Q12" s="5">
        <f t="shared" si="11"/>
        <v>14.125649316445257</v>
      </c>
      <c r="R12" s="5">
        <f t="shared" si="9"/>
        <v>0.89456611395268204</v>
      </c>
      <c r="T12" s="19" t="s">
        <v>44</v>
      </c>
      <c r="U12" t="s">
        <v>63</v>
      </c>
    </row>
    <row r="13" spans="1:21" x14ac:dyDescent="0.3">
      <c r="A13" t="s">
        <v>7</v>
      </c>
      <c r="B13" s="5">
        <f t="shared" si="0"/>
        <v>12.64</v>
      </c>
      <c r="C13">
        <v>3.4800000000000004</v>
      </c>
      <c r="D13">
        <v>2.5199999999999996</v>
      </c>
      <c r="E13">
        <v>23.7</v>
      </c>
      <c r="F13">
        <v>22.799999999999997</v>
      </c>
      <c r="G13" s="5">
        <f t="shared" si="1"/>
        <v>3.641</v>
      </c>
      <c r="H13" s="5">
        <f t="shared" si="2"/>
        <v>2.694</v>
      </c>
      <c r="I13" s="5">
        <f t="shared" si="3"/>
        <v>0.74</v>
      </c>
      <c r="J13" s="5">
        <f t="shared" si="4"/>
        <v>14.53</v>
      </c>
      <c r="K13" s="5">
        <f t="shared" si="5"/>
        <v>0.87</v>
      </c>
      <c r="M13">
        <f t="shared" si="10"/>
        <v>12.636327216070793</v>
      </c>
      <c r="N13" s="5">
        <f t="shared" si="6"/>
        <v>3.6409917133055658</v>
      </c>
      <c r="O13" s="5">
        <f t="shared" si="7"/>
        <v>2.6939524381475124</v>
      </c>
      <c r="P13" s="5">
        <f t="shared" si="8"/>
        <v>0.7398952401629445</v>
      </c>
      <c r="Q13" s="5">
        <f t="shared" si="11"/>
        <v>14.532203743074213</v>
      </c>
      <c r="R13" s="5">
        <f t="shared" si="9"/>
        <v>0.86953964033796594</v>
      </c>
    </row>
    <row r="14" spans="1:21" x14ac:dyDescent="0.3">
      <c r="A14" t="s">
        <v>7</v>
      </c>
      <c r="B14" s="5">
        <f t="shared" si="0"/>
        <v>12.64</v>
      </c>
      <c r="C14">
        <v>3.5799999999999983</v>
      </c>
      <c r="D14">
        <v>2.7699999999999996</v>
      </c>
      <c r="E14">
        <v>23.799999999999997</v>
      </c>
      <c r="F14">
        <v>23.049999999999997</v>
      </c>
      <c r="G14" s="5">
        <f t="shared" si="1"/>
        <v>3.74</v>
      </c>
      <c r="H14" s="5">
        <f t="shared" si="2"/>
        <v>2.94</v>
      </c>
      <c r="I14" s="5">
        <f t="shared" si="3"/>
        <v>0.78600000000000003</v>
      </c>
      <c r="J14" s="5">
        <f t="shared" si="4"/>
        <v>14.94</v>
      </c>
      <c r="K14" s="5">
        <f t="shared" si="5"/>
        <v>0.84599999999999997</v>
      </c>
      <c r="M14">
        <f t="shared" si="10"/>
        <v>12.636327216070793</v>
      </c>
      <c r="N14" s="5">
        <f t="shared" si="6"/>
        <v>3.7396416839322821</v>
      </c>
      <c r="O14" s="5">
        <f t="shared" si="7"/>
        <v>2.9401995293577627</v>
      </c>
      <c r="P14" s="5">
        <f t="shared" si="8"/>
        <v>0.78622493218818346</v>
      </c>
      <c r="Q14" s="5">
        <f t="shared" si="11"/>
        <v>14.938829057000474</v>
      </c>
      <c r="R14" s="5">
        <f t="shared" si="9"/>
        <v>0.84587133086908795</v>
      </c>
    </row>
    <row r="15" spans="1:21" x14ac:dyDescent="0.3">
      <c r="A15" t="s">
        <v>7</v>
      </c>
      <c r="B15" s="5">
        <f t="shared" si="0"/>
        <v>12.64</v>
      </c>
      <c r="C15">
        <v>3.66</v>
      </c>
      <c r="D15">
        <v>2.870000000000001</v>
      </c>
      <c r="E15">
        <v>23.88</v>
      </c>
      <c r="F15">
        <v>23.15</v>
      </c>
      <c r="G15" s="5">
        <f t="shared" si="1"/>
        <v>3.819</v>
      </c>
      <c r="H15" s="5">
        <f t="shared" si="2"/>
        <v>3.0390000000000001</v>
      </c>
      <c r="I15" s="5">
        <f t="shared" si="3"/>
        <v>0.79600000000000004</v>
      </c>
      <c r="J15" s="5">
        <f t="shared" si="4"/>
        <v>15.26</v>
      </c>
      <c r="K15" s="5">
        <f t="shared" si="5"/>
        <v>0.82799999999999996</v>
      </c>
      <c r="M15">
        <f t="shared" si="10"/>
        <v>12.636327216070793</v>
      </c>
      <c r="N15" s="5">
        <f t="shared" si="6"/>
        <v>3.8185738495776675</v>
      </c>
      <c r="O15" s="5">
        <f t="shared" si="7"/>
        <v>3.0387322988801615</v>
      </c>
      <c r="P15" s="5">
        <f t="shared" si="8"/>
        <v>0.79577675294043193</v>
      </c>
      <c r="Q15" s="5">
        <f t="shared" si="11"/>
        <v>15.264179550574188</v>
      </c>
      <c r="R15" s="5">
        <f t="shared" si="9"/>
        <v>0.82784188787896273</v>
      </c>
    </row>
    <row r="16" spans="1:21" x14ac:dyDescent="0.3">
      <c r="A16" t="s">
        <v>7</v>
      </c>
      <c r="B16" s="5">
        <f t="shared" si="0"/>
        <v>12.64</v>
      </c>
      <c r="C16">
        <v>3.879999999999999</v>
      </c>
      <c r="D16">
        <v>3.2200000000000024</v>
      </c>
      <c r="E16">
        <v>24.099999999999998</v>
      </c>
      <c r="F16">
        <v>23.5</v>
      </c>
      <c r="G16" s="5">
        <f t="shared" si="1"/>
        <v>4.0359999999999996</v>
      </c>
      <c r="H16" s="5">
        <f t="shared" si="2"/>
        <v>3.3839999999999999</v>
      </c>
      <c r="I16" s="5">
        <f t="shared" si="3"/>
        <v>0.83799999999999997</v>
      </c>
      <c r="J16" s="5">
        <f t="shared" si="4"/>
        <v>16.16</v>
      </c>
      <c r="K16" s="5">
        <f t="shared" si="5"/>
        <v>0.78200000000000003</v>
      </c>
      <c r="M16">
        <f t="shared" si="10"/>
        <v>12.636327216070793</v>
      </c>
      <c r="N16" s="5">
        <f t="shared" si="6"/>
        <v>4.035691939612958</v>
      </c>
      <c r="O16" s="5">
        <f t="shared" si="7"/>
        <v>3.3837436585723935</v>
      </c>
      <c r="P16" s="5">
        <f t="shared" si="8"/>
        <v>0.83845439870143079</v>
      </c>
      <c r="Q16" s="5">
        <f t="shared" si="11"/>
        <v>16.159118605890651</v>
      </c>
      <c r="R16" s="5">
        <f t="shared" si="9"/>
        <v>0.78199359285996839</v>
      </c>
    </row>
    <row r="17" spans="1:18" x14ac:dyDescent="0.3">
      <c r="A17" t="s">
        <v>7</v>
      </c>
      <c r="B17" s="5">
        <f t="shared" si="0"/>
        <v>12.64</v>
      </c>
      <c r="C17">
        <v>4.18</v>
      </c>
      <c r="D17">
        <v>3.6700000000000017</v>
      </c>
      <c r="E17">
        <v>24.4</v>
      </c>
      <c r="F17">
        <v>23.95</v>
      </c>
      <c r="G17" s="5">
        <f t="shared" si="1"/>
        <v>4.3319999999999999</v>
      </c>
      <c r="H17" s="5">
        <f t="shared" si="2"/>
        <v>3.8279999999999998</v>
      </c>
      <c r="I17" s="5">
        <f t="shared" si="3"/>
        <v>0.88400000000000001</v>
      </c>
      <c r="J17" s="5">
        <f t="shared" si="4"/>
        <v>17.38</v>
      </c>
      <c r="K17" s="5">
        <f t="shared" si="5"/>
        <v>0.72699999999999998</v>
      </c>
      <c r="M17">
        <f t="shared" si="10"/>
        <v>12.636327216070793</v>
      </c>
      <c r="N17" s="5">
        <f t="shared" si="6"/>
        <v>4.3318869850957453</v>
      </c>
      <c r="O17" s="5">
        <f t="shared" si="7"/>
        <v>3.8276482589364655</v>
      </c>
      <c r="P17" s="5">
        <f t="shared" si="8"/>
        <v>0.88359836535575387</v>
      </c>
      <c r="Q17" s="5">
        <f t="shared" si="11"/>
        <v>17.380004963866153</v>
      </c>
      <c r="R17" s="5">
        <f t="shared" si="9"/>
        <v>0.72706119718275752</v>
      </c>
    </row>
    <row r="18" spans="1:18" x14ac:dyDescent="0.3">
      <c r="A18" t="s">
        <v>7</v>
      </c>
      <c r="B18" s="5">
        <f t="shared" si="0"/>
        <v>12.64</v>
      </c>
      <c r="C18">
        <v>4.4800000000000004</v>
      </c>
      <c r="D18">
        <v>4.0199999999999996</v>
      </c>
      <c r="E18">
        <v>24.7</v>
      </c>
      <c r="F18">
        <v>24.299999999999997</v>
      </c>
      <c r="G18" s="5">
        <f t="shared" si="1"/>
        <v>4.6280000000000001</v>
      </c>
      <c r="H18" s="5">
        <f t="shared" si="2"/>
        <v>4.173</v>
      </c>
      <c r="I18" s="5">
        <f t="shared" si="3"/>
        <v>0.90200000000000002</v>
      </c>
      <c r="J18" s="5">
        <f t="shared" si="4"/>
        <v>18.600000000000001</v>
      </c>
      <c r="K18" s="5">
        <f t="shared" si="5"/>
        <v>0.67900000000000005</v>
      </c>
      <c r="M18">
        <f t="shared" si="10"/>
        <v>12.636327216070793</v>
      </c>
      <c r="N18" s="5">
        <f t="shared" si="6"/>
        <v>4.6282198289540943</v>
      </c>
      <c r="O18" s="5">
        <f t="shared" si="7"/>
        <v>4.1731396559579377</v>
      </c>
      <c r="P18" s="5">
        <f t="shared" si="8"/>
        <v>0.90167274031601097</v>
      </c>
      <c r="Q18" s="5">
        <f t="shared" si="11"/>
        <v>18.601459312965883</v>
      </c>
      <c r="R18" s="5">
        <f t="shared" si="9"/>
        <v>0.679319133164075</v>
      </c>
    </row>
    <row r="19" spans="1:18" x14ac:dyDescent="0.3">
      <c r="A19" t="s">
        <v>7</v>
      </c>
      <c r="B19" s="5">
        <f t="shared" si="0"/>
        <v>12.64</v>
      </c>
      <c r="C19">
        <v>5.0300000000000011</v>
      </c>
      <c r="D19">
        <v>4.82</v>
      </c>
      <c r="E19">
        <v>25.25</v>
      </c>
      <c r="F19">
        <v>25.099999999999998</v>
      </c>
      <c r="G19" s="5">
        <f t="shared" si="1"/>
        <v>5.1719999999999997</v>
      </c>
      <c r="H19" s="5">
        <f t="shared" si="2"/>
        <v>4.9640000000000004</v>
      </c>
      <c r="I19" s="5">
        <f t="shared" si="3"/>
        <v>0.96</v>
      </c>
      <c r="J19" s="5">
        <f t="shared" si="4"/>
        <v>20.84</v>
      </c>
      <c r="K19" s="5">
        <f t="shared" si="5"/>
        <v>0.60599999999999998</v>
      </c>
      <c r="M19">
        <f t="shared" si="10"/>
        <v>12.636327216070793</v>
      </c>
      <c r="N19" s="5">
        <f t="shared" si="6"/>
        <v>5.1718330523620875</v>
      </c>
      <c r="O19" s="5">
        <f t="shared" si="7"/>
        <v>4.9635333335131238</v>
      </c>
      <c r="P19" s="5">
        <f t="shared" si="8"/>
        <v>0.95972419899481698</v>
      </c>
      <c r="Q19" s="5">
        <f t="shared" si="11"/>
        <v>20.842178658531289</v>
      </c>
      <c r="R19" s="5">
        <f t="shared" si="9"/>
        <v>0.60628629199943973</v>
      </c>
    </row>
    <row r="20" spans="1:18" x14ac:dyDescent="0.3">
      <c r="A20" t="s">
        <v>7</v>
      </c>
      <c r="B20" s="5">
        <f t="shared" si="0"/>
        <v>12.64</v>
      </c>
      <c r="C20">
        <v>5.879999999999999</v>
      </c>
      <c r="D20">
        <v>5.7200000000000006</v>
      </c>
      <c r="E20">
        <v>26.099999999999998</v>
      </c>
      <c r="F20">
        <v>26</v>
      </c>
      <c r="G20" s="5">
        <f t="shared" si="1"/>
        <v>6.0129999999999999</v>
      </c>
      <c r="H20" s="5">
        <f t="shared" si="2"/>
        <v>5.8540000000000001</v>
      </c>
      <c r="I20" s="5">
        <f t="shared" si="3"/>
        <v>0.97399999999999998</v>
      </c>
      <c r="J20" s="5">
        <f t="shared" si="4"/>
        <v>24.31</v>
      </c>
      <c r="K20" s="5">
        <f t="shared" si="5"/>
        <v>0.52</v>
      </c>
      <c r="M20">
        <f t="shared" si="10"/>
        <v>12.636327216070793</v>
      </c>
      <c r="N20" s="5">
        <f t="shared" si="6"/>
        <v>6.0127453141418981</v>
      </c>
      <c r="O20" s="5">
        <f t="shared" si="7"/>
        <v>5.8537683956310698</v>
      </c>
      <c r="P20" s="5">
        <f t="shared" si="8"/>
        <v>0.97356001124196689</v>
      </c>
      <c r="Q20" s="5">
        <f t="shared" si="11"/>
        <v>24.308334910361491</v>
      </c>
      <c r="R20" s="5">
        <f t="shared" si="9"/>
        <v>0.51983516199970259</v>
      </c>
    </row>
    <row r="21" spans="1:18" x14ac:dyDescent="0.3">
      <c r="A21" t="s">
        <v>7</v>
      </c>
      <c r="B21" s="5">
        <f t="shared" si="0"/>
        <v>12.64</v>
      </c>
      <c r="C21">
        <v>6.18</v>
      </c>
      <c r="D21">
        <v>6.07</v>
      </c>
      <c r="E21">
        <v>26.4</v>
      </c>
      <c r="F21">
        <v>26.349999999999998</v>
      </c>
      <c r="G21" s="5">
        <f t="shared" si="1"/>
        <v>6.31</v>
      </c>
      <c r="H21" s="5">
        <f t="shared" si="2"/>
        <v>6.2</v>
      </c>
      <c r="I21" s="5">
        <f t="shared" si="3"/>
        <v>0.98299999999999998</v>
      </c>
      <c r="J21" s="5">
        <f t="shared" si="4"/>
        <v>25.53</v>
      </c>
      <c r="K21" s="5">
        <f t="shared" si="5"/>
        <v>0.495</v>
      </c>
      <c r="M21">
        <f t="shared" si="10"/>
        <v>12.636327216070793</v>
      </c>
      <c r="N21" s="5">
        <f t="shared" si="6"/>
        <v>6.3097455168827521</v>
      </c>
      <c r="O21" s="5">
        <f t="shared" si="7"/>
        <v>6.2002383769020923</v>
      </c>
      <c r="P21" s="5">
        <f t="shared" si="8"/>
        <v>0.98264476123677957</v>
      </c>
      <c r="Q21" s="5">
        <f t="shared" si="11"/>
        <v>25.532540046039017</v>
      </c>
      <c r="R21" s="5">
        <f t="shared" si="9"/>
        <v>0.49491069800676279</v>
      </c>
    </row>
    <row r="22" spans="1:18" x14ac:dyDescent="0.3">
      <c r="A22" t="s">
        <v>7</v>
      </c>
      <c r="B22" s="5">
        <f t="shared" si="0"/>
        <v>12.64</v>
      </c>
      <c r="C22">
        <v>6.5799999999999983</v>
      </c>
      <c r="D22">
        <v>6.5200000000000014</v>
      </c>
      <c r="E22">
        <v>26.799999999999997</v>
      </c>
      <c r="F22">
        <v>26.799999999999997</v>
      </c>
      <c r="G22" s="5">
        <f t="shared" si="1"/>
        <v>6.7060000000000004</v>
      </c>
      <c r="H22" s="5">
        <f t="shared" si="2"/>
        <v>6.6459999999999999</v>
      </c>
      <c r="I22" s="5">
        <f t="shared" si="3"/>
        <v>0.99099999999999999</v>
      </c>
      <c r="J22" s="5">
        <f t="shared" si="4"/>
        <v>27.17</v>
      </c>
      <c r="K22" s="5">
        <f t="shared" si="5"/>
        <v>0.46500000000000002</v>
      </c>
      <c r="M22">
        <f t="shared" si="10"/>
        <v>12.636327216070793</v>
      </c>
      <c r="N22" s="5">
        <f t="shared" si="6"/>
        <v>6.7059014193676232</v>
      </c>
      <c r="O22" s="5">
        <f t="shared" si="7"/>
        <v>6.6459014193676262</v>
      </c>
      <c r="P22" s="5">
        <f t="shared" si="8"/>
        <v>0.99105265701838263</v>
      </c>
      <c r="Q22" s="5">
        <f t="shared" si="11"/>
        <v>27.165455060491407</v>
      </c>
      <c r="R22" s="5">
        <f t="shared" si="9"/>
        <v>0.46516162486262469</v>
      </c>
    </row>
    <row r="23" spans="1:18" x14ac:dyDescent="0.3">
      <c r="A23" t="s">
        <v>7</v>
      </c>
      <c r="B23" s="5">
        <f t="shared" si="0"/>
        <v>16.66</v>
      </c>
      <c r="C23">
        <v>3.9299999999999997</v>
      </c>
      <c r="D23">
        <v>0</v>
      </c>
      <c r="E23">
        <v>24.15</v>
      </c>
      <c r="F23" s="6" t="s">
        <v>30</v>
      </c>
      <c r="G23" s="5">
        <f t="shared" si="1"/>
        <v>4.2</v>
      </c>
      <c r="H23" s="5">
        <f t="shared" si="2"/>
        <v>0</v>
      </c>
      <c r="I23" s="5">
        <f t="shared" si="3"/>
        <v>0</v>
      </c>
      <c r="J23" s="5">
        <f t="shared" si="4"/>
        <v>16.66</v>
      </c>
      <c r="K23" s="5">
        <f t="shared" si="5"/>
        <v>1</v>
      </c>
      <c r="M23">
        <v>16.664044490190417</v>
      </c>
      <c r="N23" s="5">
        <f t="shared" si="6"/>
        <v>4.1996404543173043</v>
      </c>
      <c r="O23" s="5">
        <f t="shared" si="7"/>
        <v>0</v>
      </c>
      <c r="P23" s="5">
        <f t="shared" si="8"/>
        <v>0</v>
      </c>
      <c r="Q23" s="5">
        <f>M23</f>
        <v>16.664044490190417</v>
      </c>
      <c r="R23" s="5">
        <f t="shared" si="9"/>
        <v>1</v>
      </c>
    </row>
    <row r="24" spans="1:18" x14ac:dyDescent="0.3">
      <c r="A24" t="s">
        <v>7</v>
      </c>
      <c r="B24" s="5">
        <f t="shared" si="0"/>
        <v>16.66</v>
      </c>
      <c r="C24">
        <v>3.8299999999999983</v>
      </c>
      <c r="D24">
        <v>0</v>
      </c>
      <c r="E24">
        <v>24.049999999999997</v>
      </c>
      <c r="F24">
        <v>19.95</v>
      </c>
      <c r="G24" s="5">
        <f t="shared" si="1"/>
        <v>4.1020000000000003</v>
      </c>
      <c r="H24" s="5">
        <f t="shared" si="2"/>
        <v>0</v>
      </c>
      <c r="I24" s="5">
        <f t="shared" si="3"/>
        <v>0</v>
      </c>
      <c r="J24" s="5">
        <f t="shared" si="4"/>
        <v>16.43</v>
      </c>
      <c r="K24" s="5">
        <f t="shared" si="5"/>
        <v>1.014</v>
      </c>
      <c r="M24">
        <f t="shared" ref="M24:M50" si="12">M23</f>
        <v>16.664044490190417</v>
      </c>
      <c r="N24" s="5">
        <f t="shared" si="6"/>
        <v>4.1018874483911691</v>
      </c>
      <c r="O24" s="5">
        <f t="shared" si="7"/>
        <v>0</v>
      </c>
      <c r="P24" s="5">
        <f t="shared" si="8"/>
        <v>0</v>
      </c>
      <c r="Q24" s="5">
        <f t="shared" ref="Q24:Q50" si="13" xml:space="preserve"> 4.1219*N24-0.4756</f>
        <v>16.43196987352356</v>
      </c>
      <c r="R24" s="5">
        <f t="shared" si="9"/>
        <v>1.0141233594300092</v>
      </c>
    </row>
    <row r="25" spans="1:18" x14ac:dyDescent="0.3">
      <c r="A25" t="s">
        <v>7</v>
      </c>
      <c r="B25" s="5">
        <f t="shared" si="0"/>
        <v>16.66</v>
      </c>
      <c r="C25">
        <v>3.7800000000000011</v>
      </c>
      <c r="D25">
        <v>0</v>
      </c>
      <c r="E25">
        <v>24</v>
      </c>
      <c r="F25">
        <v>20.2</v>
      </c>
      <c r="G25" s="5">
        <f t="shared" si="1"/>
        <v>4.0529999999999999</v>
      </c>
      <c r="H25" s="5">
        <f t="shared" si="2"/>
        <v>0</v>
      </c>
      <c r="I25" s="5">
        <f t="shared" si="3"/>
        <v>0</v>
      </c>
      <c r="J25" s="5">
        <f t="shared" si="4"/>
        <v>16.23</v>
      </c>
      <c r="K25" s="5">
        <f t="shared" si="5"/>
        <v>1.0269999999999999</v>
      </c>
      <c r="M25">
        <f t="shared" si="12"/>
        <v>16.664044490190417</v>
      </c>
      <c r="N25" s="5">
        <f t="shared" si="6"/>
        <v>4.0530214928265185</v>
      </c>
      <c r="O25" s="5">
        <f t="shared" si="7"/>
        <v>0</v>
      </c>
      <c r="P25" s="5">
        <f t="shared" si="8"/>
        <v>0</v>
      </c>
      <c r="Q25" s="5">
        <f t="shared" si="13"/>
        <v>16.230549291281626</v>
      </c>
      <c r="R25" s="5">
        <f t="shared" si="9"/>
        <v>1.026708596926023</v>
      </c>
    </row>
    <row r="26" spans="1:18" x14ac:dyDescent="0.3">
      <c r="A26" t="s">
        <v>7</v>
      </c>
      <c r="B26" s="5">
        <f t="shared" si="0"/>
        <v>16.66</v>
      </c>
      <c r="C26">
        <v>3.7800000000000011</v>
      </c>
      <c r="D26">
        <v>0.32000000000000028</v>
      </c>
      <c r="E26">
        <v>24</v>
      </c>
      <c r="F26">
        <v>20.599999999999998</v>
      </c>
      <c r="G26" s="5">
        <f t="shared" si="1"/>
        <v>4.0529999999999999</v>
      </c>
      <c r="H26" s="5">
        <f t="shared" si="2"/>
        <v>0.69099999999999995</v>
      </c>
      <c r="I26" s="5">
        <f t="shared" si="3"/>
        <v>0.17</v>
      </c>
      <c r="J26" s="5">
        <f t="shared" si="4"/>
        <v>16.23</v>
      </c>
      <c r="K26" s="5">
        <f t="shared" si="5"/>
        <v>1.0269999999999999</v>
      </c>
      <c r="M26">
        <f t="shared" si="12"/>
        <v>16.664044490190417</v>
      </c>
      <c r="N26" s="5">
        <f t="shared" si="6"/>
        <v>4.0530214928265185</v>
      </c>
      <c r="O26" s="5">
        <f t="shared" si="7"/>
        <v>0.69058247683116802</v>
      </c>
      <c r="P26" s="5">
        <f t="shared" si="8"/>
        <v>0.17038707493987795</v>
      </c>
      <c r="Q26" s="5">
        <f t="shared" si="13"/>
        <v>16.230549291281626</v>
      </c>
      <c r="R26" s="5">
        <f t="shared" si="9"/>
        <v>1.026708596926023</v>
      </c>
    </row>
    <row r="27" spans="1:18" x14ac:dyDescent="0.3">
      <c r="A27" t="s">
        <v>7</v>
      </c>
      <c r="B27" s="5">
        <f t="shared" si="0"/>
        <v>16.66</v>
      </c>
      <c r="C27">
        <v>3.8299999999999983</v>
      </c>
      <c r="D27">
        <v>0.82000000000000028</v>
      </c>
      <c r="E27">
        <v>24.049999999999997</v>
      </c>
      <c r="F27">
        <v>21.099999999999998</v>
      </c>
      <c r="G27" s="5">
        <f t="shared" si="1"/>
        <v>4.1020000000000003</v>
      </c>
      <c r="H27" s="5">
        <f t="shared" si="2"/>
        <v>1.173</v>
      </c>
      <c r="I27" s="5">
        <f t="shared" si="3"/>
        <v>0.28599999999999998</v>
      </c>
      <c r="J27" s="5">
        <f t="shared" si="4"/>
        <v>16.43</v>
      </c>
      <c r="K27" s="5">
        <f t="shared" si="5"/>
        <v>1.014</v>
      </c>
      <c r="M27">
        <f t="shared" si="12"/>
        <v>16.664044490190417</v>
      </c>
      <c r="N27" s="5">
        <f t="shared" si="6"/>
        <v>4.1018874483911691</v>
      </c>
      <c r="O27" s="5">
        <f t="shared" si="7"/>
        <v>1.1732274204714055</v>
      </c>
      <c r="P27" s="5">
        <f t="shared" si="8"/>
        <v>0.28602135851669103</v>
      </c>
      <c r="Q27" s="5">
        <f t="shared" si="13"/>
        <v>16.43196987352356</v>
      </c>
      <c r="R27" s="5">
        <f t="shared" si="9"/>
        <v>1.0141233594300092</v>
      </c>
    </row>
    <row r="28" spans="1:18" x14ac:dyDescent="0.3">
      <c r="A28" t="s">
        <v>7</v>
      </c>
      <c r="B28" s="5">
        <f t="shared" si="0"/>
        <v>16.66</v>
      </c>
      <c r="C28">
        <v>3.8599999999999994</v>
      </c>
      <c r="D28">
        <v>1.120000000000001</v>
      </c>
      <c r="E28">
        <v>24.08</v>
      </c>
      <c r="F28">
        <v>21.4</v>
      </c>
      <c r="G28" s="5">
        <f t="shared" si="1"/>
        <v>4.1310000000000002</v>
      </c>
      <c r="H28" s="5">
        <f t="shared" si="2"/>
        <v>1.4630000000000001</v>
      </c>
      <c r="I28" s="5">
        <f t="shared" si="3"/>
        <v>0.35399999999999998</v>
      </c>
      <c r="J28" s="5">
        <f t="shared" si="4"/>
        <v>16.55</v>
      </c>
      <c r="K28" s="5">
        <f t="shared" si="5"/>
        <v>1.0069999999999999</v>
      </c>
      <c r="M28">
        <f t="shared" si="12"/>
        <v>16.664044490190417</v>
      </c>
      <c r="N28" s="5">
        <f t="shared" si="6"/>
        <v>4.1312104099776663</v>
      </c>
      <c r="O28" s="5">
        <f t="shared" si="7"/>
        <v>1.4633932654993334</v>
      </c>
      <c r="P28" s="5">
        <f t="shared" si="8"/>
        <v>0.35422869335460561</v>
      </c>
      <c r="Q28" s="5">
        <f t="shared" si="13"/>
        <v>16.552836188886943</v>
      </c>
      <c r="R28" s="5">
        <f t="shared" si="9"/>
        <v>1.0067183834863378</v>
      </c>
    </row>
    <row r="29" spans="1:18" x14ac:dyDescent="0.3">
      <c r="A29" t="s">
        <v>7</v>
      </c>
      <c r="B29" s="5">
        <f t="shared" si="0"/>
        <v>16.66</v>
      </c>
      <c r="C29">
        <v>3.8999999999999986</v>
      </c>
      <c r="D29">
        <v>1.4200000000000017</v>
      </c>
      <c r="E29">
        <v>24.119999999999997</v>
      </c>
      <c r="F29">
        <v>21.7</v>
      </c>
      <c r="G29" s="5">
        <f t="shared" si="1"/>
        <v>4.17</v>
      </c>
      <c r="H29" s="5">
        <f t="shared" si="2"/>
        <v>1.754</v>
      </c>
      <c r="I29" s="5">
        <f t="shared" si="3"/>
        <v>0.42099999999999999</v>
      </c>
      <c r="J29" s="5">
        <f t="shared" si="4"/>
        <v>16.71</v>
      </c>
      <c r="K29" s="5">
        <f t="shared" si="5"/>
        <v>0.997</v>
      </c>
      <c r="M29">
        <f t="shared" si="12"/>
        <v>16.664044490190417</v>
      </c>
      <c r="N29" s="5">
        <f t="shared" si="6"/>
        <v>4.1703116188475695</v>
      </c>
      <c r="O29" s="5">
        <f t="shared" si="7"/>
        <v>1.7539641527067362</v>
      </c>
      <c r="P29" s="5">
        <f t="shared" si="8"/>
        <v>0.42058347505250204</v>
      </c>
      <c r="Q29" s="5">
        <f t="shared" si="13"/>
        <v>16.714007461727796</v>
      </c>
      <c r="R29" s="5">
        <f t="shared" si="9"/>
        <v>0.99701071262222507</v>
      </c>
    </row>
    <row r="30" spans="1:18" x14ac:dyDescent="0.3">
      <c r="A30" t="s">
        <v>7</v>
      </c>
      <c r="B30" s="5">
        <f t="shared" si="0"/>
        <v>16.66</v>
      </c>
      <c r="C30">
        <v>3.9600000000000009</v>
      </c>
      <c r="D30">
        <v>1.6700000000000017</v>
      </c>
      <c r="E30">
        <v>24.18</v>
      </c>
      <c r="F30">
        <v>21.95</v>
      </c>
      <c r="G30" s="5">
        <f t="shared" si="1"/>
        <v>4.2290000000000001</v>
      </c>
      <c r="H30" s="5">
        <f t="shared" si="2"/>
        <v>1.996</v>
      </c>
      <c r="I30" s="5">
        <f t="shared" si="3"/>
        <v>0.47199999999999998</v>
      </c>
      <c r="J30" s="5">
        <f t="shared" si="4"/>
        <v>16.96</v>
      </c>
      <c r="K30" s="5">
        <f t="shared" si="5"/>
        <v>0.98299999999999998</v>
      </c>
      <c r="M30">
        <f t="shared" si="12"/>
        <v>16.664044490190417</v>
      </c>
      <c r="N30" s="5">
        <f t="shared" si="6"/>
        <v>4.2289717863680156</v>
      </c>
      <c r="O30" s="5">
        <f t="shared" si="7"/>
        <v>1.9964000910499118</v>
      </c>
      <c r="P30" s="5">
        <f t="shared" si="8"/>
        <v>0.47207694728190369</v>
      </c>
      <c r="Q30" s="5">
        <f t="shared" si="13"/>
        <v>16.955798806230323</v>
      </c>
      <c r="R30" s="5">
        <f t="shared" si="9"/>
        <v>0.98279324263197188</v>
      </c>
    </row>
    <row r="31" spans="1:18" x14ac:dyDescent="0.3">
      <c r="A31" t="s">
        <v>7</v>
      </c>
      <c r="B31" s="5">
        <f t="shared" si="0"/>
        <v>16.66</v>
      </c>
      <c r="C31">
        <v>4.0599999999999987</v>
      </c>
      <c r="D31">
        <v>2.0199999999999996</v>
      </c>
      <c r="E31">
        <v>24.279999999999998</v>
      </c>
      <c r="F31">
        <v>22.299999999999997</v>
      </c>
      <c r="G31" s="5">
        <f t="shared" si="1"/>
        <v>4.327</v>
      </c>
      <c r="H31" s="5">
        <f t="shared" si="2"/>
        <v>2.3359999999999999</v>
      </c>
      <c r="I31" s="5">
        <f t="shared" si="3"/>
        <v>0.54</v>
      </c>
      <c r="J31" s="5">
        <f t="shared" si="4"/>
        <v>17.36</v>
      </c>
      <c r="K31" s="5">
        <f t="shared" si="5"/>
        <v>0.96</v>
      </c>
      <c r="M31">
        <f t="shared" si="12"/>
        <v>16.664044490190417</v>
      </c>
      <c r="N31" s="5">
        <f t="shared" si="6"/>
        <v>4.3267607658523861</v>
      </c>
      <c r="O31" s="5">
        <f t="shared" si="7"/>
        <v>2.3362347520924893</v>
      </c>
      <c r="P31" s="5">
        <f t="shared" si="8"/>
        <v>0.53995006392091183</v>
      </c>
      <c r="Q31" s="5">
        <f t="shared" si="13"/>
        <v>17.358875200766949</v>
      </c>
      <c r="R31" s="5">
        <f t="shared" si="9"/>
        <v>0.95997259600404106</v>
      </c>
    </row>
    <row r="32" spans="1:18" x14ac:dyDescent="0.3">
      <c r="A32" t="s">
        <v>7</v>
      </c>
      <c r="B32" s="5">
        <f t="shared" si="0"/>
        <v>16.66</v>
      </c>
      <c r="C32">
        <v>4.129999999999999</v>
      </c>
      <c r="D32">
        <v>2.3200000000000003</v>
      </c>
      <c r="E32">
        <v>24.349999999999998</v>
      </c>
      <c r="F32">
        <v>22.599999999999998</v>
      </c>
      <c r="G32" s="5">
        <f t="shared" si="1"/>
        <v>4.3949999999999996</v>
      </c>
      <c r="H32" s="5">
        <f t="shared" si="2"/>
        <v>2.6280000000000001</v>
      </c>
      <c r="I32" s="5">
        <f t="shared" si="3"/>
        <v>0.59799999999999998</v>
      </c>
      <c r="J32" s="5">
        <f t="shared" si="4"/>
        <v>17.64</v>
      </c>
      <c r="K32" s="5">
        <f t="shared" si="5"/>
        <v>0.94499999999999995</v>
      </c>
      <c r="M32">
        <f t="shared" si="12"/>
        <v>16.664044490190417</v>
      </c>
      <c r="N32" s="5">
        <f t="shared" si="6"/>
        <v>4.3952292329403484</v>
      </c>
      <c r="O32" s="5">
        <f t="shared" si="7"/>
        <v>2.6278948622994642</v>
      </c>
      <c r="P32" s="5">
        <f t="shared" si="8"/>
        <v>0.59789711139626689</v>
      </c>
      <c r="Q32" s="5">
        <f t="shared" si="13"/>
        <v>17.641095375256821</v>
      </c>
      <c r="R32" s="5">
        <f t="shared" si="9"/>
        <v>0.94461506701920539</v>
      </c>
    </row>
    <row r="33" spans="1:18" x14ac:dyDescent="0.3">
      <c r="A33" t="s">
        <v>7</v>
      </c>
      <c r="B33" s="5">
        <f t="shared" si="0"/>
        <v>16.66</v>
      </c>
      <c r="C33">
        <v>4.2800000000000011</v>
      </c>
      <c r="D33">
        <v>2.620000000000001</v>
      </c>
      <c r="E33">
        <v>24.5</v>
      </c>
      <c r="F33">
        <v>22.9</v>
      </c>
      <c r="G33" s="5">
        <f t="shared" si="1"/>
        <v>4.5419999999999998</v>
      </c>
      <c r="H33" s="5">
        <f t="shared" si="2"/>
        <v>2.92</v>
      </c>
      <c r="I33" s="5">
        <f t="shared" si="3"/>
        <v>0.64300000000000002</v>
      </c>
      <c r="J33" s="5">
        <f t="shared" si="4"/>
        <v>18.25</v>
      </c>
      <c r="K33" s="5">
        <f t="shared" si="5"/>
        <v>0.91300000000000003</v>
      </c>
      <c r="M33">
        <f t="shared" si="12"/>
        <v>16.664044490190417</v>
      </c>
      <c r="N33" s="5">
        <f t="shared" si="6"/>
        <v>4.5419914700009576</v>
      </c>
      <c r="O33" s="5">
        <f t="shared" si="7"/>
        <v>2.919880589363427</v>
      </c>
      <c r="P33" s="5">
        <f t="shared" si="8"/>
        <v>0.64286351232685413</v>
      </c>
      <c r="Q33" s="5">
        <f t="shared" si="13"/>
        <v>18.246034640196946</v>
      </c>
      <c r="R33" s="5">
        <f t="shared" si="9"/>
        <v>0.9132967693417986</v>
      </c>
    </row>
    <row r="34" spans="1:18" x14ac:dyDescent="0.3">
      <c r="A34" t="s">
        <v>7</v>
      </c>
      <c r="B34" s="5">
        <f t="shared" ref="B34:B65" si="14">ROUND(M34,2)</f>
        <v>16.66</v>
      </c>
      <c r="C34">
        <v>4.3299999999999983</v>
      </c>
      <c r="D34">
        <v>2.8200000000000003</v>
      </c>
      <c r="E34">
        <v>24.549999999999997</v>
      </c>
      <c r="F34">
        <v>23.099999999999998</v>
      </c>
      <c r="G34" s="5">
        <f t="shared" ref="G34:G65" si="15">ROUND(N34,3)</f>
        <v>4.5910000000000002</v>
      </c>
      <c r="H34" s="5">
        <f t="shared" ref="H34:H65" si="16">ROUND(O34,3)</f>
        <v>3.1150000000000002</v>
      </c>
      <c r="I34" s="5">
        <f t="shared" ref="I34:I65" si="17">ROUND(P34,3)</f>
        <v>0.67800000000000005</v>
      </c>
      <c r="J34" s="5">
        <f t="shared" ref="J34:J65" si="18">ROUND(Q34,2)</f>
        <v>18.45</v>
      </c>
      <c r="K34" s="5">
        <f t="shared" ref="K34:K65" si="19">ROUND(R34,3)</f>
        <v>0.90300000000000002</v>
      </c>
      <c r="M34">
        <f t="shared" si="12"/>
        <v>16.664044490190417</v>
      </c>
      <c r="N34" s="5">
        <f t="shared" ref="N34:N65" si="20">(C34+((((1000*M34)/(30*E34))^2)/1962))</f>
        <v>4.5909253817066853</v>
      </c>
      <c r="O34" s="5">
        <f t="shared" ref="O34:O65" si="21">IF(D34=0,0,(D34+((((1000*M34)/(30*F34))^2)/1962)))</f>
        <v>3.1147103312682942</v>
      </c>
      <c r="P34" s="5">
        <f t="shared" ref="P34:P65" si="22">O34/N34</f>
        <v>0.67844934785465727</v>
      </c>
      <c r="Q34" s="5">
        <f t="shared" si="13"/>
        <v>18.447735330856787</v>
      </c>
      <c r="R34" s="5">
        <f t="shared" ref="R34:R65" si="23">M34/Q34</f>
        <v>0.90331112146416903</v>
      </c>
    </row>
    <row r="35" spans="1:18" x14ac:dyDescent="0.3">
      <c r="A35" t="s">
        <v>7</v>
      </c>
      <c r="B35" s="5">
        <f t="shared" si="14"/>
        <v>16.66</v>
      </c>
      <c r="C35">
        <v>4.4800000000000004</v>
      </c>
      <c r="D35">
        <v>3.2200000000000024</v>
      </c>
      <c r="E35">
        <v>24.7</v>
      </c>
      <c r="F35">
        <v>23.5</v>
      </c>
      <c r="G35" s="5">
        <f t="shared" si="15"/>
        <v>4.7380000000000004</v>
      </c>
      <c r="H35" s="5">
        <f t="shared" si="16"/>
        <v>3.5049999999999999</v>
      </c>
      <c r="I35" s="5">
        <f t="shared" si="17"/>
        <v>0.74</v>
      </c>
      <c r="J35" s="5">
        <f t="shared" si="18"/>
        <v>19.05</v>
      </c>
      <c r="K35" s="5">
        <f t="shared" si="19"/>
        <v>0.875</v>
      </c>
      <c r="M35">
        <f t="shared" si="12"/>
        <v>16.664044490190417</v>
      </c>
      <c r="N35" s="5">
        <f t="shared" si="20"/>
        <v>4.737765870393015</v>
      </c>
      <c r="O35" s="5">
        <f t="shared" si="21"/>
        <v>3.5047630237538714</v>
      </c>
      <c r="P35" s="5">
        <f t="shared" si="22"/>
        <v>0.73975015220900697</v>
      </c>
      <c r="Q35" s="5">
        <f t="shared" si="13"/>
        <v>19.05299714117297</v>
      </c>
      <c r="R35" s="5">
        <f t="shared" si="23"/>
        <v>0.8746153881574833</v>
      </c>
    </row>
    <row r="36" spans="1:18" x14ac:dyDescent="0.3">
      <c r="A36" t="s">
        <v>7</v>
      </c>
      <c r="B36" s="5">
        <f t="shared" si="14"/>
        <v>16.66</v>
      </c>
      <c r="C36">
        <v>4.68</v>
      </c>
      <c r="D36">
        <v>3.5199999999999996</v>
      </c>
      <c r="E36">
        <v>24.9</v>
      </c>
      <c r="F36">
        <v>23.799999999999997</v>
      </c>
      <c r="G36" s="5">
        <f t="shared" si="15"/>
        <v>4.9340000000000002</v>
      </c>
      <c r="H36" s="5">
        <f t="shared" si="16"/>
        <v>3.798</v>
      </c>
      <c r="I36" s="5">
        <f t="shared" si="17"/>
        <v>0.77</v>
      </c>
      <c r="J36" s="5">
        <f t="shared" si="18"/>
        <v>19.86</v>
      </c>
      <c r="K36" s="5">
        <f t="shared" si="19"/>
        <v>0.83899999999999997</v>
      </c>
      <c r="M36">
        <f t="shared" si="12"/>
        <v>16.664044490190417</v>
      </c>
      <c r="N36" s="5">
        <f t="shared" si="20"/>
        <v>4.9336416829858774</v>
      </c>
      <c r="O36" s="5">
        <f t="shared" si="21"/>
        <v>3.7976293691619132</v>
      </c>
      <c r="P36" s="5">
        <f t="shared" si="22"/>
        <v>0.76974162559441472</v>
      </c>
      <c r="Q36" s="5">
        <f t="shared" si="13"/>
        <v>19.860377653099487</v>
      </c>
      <c r="R36" s="5">
        <f t="shared" si="23"/>
        <v>0.83905979942882714</v>
      </c>
    </row>
    <row r="37" spans="1:18" x14ac:dyDescent="0.3">
      <c r="A37" t="s">
        <v>7</v>
      </c>
      <c r="B37" s="5">
        <f t="shared" si="14"/>
        <v>16.66</v>
      </c>
      <c r="C37">
        <v>4.879999999999999</v>
      </c>
      <c r="D37">
        <v>3.8200000000000003</v>
      </c>
      <c r="E37">
        <v>25.099999999999998</v>
      </c>
      <c r="F37">
        <v>24.099999999999998</v>
      </c>
      <c r="G37" s="5">
        <f t="shared" si="15"/>
        <v>5.13</v>
      </c>
      <c r="H37" s="5">
        <f t="shared" si="16"/>
        <v>4.0910000000000002</v>
      </c>
      <c r="I37" s="5">
        <f t="shared" si="17"/>
        <v>0.79700000000000004</v>
      </c>
      <c r="J37" s="5">
        <f t="shared" si="18"/>
        <v>20.67</v>
      </c>
      <c r="K37" s="5">
        <f t="shared" si="19"/>
        <v>0.80600000000000005</v>
      </c>
      <c r="M37">
        <f t="shared" si="12"/>
        <v>16.664044490190417</v>
      </c>
      <c r="N37" s="5">
        <f t="shared" si="20"/>
        <v>5.1296156884304596</v>
      </c>
      <c r="O37" s="5">
        <f t="shared" si="21"/>
        <v>4.090760454999181</v>
      </c>
      <c r="P37" s="5">
        <f t="shared" si="22"/>
        <v>0.79747893477198417</v>
      </c>
      <c r="Q37" s="5">
        <f t="shared" si="13"/>
        <v>20.668162906141511</v>
      </c>
      <c r="R37" s="5">
        <f t="shared" si="23"/>
        <v>0.80626636077262204</v>
      </c>
    </row>
    <row r="38" spans="1:18" x14ac:dyDescent="0.3">
      <c r="A38" t="s">
        <v>7</v>
      </c>
      <c r="B38" s="5">
        <f t="shared" si="14"/>
        <v>16.66</v>
      </c>
      <c r="C38">
        <v>4.9800000000000004</v>
      </c>
      <c r="D38">
        <v>4.0199999999999996</v>
      </c>
      <c r="E38">
        <v>25.2</v>
      </c>
      <c r="F38">
        <v>24.299999999999997</v>
      </c>
      <c r="G38" s="5">
        <f t="shared" si="15"/>
        <v>5.2279999999999998</v>
      </c>
      <c r="H38" s="5">
        <f t="shared" si="16"/>
        <v>4.2859999999999996</v>
      </c>
      <c r="I38" s="5">
        <f t="shared" si="17"/>
        <v>0.82</v>
      </c>
      <c r="J38" s="5">
        <f t="shared" si="18"/>
        <v>21.07</v>
      </c>
      <c r="K38" s="5">
        <f t="shared" si="19"/>
        <v>0.79100000000000004</v>
      </c>
      <c r="M38">
        <f t="shared" si="12"/>
        <v>16.664044490190417</v>
      </c>
      <c r="N38" s="5">
        <f t="shared" si="20"/>
        <v>5.2276385422462752</v>
      </c>
      <c r="O38" s="5">
        <f t="shared" si="21"/>
        <v>4.2863218341852933</v>
      </c>
      <c r="P38" s="5">
        <f t="shared" si="22"/>
        <v>0.81993462240093873</v>
      </c>
      <c r="Q38" s="5">
        <f t="shared" si="13"/>
        <v>21.072203307284923</v>
      </c>
      <c r="R38" s="5">
        <f t="shared" si="23"/>
        <v>0.79080693400625313</v>
      </c>
    </row>
    <row r="39" spans="1:18" x14ac:dyDescent="0.3">
      <c r="A39" t="s">
        <v>7</v>
      </c>
      <c r="B39" s="5">
        <f t="shared" si="14"/>
        <v>16.66</v>
      </c>
      <c r="C39">
        <v>5.18</v>
      </c>
      <c r="D39">
        <v>4.370000000000001</v>
      </c>
      <c r="E39">
        <v>25.4</v>
      </c>
      <c r="F39">
        <v>24.65</v>
      </c>
      <c r="G39" s="5">
        <f t="shared" si="15"/>
        <v>5.4240000000000004</v>
      </c>
      <c r="H39" s="5">
        <f t="shared" si="16"/>
        <v>4.6289999999999996</v>
      </c>
      <c r="I39" s="5">
        <f t="shared" si="17"/>
        <v>0.85299999999999998</v>
      </c>
      <c r="J39" s="5">
        <f t="shared" si="18"/>
        <v>21.88</v>
      </c>
      <c r="K39" s="5">
        <f t="shared" si="19"/>
        <v>0.76200000000000001</v>
      </c>
      <c r="M39">
        <f t="shared" si="12"/>
        <v>16.664044490190417</v>
      </c>
      <c r="N39" s="5">
        <f t="shared" si="20"/>
        <v>5.4237540763036671</v>
      </c>
      <c r="O39" s="5">
        <f t="shared" si="21"/>
        <v>4.6288126342722249</v>
      </c>
      <c r="P39" s="5">
        <f t="shared" si="22"/>
        <v>0.85343335430628497</v>
      </c>
      <c r="Q39" s="5">
        <f t="shared" si="13"/>
        <v>21.880571927116087</v>
      </c>
      <c r="R39" s="5">
        <f t="shared" si="23"/>
        <v>0.7615909010833054</v>
      </c>
    </row>
    <row r="40" spans="1:18" x14ac:dyDescent="0.3">
      <c r="A40" t="s">
        <v>7</v>
      </c>
      <c r="B40" s="5">
        <f t="shared" si="14"/>
        <v>16.66</v>
      </c>
      <c r="C40">
        <v>5.43</v>
      </c>
      <c r="D40">
        <v>4.7200000000000024</v>
      </c>
      <c r="E40">
        <v>25.65</v>
      </c>
      <c r="F40">
        <v>25</v>
      </c>
      <c r="G40" s="5">
        <f t="shared" si="15"/>
        <v>5.6689999999999996</v>
      </c>
      <c r="H40" s="5">
        <f t="shared" si="16"/>
        <v>4.9720000000000004</v>
      </c>
      <c r="I40" s="5">
        <f t="shared" si="17"/>
        <v>0.877</v>
      </c>
      <c r="J40" s="5">
        <f t="shared" si="18"/>
        <v>22.89</v>
      </c>
      <c r="K40" s="5">
        <f t="shared" si="19"/>
        <v>0.72799999999999998</v>
      </c>
      <c r="M40">
        <f t="shared" si="12"/>
        <v>16.664044490190417</v>
      </c>
      <c r="N40" s="5">
        <f t="shared" si="20"/>
        <v>5.6690256905153333</v>
      </c>
      <c r="O40" s="5">
        <f t="shared" si="21"/>
        <v>4.9716166077889214</v>
      </c>
      <c r="P40" s="5">
        <f t="shared" si="22"/>
        <v>0.87697902235771752</v>
      </c>
      <c r="Q40" s="5">
        <f t="shared" si="13"/>
        <v>22.891556993735154</v>
      </c>
      <c r="R40" s="5">
        <f t="shared" si="23"/>
        <v>0.72795592255917529</v>
      </c>
    </row>
    <row r="41" spans="1:18" x14ac:dyDescent="0.3">
      <c r="A41" t="s">
        <v>7</v>
      </c>
      <c r="B41" s="5">
        <f t="shared" si="14"/>
        <v>16.66</v>
      </c>
      <c r="C41">
        <v>5.68</v>
      </c>
      <c r="D41">
        <v>5.0199999999999996</v>
      </c>
      <c r="E41">
        <v>25.9</v>
      </c>
      <c r="F41">
        <v>25.299999999999997</v>
      </c>
      <c r="G41" s="5">
        <f t="shared" si="15"/>
        <v>5.9139999999999997</v>
      </c>
      <c r="H41" s="5">
        <f t="shared" si="16"/>
        <v>5.266</v>
      </c>
      <c r="I41" s="5">
        <f t="shared" si="17"/>
        <v>0.89</v>
      </c>
      <c r="J41" s="5">
        <f t="shared" si="18"/>
        <v>23.9</v>
      </c>
      <c r="K41" s="5">
        <f t="shared" si="19"/>
        <v>0.69699999999999995</v>
      </c>
      <c r="M41">
        <f t="shared" si="12"/>
        <v>16.664044490190417</v>
      </c>
      <c r="N41" s="5">
        <f t="shared" si="20"/>
        <v>5.914433565194428</v>
      </c>
      <c r="O41" s="5">
        <f t="shared" si="21"/>
        <v>5.2656847941196929</v>
      </c>
      <c r="P41" s="5">
        <f t="shared" si="22"/>
        <v>0.89031092091514452</v>
      </c>
      <c r="Q41" s="5">
        <f t="shared" si="13"/>
        <v>23.903103712374914</v>
      </c>
      <c r="R41" s="5">
        <f t="shared" si="23"/>
        <v>0.69714982165948802</v>
      </c>
    </row>
    <row r="42" spans="1:18" x14ac:dyDescent="0.3">
      <c r="A42" t="s">
        <v>7</v>
      </c>
      <c r="B42" s="5">
        <f t="shared" si="14"/>
        <v>16.66</v>
      </c>
      <c r="C42">
        <v>5.9600000000000009</v>
      </c>
      <c r="D42">
        <v>5.370000000000001</v>
      </c>
      <c r="E42">
        <v>26.18</v>
      </c>
      <c r="F42">
        <v>25.65</v>
      </c>
      <c r="G42" s="5">
        <f t="shared" si="15"/>
        <v>6.1890000000000001</v>
      </c>
      <c r="H42" s="5">
        <f t="shared" si="16"/>
        <v>5.609</v>
      </c>
      <c r="I42" s="5">
        <f t="shared" si="17"/>
        <v>0.90600000000000003</v>
      </c>
      <c r="J42" s="5">
        <f t="shared" si="18"/>
        <v>25.04</v>
      </c>
      <c r="K42" s="5">
        <f t="shared" si="19"/>
        <v>0.66600000000000004</v>
      </c>
      <c r="M42">
        <f t="shared" si="12"/>
        <v>16.664044490190417</v>
      </c>
      <c r="N42" s="5">
        <f t="shared" si="20"/>
        <v>6.1894457596379455</v>
      </c>
      <c r="O42" s="5">
        <f t="shared" si="21"/>
        <v>5.6090256905153346</v>
      </c>
      <c r="P42" s="5">
        <f t="shared" si="22"/>
        <v>0.90622422561522487</v>
      </c>
      <c r="Q42" s="5">
        <f t="shared" si="13"/>
        <v>25.03667647665165</v>
      </c>
      <c r="R42" s="5">
        <f t="shared" si="23"/>
        <v>0.6655853266199584</v>
      </c>
    </row>
    <row r="43" spans="1:18" x14ac:dyDescent="0.3">
      <c r="A43" t="s">
        <v>7</v>
      </c>
      <c r="B43" s="5">
        <f t="shared" si="14"/>
        <v>16.66</v>
      </c>
      <c r="C43">
        <v>6.18</v>
      </c>
      <c r="D43">
        <v>5.620000000000001</v>
      </c>
      <c r="E43">
        <v>26.4</v>
      </c>
      <c r="F43">
        <v>25.9</v>
      </c>
      <c r="G43" s="5">
        <f t="shared" si="15"/>
        <v>6.4059999999999997</v>
      </c>
      <c r="H43" s="5">
        <f t="shared" si="16"/>
        <v>5.8540000000000001</v>
      </c>
      <c r="I43" s="5">
        <f t="shared" si="17"/>
        <v>0.91400000000000003</v>
      </c>
      <c r="J43" s="5">
        <f t="shared" si="18"/>
        <v>25.93</v>
      </c>
      <c r="K43" s="5">
        <f t="shared" si="19"/>
        <v>0.64300000000000002</v>
      </c>
      <c r="M43">
        <f t="shared" si="12"/>
        <v>16.664044490190417</v>
      </c>
      <c r="N43" s="5">
        <f t="shared" si="20"/>
        <v>6.4056375973772868</v>
      </c>
      <c r="O43" s="5">
        <f t="shared" si="21"/>
        <v>5.8544335651944293</v>
      </c>
      <c r="P43" s="5">
        <f t="shared" si="22"/>
        <v>0.91395016908097615</v>
      </c>
      <c r="Q43" s="5">
        <f t="shared" si="13"/>
        <v>25.92779761262944</v>
      </c>
      <c r="R43" s="5">
        <f t="shared" si="23"/>
        <v>0.64270960222527174</v>
      </c>
    </row>
    <row r="44" spans="1:18" x14ac:dyDescent="0.3">
      <c r="A44" t="s">
        <v>7</v>
      </c>
      <c r="B44" s="5">
        <f t="shared" si="14"/>
        <v>16.66</v>
      </c>
      <c r="C44">
        <v>6.43</v>
      </c>
      <c r="D44">
        <v>5.870000000000001</v>
      </c>
      <c r="E44">
        <v>26.65</v>
      </c>
      <c r="F44">
        <v>26.15</v>
      </c>
      <c r="G44" s="5">
        <f t="shared" si="15"/>
        <v>6.6509999999999998</v>
      </c>
      <c r="H44" s="5">
        <f t="shared" si="16"/>
        <v>6.1</v>
      </c>
      <c r="I44" s="5">
        <f t="shared" si="17"/>
        <v>0.91700000000000004</v>
      </c>
      <c r="J44" s="5">
        <f t="shared" si="18"/>
        <v>26.94</v>
      </c>
      <c r="K44" s="5">
        <f t="shared" si="19"/>
        <v>0.61899999999999999</v>
      </c>
      <c r="M44">
        <f t="shared" si="12"/>
        <v>16.664044490190417</v>
      </c>
      <c r="N44" s="5">
        <f t="shared" si="20"/>
        <v>6.6514241028242189</v>
      </c>
      <c r="O44" s="5">
        <f t="shared" si="21"/>
        <v>6.0999725146044108</v>
      </c>
      <c r="P44" s="5">
        <f t="shared" si="22"/>
        <v>0.91709270380373731</v>
      </c>
      <c r="Q44" s="5">
        <f t="shared" si="13"/>
        <v>26.940905009431148</v>
      </c>
      <c r="R44" s="5">
        <f t="shared" si="23"/>
        <v>0.6185406349325262</v>
      </c>
    </row>
    <row r="45" spans="1:18" x14ac:dyDescent="0.3">
      <c r="A45" t="s">
        <v>7</v>
      </c>
      <c r="B45" s="5">
        <f t="shared" si="14"/>
        <v>16.66</v>
      </c>
      <c r="C45">
        <v>6.6999999999999993</v>
      </c>
      <c r="D45">
        <v>6.2700000000000014</v>
      </c>
      <c r="E45">
        <v>26.919999999999998</v>
      </c>
      <c r="F45">
        <v>26.549999999999997</v>
      </c>
      <c r="G45" s="5">
        <f t="shared" si="15"/>
        <v>6.9169999999999998</v>
      </c>
      <c r="H45" s="5">
        <f t="shared" si="16"/>
        <v>6.4930000000000003</v>
      </c>
      <c r="I45" s="5">
        <f t="shared" si="17"/>
        <v>0.93899999999999995</v>
      </c>
      <c r="J45" s="5">
        <f t="shared" si="18"/>
        <v>28.04</v>
      </c>
      <c r="K45" s="5">
        <f t="shared" si="19"/>
        <v>0.59399999999999997</v>
      </c>
      <c r="M45">
        <f t="shared" si="12"/>
        <v>16.664044490190417</v>
      </c>
      <c r="N45" s="5">
        <f t="shared" si="20"/>
        <v>6.9170047345556283</v>
      </c>
      <c r="O45" s="5">
        <f t="shared" si="21"/>
        <v>6.4930952222017586</v>
      </c>
      <c r="P45" s="5">
        <f t="shared" si="22"/>
        <v>0.93871487318258962</v>
      </c>
      <c r="Q45" s="5">
        <f t="shared" si="13"/>
        <v>28.035601815364846</v>
      </c>
      <c r="R45" s="5">
        <f t="shared" si="23"/>
        <v>0.59438868478499096</v>
      </c>
    </row>
    <row r="46" spans="1:18" x14ac:dyDescent="0.3">
      <c r="A46" t="s">
        <v>7</v>
      </c>
      <c r="B46" s="5">
        <f t="shared" si="14"/>
        <v>16.66</v>
      </c>
      <c r="C46">
        <v>6.879999999999999</v>
      </c>
      <c r="D46">
        <v>6.620000000000001</v>
      </c>
      <c r="E46">
        <v>27.099999999999998</v>
      </c>
      <c r="F46">
        <v>26.9</v>
      </c>
      <c r="G46" s="5">
        <f t="shared" si="15"/>
        <v>7.0940000000000003</v>
      </c>
      <c r="H46" s="5">
        <f t="shared" si="16"/>
        <v>6.8369999999999997</v>
      </c>
      <c r="I46" s="5">
        <f t="shared" si="17"/>
        <v>0.96399999999999997</v>
      </c>
      <c r="J46" s="5">
        <f t="shared" si="18"/>
        <v>28.77</v>
      </c>
      <c r="K46" s="5">
        <f t="shared" si="19"/>
        <v>0.57899999999999996</v>
      </c>
      <c r="M46">
        <f t="shared" si="12"/>
        <v>16.664044490190417</v>
      </c>
      <c r="N46" s="5">
        <f t="shared" si="20"/>
        <v>7.0941315884425231</v>
      </c>
      <c r="O46" s="5">
        <f t="shared" si="21"/>
        <v>6.8373275381325227</v>
      </c>
      <c r="P46" s="5">
        <f t="shared" si="22"/>
        <v>0.96380049522504274</v>
      </c>
      <c r="Q46" s="5">
        <f t="shared" si="13"/>
        <v>28.765700994401236</v>
      </c>
      <c r="R46" s="5">
        <f t="shared" si="23"/>
        <v>0.57930256917548417</v>
      </c>
    </row>
    <row r="47" spans="1:18" x14ac:dyDescent="0.3">
      <c r="A47" t="s">
        <v>7</v>
      </c>
      <c r="B47" s="5">
        <f t="shared" si="14"/>
        <v>16.66</v>
      </c>
      <c r="C47">
        <v>7.2399999999999984</v>
      </c>
      <c r="D47">
        <v>6.9200000000000017</v>
      </c>
      <c r="E47">
        <v>27.459999999999997</v>
      </c>
      <c r="F47">
        <v>27.2</v>
      </c>
      <c r="G47" s="5">
        <f t="shared" si="15"/>
        <v>7.4489999999999998</v>
      </c>
      <c r="H47" s="5">
        <f t="shared" si="16"/>
        <v>7.133</v>
      </c>
      <c r="I47" s="5">
        <f t="shared" si="17"/>
        <v>0.95799999999999996</v>
      </c>
      <c r="J47" s="5">
        <f t="shared" si="18"/>
        <v>30.23</v>
      </c>
      <c r="K47" s="5">
        <f t="shared" si="19"/>
        <v>0.55100000000000005</v>
      </c>
      <c r="M47">
        <f t="shared" si="12"/>
        <v>16.664044490190417</v>
      </c>
      <c r="N47" s="5">
        <f t="shared" si="20"/>
        <v>7.4485538706741998</v>
      </c>
      <c r="O47" s="5">
        <f t="shared" si="21"/>
        <v>7.1325599857645914</v>
      </c>
      <c r="P47" s="5">
        <f t="shared" si="22"/>
        <v>0.95757647854925076</v>
      </c>
      <c r="Q47" s="5">
        <f t="shared" si="13"/>
        <v>30.226594199531984</v>
      </c>
      <c r="R47" s="5">
        <f t="shared" si="23"/>
        <v>0.55130407283690719</v>
      </c>
    </row>
    <row r="48" spans="1:18" x14ac:dyDescent="0.3">
      <c r="A48" t="s">
        <v>7</v>
      </c>
      <c r="B48" s="5">
        <f t="shared" si="14"/>
        <v>16.66</v>
      </c>
      <c r="C48">
        <v>7.379999999999999</v>
      </c>
      <c r="D48">
        <v>7.120000000000001</v>
      </c>
      <c r="E48">
        <v>27.599999999999998</v>
      </c>
      <c r="F48">
        <v>27.4</v>
      </c>
      <c r="G48" s="5">
        <f t="shared" si="15"/>
        <v>7.5860000000000003</v>
      </c>
      <c r="H48" s="5">
        <f t="shared" si="16"/>
        <v>7.3289999999999997</v>
      </c>
      <c r="I48" s="5">
        <f t="shared" si="17"/>
        <v>0.96599999999999997</v>
      </c>
      <c r="J48" s="5">
        <f t="shared" si="18"/>
        <v>30.79</v>
      </c>
      <c r="K48" s="5">
        <f t="shared" si="19"/>
        <v>0.54100000000000004</v>
      </c>
      <c r="M48">
        <f t="shared" si="12"/>
        <v>16.664044490190417</v>
      </c>
      <c r="N48" s="5">
        <f t="shared" si="20"/>
        <v>7.5864434728366854</v>
      </c>
      <c r="O48" s="5">
        <f t="shared" si="21"/>
        <v>7.3294682453354936</v>
      </c>
      <c r="P48" s="5">
        <f t="shared" si="22"/>
        <v>0.96612704906834235</v>
      </c>
      <c r="Q48" s="5">
        <f t="shared" si="13"/>
        <v>30.794961350685533</v>
      </c>
      <c r="R48" s="5">
        <f t="shared" si="23"/>
        <v>0.54112893016569596</v>
      </c>
    </row>
    <row r="49" spans="1:18" x14ac:dyDescent="0.3">
      <c r="A49" t="s">
        <v>7</v>
      </c>
      <c r="B49" s="5">
        <f t="shared" si="14"/>
        <v>16.66</v>
      </c>
      <c r="C49">
        <v>8.379999999999999</v>
      </c>
      <c r="D49">
        <v>8.2200000000000006</v>
      </c>
      <c r="E49">
        <v>28.599999999999998</v>
      </c>
      <c r="F49">
        <v>28.5</v>
      </c>
      <c r="G49" s="5">
        <f t="shared" si="15"/>
        <v>8.5719999999999992</v>
      </c>
      <c r="H49" s="5">
        <f t="shared" si="16"/>
        <v>8.4139999999999997</v>
      </c>
      <c r="I49" s="5">
        <f t="shared" si="17"/>
        <v>0.98099999999999998</v>
      </c>
      <c r="J49" s="5">
        <f t="shared" si="18"/>
        <v>34.86</v>
      </c>
      <c r="K49" s="5">
        <f t="shared" si="19"/>
        <v>0.47799999999999998</v>
      </c>
      <c r="M49">
        <f t="shared" si="12"/>
        <v>16.664044490190417</v>
      </c>
      <c r="N49" s="5">
        <f t="shared" si="20"/>
        <v>8.572259254569996</v>
      </c>
      <c r="O49" s="5">
        <f t="shared" si="21"/>
        <v>8.4136108093174204</v>
      </c>
      <c r="P49" s="5">
        <f t="shared" si="22"/>
        <v>0.98149280830861507</v>
      </c>
      <c r="Q49" s="5">
        <f t="shared" si="13"/>
        <v>34.858395421412069</v>
      </c>
      <c r="R49" s="5">
        <f t="shared" si="23"/>
        <v>0.4780496717859361</v>
      </c>
    </row>
    <row r="50" spans="1:18" x14ac:dyDescent="0.3">
      <c r="A50" t="s">
        <v>7</v>
      </c>
      <c r="B50" s="5">
        <f t="shared" si="14"/>
        <v>16.66</v>
      </c>
      <c r="C50">
        <v>9.0299999999999994</v>
      </c>
      <c r="D50">
        <v>9.0200000000000014</v>
      </c>
      <c r="E50">
        <v>29.25</v>
      </c>
      <c r="F50">
        <v>29.299999999999997</v>
      </c>
      <c r="G50" s="5">
        <f t="shared" si="15"/>
        <v>9.2140000000000004</v>
      </c>
      <c r="H50" s="5">
        <f t="shared" si="16"/>
        <v>9.2029999999999994</v>
      </c>
      <c r="I50" s="5">
        <f t="shared" si="17"/>
        <v>0.999</v>
      </c>
      <c r="J50" s="5">
        <f t="shared" si="18"/>
        <v>37.5</v>
      </c>
      <c r="K50" s="5">
        <f t="shared" si="19"/>
        <v>0.44400000000000001</v>
      </c>
      <c r="M50">
        <f t="shared" si="12"/>
        <v>16.664044490190417</v>
      </c>
      <c r="N50" s="5">
        <f t="shared" si="20"/>
        <v>9.2138093416530928</v>
      </c>
      <c r="O50" s="5">
        <f t="shared" si="21"/>
        <v>9.2031825412853685</v>
      </c>
      <c r="P50" s="5">
        <f t="shared" si="22"/>
        <v>0.99884664420830982</v>
      </c>
      <c r="Q50" s="5">
        <f t="shared" si="13"/>
        <v>37.502800725359883</v>
      </c>
      <c r="R50" s="5">
        <f t="shared" si="23"/>
        <v>0.44434133365730127</v>
      </c>
    </row>
    <row r="51" spans="1:18" x14ac:dyDescent="0.3">
      <c r="A51" t="s">
        <v>7</v>
      </c>
      <c r="B51" s="5">
        <f t="shared" si="14"/>
        <v>17.93</v>
      </c>
      <c r="C51">
        <v>4.2000000000000028</v>
      </c>
      <c r="D51">
        <v>0</v>
      </c>
      <c r="E51">
        <v>24.300000000000004</v>
      </c>
      <c r="F51" s="6" t="s">
        <v>30</v>
      </c>
      <c r="G51" s="5">
        <f t="shared" si="15"/>
        <v>4.508</v>
      </c>
      <c r="H51" s="5">
        <f t="shared" si="16"/>
        <v>0</v>
      </c>
      <c r="I51" s="5">
        <f t="shared" si="17"/>
        <v>0</v>
      </c>
      <c r="J51" s="5">
        <f t="shared" si="18"/>
        <v>17.93</v>
      </c>
      <c r="K51" s="5">
        <f t="shared" si="19"/>
        <v>1</v>
      </c>
      <c r="M51">
        <v>17.932274918207415</v>
      </c>
      <c r="N51" s="5">
        <f t="shared" si="20"/>
        <v>4.5084016671436107</v>
      </c>
      <c r="O51" s="5">
        <f t="shared" si="21"/>
        <v>0</v>
      </c>
      <c r="P51" s="5">
        <f t="shared" si="22"/>
        <v>0</v>
      </c>
      <c r="Q51" s="5">
        <f>M51</f>
        <v>17.932274918207415</v>
      </c>
      <c r="R51" s="5">
        <f t="shared" si="23"/>
        <v>1</v>
      </c>
    </row>
    <row r="52" spans="1:18" x14ac:dyDescent="0.3">
      <c r="A52" t="s">
        <v>7</v>
      </c>
      <c r="B52" s="5">
        <f t="shared" si="14"/>
        <v>17.93</v>
      </c>
      <c r="C52">
        <v>4.0500000000000007</v>
      </c>
      <c r="D52">
        <v>0</v>
      </c>
      <c r="E52">
        <v>24.150000000000002</v>
      </c>
      <c r="F52">
        <v>18.200000000000003</v>
      </c>
      <c r="G52" s="5">
        <f t="shared" si="15"/>
        <v>4.3620000000000001</v>
      </c>
      <c r="H52" s="5">
        <f t="shared" si="16"/>
        <v>0</v>
      </c>
      <c r="I52" s="5">
        <f t="shared" si="17"/>
        <v>0</v>
      </c>
      <c r="J52" s="5">
        <f t="shared" si="18"/>
        <v>17.510000000000002</v>
      </c>
      <c r="K52" s="5">
        <f t="shared" si="19"/>
        <v>1.024</v>
      </c>
      <c r="M52">
        <f t="shared" ref="M52:M65" si="24">M51</f>
        <v>17.932274918207415</v>
      </c>
      <c r="N52" s="5">
        <f t="shared" si="20"/>
        <v>4.3622446415075373</v>
      </c>
      <c r="O52" s="5">
        <f t="shared" si="21"/>
        <v>0</v>
      </c>
      <c r="P52" s="5">
        <f t="shared" si="22"/>
        <v>0</v>
      </c>
      <c r="Q52" s="5">
        <f t="shared" ref="Q52:Q65" si="25" xml:space="preserve"> 4.1219*N52-0.4756</f>
        <v>17.505136187829919</v>
      </c>
      <c r="R52" s="5">
        <f t="shared" si="23"/>
        <v>1.0244007659120331</v>
      </c>
    </row>
    <row r="53" spans="1:18" x14ac:dyDescent="0.3">
      <c r="A53" t="s">
        <v>7</v>
      </c>
      <c r="B53" s="5">
        <f t="shared" si="14"/>
        <v>17.93</v>
      </c>
      <c r="C53">
        <v>4.0300000000000011</v>
      </c>
      <c r="D53">
        <v>0</v>
      </c>
      <c r="E53">
        <v>24.130000000000003</v>
      </c>
      <c r="F53">
        <v>19.550000000000004</v>
      </c>
      <c r="G53" s="5">
        <f t="shared" si="15"/>
        <v>4.343</v>
      </c>
      <c r="H53" s="5">
        <f t="shared" si="16"/>
        <v>0</v>
      </c>
      <c r="I53" s="5">
        <f t="shared" si="17"/>
        <v>0</v>
      </c>
      <c r="J53" s="5">
        <f t="shared" si="18"/>
        <v>17.420000000000002</v>
      </c>
      <c r="K53" s="5">
        <f t="shared" si="19"/>
        <v>1.0289999999999999</v>
      </c>
      <c r="M53">
        <f t="shared" si="24"/>
        <v>17.932274918207415</v>
      </c>
      <c r="N53" s="5">
        <f t="shared" si="20"/>
        <v>4.3427624600612376</v>
      </c>
      <c r="O53" s="5">
        <f t="shared" si="21"/>
        <v>0</v>
      </c>
      <c r="P53" s="5">
        <f t="shared" si="22"/>
        <v>0</v>
      </c>
      <c r="Q53" s="5">
        <f t="shared" si="25"/>
        <v>17.424832584126417</v>
      </c>
      <c r="R53" s="5">
        <f t="shared" si="23"/>
        <v>1.0291217910778245</v>
      </c>
    </row>
    <row r="54" spans="1:18" x14ac:dyDescent="0.3">
      <c r="A54" t="s">
        <v>7</v>
      </c>
      <c r="B54" s="5">
        <f t="shared" si="14"/>
        <v>17.93</v>
      </c>
      <c r="C54">
        <v>4.0300000000000011</v>
      </c>
      <c r="D54">
        <v>1</v>
      </c>
      <c r="E54">
        <v>24.130000000000003</v>
      </c>
      <c r="F54">
        <v>21.1</v>
      </c>
      <c r="G54" s="5">
        <f t="shared" si="15"/>
        <v>4.343</v>
      </c>
      <c r="H54" s="5">
        <f t="shared" si="16"/>
        <v>1.409</v>
      </c>
      <c r="I54" s="5">
        <f t="shared" si="17"/>
        <v>0.32400000000000001</v>
      </c>
      <c r="J54" s="5">
        <f t="shared" si="18"/>
        <v>17.420000000000002</v>
      </c>
      <c r="K54" s="5">
        <f t="shared" si="19"/>
        <v>1.0289999999999999</v>
      </c>
      <c r="M54">
        <f t="shared" si="24"/>
        <v>17.932274918207415</v>
      </c>
      <c r="N54" s="5">
        <f t="shared" si="20"/>
        <v>4.3427624600612376</v>
      </c>
      <c r="O54" s="5">
        <f t="shared" si="21"/>
        <v>1.4090386568846818</v>
      </c>
      <c r="P54" s="5">
        <f t="shared" si="22"/>
        <v>0.32445676452329214</v>
      </c>
      <c r="Q54" s="5">
        <f t="shared" si="25"/>
        <v>17.424832584126417</v>
      </c>
      <c r="R54" s="5">
        <f t="shared" si="23"/>
        <v>1.0291217910778245</v>
      </c>
    </row>
    <row r="55" spans="1:18" x14ac:dyDescent="0.3">
      <c r="A55" t="s">
        <v>7</v>
      </c>
      <c r="B55" s="5">
        <f t="shared" si="14"/>
        <v>17.93</v>
      </c>
      <c r="C55">
        <v>4.0100000000000016</v>
      </c>
      <c r="D55">
        <v>1.1000000000000014</v>
      </c>
      <c r="E55">
        <v>24.110000000000003</v>
      </c>
      <c r="F55">
        <v>21.200000000000003</v>
      </c>
      <c r="G55" s="5">
        <f t="shared" si="15"/>
        <v>4.3230000000000004</v>
      </c>
      <c r="H55" s="5">
        <f t="shared" si="16"/>
        <v>1.5049999999999999</v>
      </c>
      <c r="I55" s="5">
        <f t="shared" si="17"/>
        <v>0.34799999999999998</v>
      </c>
      <c r="J55" s="5">
        <f t="shared" si="18"/>
        <v>17.34</v>
      </c>
      <c r="K55" s="5">
        <f t="shared" si="19"/>
        <v>1.034</v>
      </c>
      <c r="M55">
        <f t="shared" si="24"/>
        <v>17.932274918207415</v>
      </c>
      <c r="N55" s="5">
        <f t="shared" si="20"/>
        <v>4.323281567789464</v>
      </c>
      <c r="O55" s="5">
        <f t="shared" si="21"/>
        <v>1.5051889027047651</v>
      </c>
      <c r="P55" s="5">
        <f t="shared" si="22"/>
        <v>0.34815888789644178</v>
      </c>
      <c r="Q55" s="5">
        <f t="shared" si="25"/>
        <v>17.344534294271391</v>
      </c>
      <c r="R55" s="5">
        <f t="shared" si="23"/>
        <v>1.0338862153324084</v>
      </c>
    </row>
    <row r="56" spans="1:18" x14ac:dyDescent="0.3">
      <c r="A56" t="s">
        <v>7</v>
      </c>
      <c r="B56" s="5">
        <f t="shared" si="14"/>
        <v>17.93</v>
      </c>
      <c r="C56">
        <v>4.3500000000000014</v>
      </c>
      <c r="D56">
        <v>2.3500000000000014</v>
      </c>
      <c r="E56">
        <v>24.450000000000003</v>
      </c>
      <c r="F56">
        <v>22.450000000000003</v>
      </c>
      <c r="G56" s="5">
        <f t="shared" si="15"/>
        <v>4.6550000000000002</v>
      </c>
      <c r="H56" s="5">
        <f t="shared" si="16"/>
        <v>2.7109999999999999</v>
      </c>
      <c r="I56" s="5">
        <f t="shared" si="17"/>
        <v>0.58299999999999996</v>
      </c>
      <c r="J56" s="5">
        <f t="shared" si="18"/>
        <v>18.71</v>
      </c>
      <c r="K56" s="5">
        <f t="shared" si="19"/>
        <v>0.95799999999999996</v>
      </c>
      <c r="L56" s="15"/>
      <c r="M56">
        <f t="shared" si="24"/>
        <v>17.932274918207415</v>
      </c>
      <c r="N56" s="5">
        <f t="shared" si="20"/>
        <v>4.6546292051833671</v>
      </c>
      <c r="O56" s="5">
        <f t="shared" si="21"/>
        <v>2.7113238038137308</v>
      </c>
      <c r="P56" s="5">
        <f t="shared" si="22"/>
        <v>0.58250049236884793</v>
      </c>
      <c r="Q56" s="5">
        <f t="shared" si="25"/>
        <v>18.71031612084532</v>
      </c>
      <c r="R56" s="5">
        <f t="shared" si="23"/>
        <v>0.95841645872722148</v>
      </c>
    </row>
    <row r="57" spans="1:18" x14ac:dyDescent="0.3">
      <c r="A57" t="s">
        <v>7</v>
      </c>
      <c r="B57" s="5">
        <f t="shared" si="14"/>
        <v>17.93</v>
      </c>
      <c r="C57">
        <v>4.7000000000000028</v>
      </c>
      <c r="D57">
        <v>3.1000000000000014</v>
      </c>
      <c r="E57">
        <v>24.800000000000004</v>
      </c>
      <c r="F57">
        <v>23.200000000000003</v>
      </c>
      <c r="G57" s="5">
        <f t="shared" si="15"/>
        <v>4.9960000000000004</v>
      </c>
      <c r="H57" s="5">
        <f t="shared" si="16"/>
        <v>3.4380000000000002</v>
      </c>
      <c r="I57" s="5">
        <f t="shared" si="17"/>
        <v>0.68799999999999994</v>
      </c>
      <c r="J57" s="5">
        <f t="shared" si="18"/>
        <v>20.12</v>
      </c>
      <c r="K57" s="5">
        <f t="shared" si="19"/>
        <v>0.89100000000000001</v>
      </c>
      <c r="L57" s="15"/>
      <c r="M57">
        <f t="shared" si="24"/>
        <v>17.932274918207415</v>
      </c>
      <c r="N57" s="5">
        <f t="shared" si="20"/>
        <v>4.9960914744270797</v>
      </c>
      <c r="O57" s="5">
        <f t="shared" si="21"/>
        <v>3.4383399606711316</v>
      </c>
      <c r="P57" s="5">
        <f t="shared" si="22"/>
        <v>0.6882059662579374</v>
      </c>
      <c r="Q57" s="5">
        <f t="shared" si="25"/>
        <v>20.11778944844098</v>
      </c>
      <c r="R57" s="5">
        <f t="shared" si="23"/>
        <v>0.89136408173299919</v>
      </c>
    </row>
    <row r="58" spans="1:18" x14ac:dyDescent="0.3">
      <c r="A58" t="s">
        <v>7</v>
      </c>
      <c r="B58" s="5">
        <f t="shared" si="14"/>
        <v>17.93</v>
      </c>
      <c r="C58">
        <v>5.1000000000000014</v>
      </c>
      <c r="D58">
        <v>3.9000000000000021</v>
      </c>
      <c r="E58">
        <v>25.200000000000003</v>
      </c>
      <c r="F58">
        <v>24.000000000000004</v>
      </c>
      <c r="G58" s="5">
        <f t="shared" si="15"/>
        <v>5.3869999999999996</v>
      </c>
      <c r="H58" s="5">
        <f t="shared" si="16"/>
        <v>4.2160000000000002</v>
      </c>
      <c r="I58" s="5">
        <f t="shared" si="17"/>
        <v>0.78300000000000003</v>
      </c>
      <c r="J58" s="5">
        <f t="shared" si="18"/>
        <v>21.73</v>
      </c>
      <c r="K58" s="5">
        <f t="shared" si="19"/>
        <v>0.82499999999999996</v>
      </c>
      <c r="L58" s="15"/>
      <c r="M58">
        <f t="shared" si="24"/>
        <v>17.932274918207415</v>
      </c>
      <c r="N58" s="5">
        <f t="shared" si="20"/>
        <v>5.3867663461067492</v>
      </c>
      <c r="O58" s="5">
        <f t="shared" si="21"/>
        <v>4.2161598965826919</v>
      </c>
      <c r="P58" s="5">
        <f t="shared" si="22"/>
        <v>0.78268846756828325</v>
      </c>
      <c r="Q58" s="5">
        <f t="shared" si="25"/>
        <v>21.72811220201741</v>
      </c>
      <c r="R58" s="5">
        <f t="shared" si="23"/>
        <v>0.82530294171356688</v>
      </c>
    </row>
    <row r="59" spans="1:18" x14ac:dyDescent="0.3">
      <c r="A59" t="s">
        <v>7</v>
      </c>
      <c r="B59" s="5">
        <f t="shared" si="14"/>
        <v>17.93</v>
      </c>
      <c r="C59">
        <v>5.5500000000000007</v>
      </c>
      <c r="D59">
        <v>4.6500000000000021</v>
      </c>
      <c r="E59">
        <v>25.650000000000002</v>
      </c>
      <c r="F59">
        <v>24.750000000000004</v>
      </c>
      <c r="G59" s="5">
        <f t="shared" si="15"/>
        <v>5.827</v>
      </c>
      <c r="H59" s="5">
        <f t="shared" si="16"/>
        <v>4.9470000000000001</v>
      </c>
      <c r="I59" s="5">
        <f t="shared" si="17"/>
        <v>0.84899999999999998</v>
      </c>
      <c r="J59" s="5">
        <f t="shared" si="18"/>
        <v>23.54</v>
      </c>
      <c r="K59" s="5">
        <f t="shared" si="19"/>
        <v>0.76200000000000001</v>
      </c>
      <c r="L59" s="15"/>
      <c r="M59">
        <f t="shared" si="24"/>
        <v>17.932274918207415</v>
      </c>
      <c r="N59" s="5">
        <f t="shared" si="20"/>
        <v>5.826792632007006</v>
      </c>
      <c r="O59" s="5">
        <f t="shared" si="21"/>
        <v>4.9472890120300059</v>
      </c>
      <c r="P59" s="5">
        <f t="shared" si="22"/>
        <v>0.84905870596015021</v>
      </c>
      <c r="Q59" s="5">
        <f t="shared" si="25"/>
        <v>23.541856549869678</v>
      </c>
      <c r="R59" s="5">
        <f t="shared" si="23"/>
        <v>0.76171880837948125</v>
      </c>
    </row>
    <row r="60" spans="1:18" x14ac:dyDescent="0.3">
      <c r="A60" t="s">
        <v>7</v>
      </c>
      <c r="B60" s="5">
        <f t="shared" si="14"/>
        <v>17.93</v>
      </c>
      <c r="C60">
        <v>6.0200000000000031</v>
      </c>
      <c r="D60">
        <v>5.3500000000000014</v>
      </c>
      <c r="E60">
        <v>26.120000000000005</v>
      </c>
      <c r="F60">
        <v>25.450000000000003</v>
      </c>
      <c r="G60" s="5">
        <f t="shared" si="15"/>
        <v>6.2869999999999999</v>
      </c>
      <c r="H60" s="5">
        <f t="shared" si="16"/>
        <v>5.6310000000000002</v>
      </c>
      <c r="I60" s="5">
        <f t="shared" si="17"/>
        <v>0.89600000000000002</v>
      </c>
      <c r="J60" s="5">
        <f t="shared" si="18"/>
        <v>25.44</v>
      </c>
      <c r="K60" s="5">
        <f t="shared" si="19"/>
        <v>0.70499999999999996</v>
      </c>
      <c r="L60" s="15"/>
      <c r="M60">
        <f t="shared" si="24"/>
        <v>17.932274918207415</v>
      </c>
      <c r="N60" s="5">
        <f t="shared" si="20"/>
        <v>6.2869211080670659</v>
      </c>
      <c r="O60" s="5">
        <f t="shared" si="21"/>
        <v>5.6311601011755084</v>
      </c>
      <c r="P60" s="5">
        <f t="shared" si="22"/>
        <v>0.89569441136296146</v>
      </c>
      <c r="Q60" s="5">
        <f t="shared" si="25"/>
        <v>25.438460115341641</v>
      </c>
      <c r="R60" s="5">
        <f t="shared" si="23"/>
        <v>0.70492768968325514</v>
      </c>
    </row>
    <row r="61" spans="1:18" x14ac:dyDescent="0.3">
      <c r="A61" t="s">
        <v>7</v>
      </c>
      <c r="B61" s="5">
        <f t="shared" si="14"/>
        <v>17.93</v>
      </c>
      <c r="C61">
        <v>6.5300000000000011</v>
      </c>
      <c r="D61">
        <v>6</v>
      </c>
      <c r="E61">
        <v>26.630000000000003</v>
      </c>
      <c r="F61">
        <v>26.1</v>
      </c>
      <c r="G61" s="5">
        <f t="shared" si="15"/>
        <v>6.7869999999999999</v>
      </c>
      <c r="H61" s="5">
        <f t="shared" si="16"/>
        <v>6.2670000000000003</v>
      </c>
      <c r="I61" s="5">
        <f t="shared" si="17"/>
        <v>0.92300000000000004</v>
      </c>
      <c r="J61" s="5">
        <f t="shared" si="18"/>
        <v>27.5</v>
      </c>
      <c r="K61" s="5">
        <f t="shared" si="19"/>
        <v>0.65200000000000002</v>
      </c>
      <c r="L61" s="15"/>
      <c r="M61">
        <f t="shared" si="24"/>
        <v>17.932274918207415</v>
      </c>
      <c r="N61" s="5">
        <f t="shared" si="20"/>
        <v>6.7867952175768576</v>
      </c>
      <c r="O61" s="5">
        <f t="shared" si="21"/>
        <v>6.2673303392957083</v>
      </c>
      <c r="P61" s="5">
        <f t="shared" si="22"/>
        <v>0.92345947363553749</v>
      </c>
      <c r="Q61" s="5">
        <f t="shared" si="25"/>
        <v>27.49889120733005</v>
      </c>
      <c r="R61" s="5">
        <f t="shared" si="23"/>
        <v>0.65210901716020553</v>
      </c>
    </row>
    <row r="62" spans="1:18" x14ac:dyDescent="0.3">
      <c r="A62" t="s">
        <v>7</v>
      </c>
      <c r="B62" s="5">
        <f t="shared" si="14"/>
        <v>17.93</v>
      </c>
      <c r="C62">
        <v>7.09</v>
      </c>
      <c r="D62">
        <v>6.6500000000000021</v>
      </c>
      <c r="E62">
        <v>27.19</v>
      </c>
      <c r="F62">
        <v>26.750000000000004</v>
      </c>
      <c r="G62" s="5">
        <f t="shared" si="15"/>
        <v>7.3360000000000003</v>
      </c>
      <c r="H62" s="5">
        <f t="shared" si="16"/>
        <v>6.9039999999999999</v>
      </c>
      <c r="I62" s="5">
        <f t="shared" si="17"/>
        <v>0.94099999999999995</v>
      </c>
      <c r="J62" s="5">
        <f t="shared" si="18"/>
        <v>29.76</v>
      </c>
      <c r="K62" s="5">
        <f t="shared" si="19"/>
        <v>0.60199999999999998</v>
      </c>
      <c r="L62" s="15"/>
      <c r="M62">
        <f t="shared" si="24"/>
        <v>17.932274918207415</v>
      </c>
      <c r="N62" s="5">
        <f t="shared" si="20"/>
        <v>7.3363263372167511</v>
      </c>
      <c r="O62" s="5">
        <f t="shared" si="21"/>
        <v>6.9044964282388062</v>
      </c>
      <c r="P62" s="5">
        <f t="shared" si="22"/>
        <v>0.94113812702315369</v>
      </c>
      <c r="Q62" s="5">
        <f t="shared" si="25"/>
        <v>29.764003529373728</v>
      </c>
      <c r="R62" s="5">
        <f t="shared" si="23"/>
        <v>0.60248195107591207</v>
      </c>
    </row>
    <row r="63" spans="1:18" x14ac:dyDescent="0.3">
      <c r="A63" t="s">
        <v>7</v>
      </c>
      <c r="B63" s="5">
        <f t="shared" si="14"/>
        <v>17.93</v>
      </c>
      <c r="C63">
        <v>7.6000000000000014</v>
      </c>
      <c r="D63">
        <v>7.3000000000000007</v>
      </c>
      <c r="E63">
        <v>27.700000000000003</v>
      </c>
      <c r="F63">
        <v>27.400000000000002</v>
      </c>
      <c r="G63" s="5">
        <f t="shared" si="15"/>
        <v>7.8369999999999997</v>
      </c>
      <c r="H63" s="5">
        <f t="shared" si="16"/>
        <v>7.5430000000000001</v>
      </c>
      <c r="I63" s="5">
        <f t="shared" si="17"/>
        <v>0.96199999999999997</v>
      </c>
      <c r="J63" s="5">
        <f t="shared" si="18"/>
        <v>31.83</v>
      </c>
      <c r="K63" s="5">
        <f t="shared" si="19"/>
        <v>0.56299999999999994</v>
      </c>
      <c r="L63" s="15"/>
      <c r="M63">
        <f t="shared" si="24"/>
        <v>17.932274918207415</v>
      </c>
      <c r="N63" s="5">
        <f t="shared" si="20"/>
        <v>7.8373393377101621</v>
      </c>
      <c r="O63" s="5">
        <f t="shared" si="21"/>
        <v>7.5425650013741139</v>
      </c>
      <c r="P63" s="5">
        <f t="shared" si="22"/>
        <v>0.96238846837756387</v>
      </c>
      <c r="Q63" s="5">
        <f t="shared" si="25"/>
        <v>31.829129016107515</v>
      </c>
      <c r="R63" s="5">
        <f t="shared" si="23"/>
        <v>0.56339194544508497</v>
      </c>
    </row>
    <row r="64" spans="1:18" x14ac:dyDescent="0.3">
      <c r="A64" t="s">
        <v>7</v>
      </c>
      <c r="B64" s="5">
        <f t="shared" si="14"/>
        <v>17.93</v>
      </c>
      <c r="C64">
        <v>8.2000000000000011</v>
      </c>
      <c r="D64">
        <v>7.9500000000000028</v>
      </c>
      <c r="E64">
        <v>28.300000000000004</v>
      </c>
      <c r="F64">
        <v>28.050000000000004</v>
      </c>
      <c r="G64" s="5">
        <f t="shared" si="15"/>
        <v>8.4269999999999996</v>
      </c>
      <c r="H64" s="5">
        <f t="shared" si="16"/>
        <v>8.1809999999999992</v>
      </c>
      <c r="I64" s="5">
        <f t="shared" si="17"/>
        <v>0.97099999999999997</v>
      </c>
      <c r="J64" s="5">
        <f t="shared" si="18"/>
        <v>34.26</v>
      </c>
      <c r="K64" s="5">
        <f t="shared" si="19"/>
        <v>0.52300000000000002</v>
      </c>
      <c r="L64" s="15"/>
      <c r="M64">
        <f t="shared" si="24"/>
        <v>17.932274918207415</v>
      </c>
      <c r="N64" s="5">
        <f t="shared" si="20"/>
        <v>8.4273821628833296</v>
      </c>
      <c r="O64" s="5">
        <f t="shared" si="21"/>
        <v>8.1814533830683445</v>
      </c>
      <c r="P64" s="5">
        <f t="shared" si="22"/>
        <v>0.970817891598873</v>
      </c>
      <c r="Q64" s="5">
        <f t="shared" si="25"/>
        <v>34.261226537188797</v>
      </c>
      <c r="R64" s="5">
        <f t="shared" si="23"/>
        <v>0.52339850993784054</v>
      </c>
    </row>
    <row r="65" spans="1:18" x14ac:dyDescent="0.3">
      <c r="A65" t="s">
        <v>7</v>
      </c>
      <c r="B65" s="5">
        <f t="shared" si="14"/>
        <v>17.93</v>
      </c>
      <c r="C65">
        <v>8.7500000000000018</v>
      </c>
      <c r="D65">
        <v>8.6000000000000014</v>
      </c>
      <c r="E65">
        <v>28.85</v>
      </c>
      <c r="F65">
        <v>28.700000000000003</v>
      </c>
      <c r="G65" s="5">
        <f t="shared" si="15"/>
        <v>8.9689999999999994</v>
      </c>
      <c r="H65" s="5">
        <f t="shared" si="16"/>
        <v>8.8209999999999997</v>
      </c>
      <c r="I65" s="5">
        <f t="shared" si="17"/>
        <v>0.98399999999999999</v>
      </c>
      <c r="J65" s="5">
        <f t="shared" si="18"/>
        <v>36.49</v>
      </c>
      <c r="K65" s="5">
        <f t="shared" si="19"/>
        <v>0.49099999999999999</v>
      </c>
      <c r="L65" s="15"/>
      <c r="M65">
        <f t="shared" si="24"/>
        <v>17.932274918207415</v>
      </c>
      <c r="N65" s="5">
        <f t="shared" si="20"/>
        <v>8.968795118997301</v>
      </c>
      <c r="O65" s="5">
        <f t="shared" si="21"/>
        <v>8.8210881526200762</v>
      </c>
      <c r="P65" s="5">
        <f t="shared" si="22"/>
        <v>0.98353101342850857</v>
      </c>
      <c r="Q65" s="5">
        <f t="shared" si="25"/>
        <v>36.492876600994975</v>
      </c>
      <c r="R65" s="5">
        <f t="shared" si="23"/>
        <v>0.49139110392077157</v>
      </c>
    </row>
    <row r="66" spans="1:18" x14ac:dyDescent="0.3">
      <c r="A66" t="s">
        <v>7</v>
      </c>
      <c r="B66" s="5">
        <f t="shared" ref="B66:B97" si="26">ROUND(M66,2)</f>
        <v>21.93</v>
      </c>
      <c r="C66">
        <v>5</v>
      </c>
      <c r="D66">
        <v>0</v>
      </c>
      <c r="E66">
        <v>25.1</v>
      </c>
      <c r="F66" s="6" t="s">
        <v>30</v>
      </c>
      <c r="G66" s="5">
        <f t="shared" ref="G66:G97" si="27">ROUND(N66,3)</f>
        <v>5.4320000000000004</v>
      </c>
      <c r="H66" s="5">
        <f t="shared" ref="H66:H97" si="28">ROUND(O66,3)</f>
        <v>0</v>
      </c>
      <c r="I66" s="5">
        <f t="shared" ref="I66:I97" si="29">ROUND(P66,3)</f>
        <v>0</v>
      </c>
      <c r="J66" s="5">
        <f t="shared" ref="J66:J97" si="30">ROUND(Q66,2)</f>
        <v>21.93</v>
      </c>
      <c r="K66" s="5">
        <f t="shared" ref="K66:K97" si="31">ROUND(R66,3)</f>
        <v>1</v>
      </c>
      <c r="M66">
        <v>21.934942092533575</v>
      </c>
      <c r="N66" s="5">
        <f t="shared" ref="N66:N97" si="32">(C66+((((1000*M66)/(30*E66))^2)/1962))</f>
        <v>5.4324979258058557</v>
      </c>
      <c r="O66" s="5">
        <f t="shared" ref="O66:O97" si="33">IF(D66=0,0,(D66+((((1000*M66)/(30*F66))^2)/1962)))</f>
        <v>0</v>
      </c>
      <c r="P66" s="5">
        <f t="shared" ref="P66:P97" si="34">O66/N66</f>
        <v>0</v>
      </c>
      <c r="Q66" s="5">
        <f>M66</f>
        <v>21.934942092533575</v>
      </c>
      <c r="R66" s="5">
        <f t="shared" ref="R66:R97" si="35">M66/Q66</f>
        <v>1</v>
      </c>
    </row>
    <row r="67" spans="1:18" x14ac:dyDescent="0.3">
      <c r="A67" t="s">
        <v>7</v>
      </c>
      <c r="B67" s="5">
        <f t="shared" si="26"/>
        <v>21.93</v>
      </c>
      <c r="C67">
        <v>4.9000000000000021</v>
      </c>
      <c r="D67">
        <v>0</v>
      </c>
      <c r="E67">
        <v>25.000000000000004</v>
      </c>
      <c r="F67">
        <v>15.700000000000003</v>
      </c>
      <c r="G67" s="5">
        <f t="shared" si="27"/>
        <v>5.3360000000000003</v>
      </c>
      <c r="H67" s="5">
        <f t="shared" si="28"/>
        <v>0</v>
      </c>
      <c r="I67" s="5">
        <f t="shared" si="29"/>
        <v>0</v>
      </c>
      <c r="J67" s="5">
        <f t="shared" si="30"/>
        <v>21.52</v>
      </c>
      <c r="K67" s="5">
        <f t="shared" si="31"/>
        <v>1.0189999999999999</v>
      </c>
      <c r="M67">
        <f t="shared" ref="M67:M84" si="36">M66</f>
        <v>21.934942092533575</v>
      </c>
      <c r="N67" s="5">
        <f t="shared" si="32"/>
        <v>5.3359648291791171</v>
      </c>
      <c r="O67" s="5">
        <f t="shared" si="33"/>
        <v>0</v>
      </c>
      <c r="P67" s="5">
        <f t="shared" si="34"/>
        <v>0</v>
      </c>
      <c r="Q67" s="5">
        <f t="shared" ref="Q67:Q84" si="37" xml:space="preserve"> 4.1219*N67-0.4756</f>
        <v>21.518713429393404</v>
      </c>
      <c r="R67" s="5">
        <f t="shared" si="35"/>
        <v>1.0193426370264136</v>
      </c>
    </row>
    <row r="68" spans="1:18" x14ac:dyDescent="0.3">
      <c r="A68" t="s">
        <v>7</v>
      </c>
      <c r="B68" s="5">
        <f t="shared" si="26"/>
        <v>21.93</v>
      </c>
      <c r="C68">
        <v>4.9000000000000021</v>
      </c>
      <c r="D68">
        <v>0</v>
      </c>
      <c r="E68">
        <v>25.000000000000004</v>
      </c>
      <c r="F68">
        <v>18.300000000000004</v>
      </c>
      <c r="G68" s="5">
        <f t="shared" si="27"/>
        <v>5.3360000000000003</v>
      </c>
      <c r="H68" s="5">
        <f t="shared" si="28"/>
        <v>0</v>
      </c>
      <c r="I68" s="5">
        <f t="shared" si="29"/>
        <v>0</v>
      </c>
      <c r="J68" s="5">
        <f t="shared" si="30"/>
        <v>21.52</v>
      </c>
      <c r="K68" s="5">
        <f t="shared" si="31"/>
        <v>1.0189999999999999</v>
      </c>
      <c r="L68" s="15"/>
      <c r="M68">
        <f t="shared" si="36"/>
        <v>21.934942092533575</v>
      </c>
      <c r="N68" s="5">
        <f t="shared" si="32"/>
        <v>5.3359648291791171</v>
      </c>
      <c r="O68" s="5">
        <f t="shared" si="33"/>
        <v>0</v>
      </c>
      <c r="P68" s="5">
        <f t="shared" si="34"/>
        <v>0</v>
      </c>
      <c r="Q68" s="5">
        <f t="shared" si="37"/>
        <v>21.518713429393404</v>
      </c>
      <c r="R68" s="5">
        <f t="shared" si="35"/>
        <v>1.0193426370264136</v>
      </c>
    </row>
    <row r="69" spans="1:18" x14ac:dyDescent="0.3">
      <c r="A69" t="s">
        <v>7</v>
      </c>
      <c r="B69" s="5">
        <f t="shared" si="26"/>
        <v>21.93</v>
      </c>
      <c r="C69">
        <v>4.8000000000000007</v>
      </c>
      <c r="D69">
        <v>0</v>
      </c>
      <c r="E69">
        <v>24.900000000000002</v>
      </c>
      <c r="F69">
        <v>19.650000000000002</v>
      </c>
      <c r="G69" s="5">
        <f t="shared" si="27"/>
        <v>5.2389999999999999</v>
      </c>
      <c r="H69" s="5">
        <f t="shared" si="28"/>
        <v>0</v>
      </c>
      <c r="I69" s="5">
        <f t="shared" si="29"/>
        <v>0</v>
      </c>
      <c r="J69" s="5">
        <f t="shared" si="30"/>
        <v>21.12</v>
      </c>
      <c r="K69" s="5">
        <f t="shared" si="31"/>
        <v>1.0389999999999999</v>
      </c>
      <c r="L69" s="15"/>
      <c r="M69">
        <f t="shared" si="36"/>
        <v>21.934942092533575</v>
      </c>
      <c r="N69" s="5">
        <f t="shared" si="32"/>
        <v>5.239473586292072</v>
      </c>
      <c r="O69" s="5">
        <f t="shared" si="33"/>
        <v>0</v>
      </c>
      <c r="P69" s="5">
        <f t="shared" si="34"/>
        <v>0</v>
      </c>
      <c r="Q69" s="5">
        <f t="shared" si="37"/>
        <v>21.120986175337293</v>
      </c>
      <c r="R69" s="5">
        <f t="shared" si="35"/>
        <v>1.0385377799331514</v>
      </c>
    </row>
    <row r="70" spans="1:18" x14ac:dyDescent="0.3">
      <c r="A70" t="s">
        <v>7</v>
      </c>
      <c r="B70" s="5">
        <f t="shared" si="26"/>
        <v>21.93</v>
      </c>
      <c r="C70">
        <v>4.8500000000000014</v>
      </c>
      <c r="D70">
        <v>1.2000000000000028</v>
      </c>
      <c r="E70">
        <v>24.950000000000003</v>
      </c>
      <c r="F70">
        <v>21.300000000000004</v>
      </c>
      <c r="G70" s="5">
        <f t="shared" si="27"/>
        <v>5.2880000000000003</v>
      </c>
      <c r="H70" s="5">
        <f t="shared" si="28"/>
        <v>1.8009999999999999</v>
      </c>
      <c r="I70" s="5">
        <f t="shared" si="29"/>
        <v>0.34100000000000003</v>
      </c>
      <c r="J70" s="5">
        <f t="shared" si="30"/>
        <v>21.32</v>
      </c>
      <c r="K70" s="5">
        <f t="shared" si="31"/>
        <v>1.0289999999999999</v>
      </c>
      <c r="L70" s="15"/>
      <c r="M70">
        <f t="shared" si="36"/>
        <v>21.934942092533575</v>
      </c>
      <c r="N70" s="5">
        <f t="shared" si="32"/>
        <v>5.2877139340596191</v>
      </c>
      <c r="O70" s="5">
        <f t="shared" si="33"/>
        <v>1.8005819353235655</v>
      </c>
      <c r="P70" s="5">
        <f t="shared" si="34"/>
        <v>0.34052181297583484</v>
      </c>
      <c r="Q70" s="5">
        <f t="shared" si="37"/>
        <v>21.319828064800344</v>
      </c>
      <c r="R70" s="5">
        <f t="shared" si="35"/>
        <v>1.0288517349137916</v>
      </c>
    </row>
    <row r="71" spans="1:18" x14ac:dyDescent="0.3">
      <c r="A71" t="s">
        <v>7</v>
      </c>
      <c r="B71" s="5">
        <f t="shared" si="26"/>
        <v>21.93</v>
      </c>
      <c r="C71">
        <v>5.0500000000000007</v>
      </c>
      <c r="D71">
        <v>2.3500000000000014</v>
      </c>
      <c r="E71">
        <v>25.150000000000002</v>
      </c>
      <c r="F71">
        <v>22.450000000000003</v>
      </c>
      <c r="G71" s="5">
        <f t="shared" si="27"/>
        <v>5.4809999999999999</v>
      </c>
      <c r="H71" s="5">
        <f t="shared" si="28"/>
        <v>2.891</v>
      </c>
      <c r="I71" s="5">
        <f t="shared" si="29"/>
        <v>0.52700000000000002</v>
      </c>
      <c r="J71" s="5">
        <f t="shared" si="30"/>
        <v>22.12</v>
      </c>
      <c r="K71" s="5">
        <f t="shared" si="31"/>
        <v>0.99199999999999999</v>
      </c>
      <c r="M71">
        <f t="shared" si="36"/>
        <v>21.934942092533575</v>
      </c>
      <c r="N71" s="5">
        <f t="shared" si="32"/>
        <v>5.4807799615617583</v>
      </c>
      <c r="O71" s="5">
        <f t="shared" si="33"/>
        <v>2.8906283068773426</v>
      </c>
      <c r="P71" s="5">
        <f t="shared" si="34"/>
        <v>0.52741185144270097</v>
      </c>
      <c r="Q71" s="5">
        <f t="shared" si="37"/>
        <v>22.115626923561411</v>
      </c>
      <c r="R71" s="5">
        <f t="shared" si="35"/>
        <v>0.99182999280769479</v>
      </c>
    </row>
    <row r="72" spans="1:18" x14ac:dyDescent="0.3">
      <c r="A72" t="s">
        <v>7</v>
      </c>
      <c r="B72" s="5">
        <f t="shared" si="26"/>
        <v>21.93</v>
      </c>
      <c r="C72">
        <v>5.3000000000000007</v>
      </c>
      <c r="D72">
        <v>3.1000000000000014</v>
      </c>
      <c r="E72">
        <v>25.400000000000002</v>
      </c>
      <c r="F72">
        <v>23.200000000000003</v>
      </c>
      <c r="G72" s="5">
        <f t="shared" si="27"/>
        <v>5.7220000000000004</v>
      </c>
      <c r="H72" s="5">
        <f t="shared" si="28"/>
        <v>3.6059999999999999</v>
      </c>
      <c r="I72" s="5">
        <f t="shared" si="29"/>
        <v>0.63</v>
      </c>
      <c r="J72" s="5">
        <f t="shared" si="30"/>
        <v>23.11</v>
      </c>
      <c r="K72" s="5">
        <f t="shared" si="31"/>
        <v>0.94899999999999995</v>
      </c>
      <c r="M72">
        <f t="shared" si="36"/>
        <v>21.934942092533575</v>
      </c>
      <c r="N72" s="5">
        <f t="shared" si="32"/>
        <v>5.7223417729508146</v>
      </c>
      <c r="O72" s="5">
        <f t="shared" si="33"/>
        <v>3.606238886439038</v>
      </c>
      <c r="P72" s="5">
        <f t="shared" si="34"/>
        <v>0.63020333799101702</v>
      </c>
      <c r="Q72" s="5">
        <f t="shared" si="37"/>
        <v>23.111320553925964</v>
      </c>
      <c r="R72" s="5">
        <f t="shared" si="35"/>
        <v>0.94909947016452267</v>
      </c>
    </row>
    <row r="73" spans="1:18" x14ac:dyDescent="0.3">
      <c r="A73" t="s">
        <v>7</v>
      </c>
      <c r="B73" s="5">
        <f t="shared" si="26"/>
        <v>21.93</v>
      </c>
      <c r="C73">
        <v>5.7000000000000028</v>
      </c>
      <c r="D73">
        <v>3.8000000000000007</v>
      </c>
      <c r="E73">
        <v>25.800000000000004</v>
      </c>
      <c r="F73">
        <v>23.900000000000002</v>
      </c>
      <c r="G73" s="5">
        <f t="shared" si="27"/>
        <v>6.109</v>
      </c>
      <c r="H73" s="5">
        <f t="shared" si="28"/>
        <v>4.2770000000000001</v>
      </c>
      <c r="I73" s="5">
        <f t="shared" si="29"/>
        <v>0.7</v>
      </c>
      <c r="J73" s="5">
        <f t="shared" si="30"/>
        <v>24.71</v>
      </c>
      <c r="K73" s="5">
        <f t="shared" si="31"/>
        <v>0.88800000000000001</v>
      </c>
      <c r="M73">
        <f t="shared" si="36"/>
        <v>21.934942092533575</v>
      </c>
      <c r="N73" s="5">
        <f t="shared" si="32"/>
        <v>6.1093474223858975</v>
      </c>
      <c r="O73" s="5">
        <f t="shared" si="33"/>
        <v>4.2770189916789754</v>
      </c>
      <c r="P73" s="5">
        <f t="shared" si="34"/>
        <v>0.70007788000517102</v>
      </c>
      <c r="Q73" s="5">
        <f t="shared" si="37"/>
        <v>24.706519140332432</v>
      </c>
      <c r="R73" s="5">
        <f t="shared" si="35"/>
        <v>0.88782001090253282</v>
      </c>
    </row>
    <row r="74" spans="1:18" x14ac:dyDescent="0.3">
      <c r="A74" t="s">
        <v>7</v>
      </c>
      <c r="B74" s="5">
        <f t="shared" si="26"/>
        <v>21.93</v>
      </c>
      <c r="C74">
        <v>6.0500000000000007</v>
      </c>
      <c r="D74">
        <v>4.5500000000000007</v>
      </c>
      <c r="E74">
        <v>26.150000000000002</v>
      </c>
      <c r="F74">
        <v>24.650000000000002</v>
      </c>
      <c r="G74" s="5">
        <f t="shared" si="27"/>
        <v>6.4480000000000004</v>
      </c>
      <c r="H74" s="5">
        <f t="shared" si="28"/>
        <v>4.9980000000000002</v>
      </c>
      <c r="I74" s="5">
        <f t="shared" si="29"/>
        <v>0.77500000000000002</v>
      </c>
      <c r="J74" s="5">
        <f t="shared" si="30"/>
        <v>26.1</v>
      </c>
      <c r="K74" s="5">
        <f t="shared" si="31"/>
        <v>0.84</v>
      </c>
      <c r="M74">
        <f t="shared" si="36"/>
        <v>21.934942092533575</v>
      </c>
      <c r="N74" s="5">
        <f t="shared" si="32"/>
        <v>6.4484630781188796</v>
      </c>
      <c r="O74" s="5">
        <f t="shared" si="33"/>
        <v>4.9984330620359643</v>
      </c>
      <c r="P74" s="5">
        <f t="shared" si="34"/>
        <v>0.77513556354176838</v>
      </c>
      <c r="Q74" s="5">
        <f t="shared" si="37"/>
        <v>26.104319961698209</v>
      </c>
      <c r="R74" s="5">
        <f t="shared" si="35"/>
        <v>0.84028015764125663</v>
      </c>
    </row>
    <row r="75" spans="1:18" x14ac:dyDescent="0.3">
      <c r="A75" t="s">
        <v>7</v>
      </c>
      <c r="B75" s="5">
        <f t="shared" si="26"/>
        <v>21.93</v>
      </c>
      <c r="C75">
        <v>6.1000000000000014</v>
      </c>
      <c r="D75">
        <v>4.9000000000000021</v>
      </c>
      <c r="E75">
        <v>26.200000000000003</v>
      </c>
      <c r="F75">
        <v>25.000000000000004</v>
      </c>
      <c r="G75" s="5">
        <f t="shared" si="27"/>
        <v>6.4969999999999999</v>
      </c>
      <c r="H75" s="5">
        <f t="shared" si="28"/>
        <v>5.3360000000000003</v>
      </c>
      <c r="I75" s="5">
        <f t="shared" si="29"/>
        <v>0.82099999999999995</v>
      </c>
      <c r="J75" s="5">
        <f t="shared" si="30"/>
        <v>26.3</v>
      </c>
      <c r="K75" s="5">
        <f t="shared" si="31"/>
        <v>0.83399999999999996</v>
      </c>
      <c r="M75">
        <f t="shared" si="36"/>
        <v>21.934942092533575</v>
      </c>
      <c r="N75" s="5">
        <f t="shared" si="32"/>
        <v>6.4969436778698038</v>
      </c>
      <c r="O75" s="5">
        <f t="shared" si="33"/>
        <v>5.3359648291791171</v>
      </c>
      <c r="P75" s="5">
        <f t="shared" si="34"/>
        <v>0.82130384589214345</v>
      </c>
      <c r="Q75" s="5">
        <f t="shared" si="37"/>
        <v>26.304152145811546</v>
      </c>
      <c r="R75" s="5">
        <f t="shared" si="35"/>
        <v>0.83389656396989442</v>
      </c>
    </row>
    <row r="76" spans="1:18" x14ac:dyDescent="0.3">
      <c r="A76" t="s">
        <v>7</v>
      </c>
      <c r="B76" s="5">
        <f t="shared" si="26"/>
        <v>21.93</v>
      </c>
      <c r="C76">
        <v>6.7000000000000028</v>
      </c>
      <c r="D76">
        <v>5.7000000000000028</v>
      </c>
      <c r="E76">
        <v>26.800000000000004</v>
      </c>
      <c r="F76">
        <v>25.800000000000004</v>
      </c>
      <c r="G76" s="5">
        <f t="shared" si="27"/>
        <v>7.0789999999999997</v>
      </c>
      <c r="H76" s="5">
        <f t="shared" si="28"/>
        <v>6.109</v>
      </c>
      <c r="I76" s="5">
        <f t="shared" si="29"/>
        <v>0.86299999999999999</v>
      </c>
      <c r="J76" s="5">
        <f t="shared" si="30"/>
        <v>28.7</v>
      </c>
      <c r="K76" s="5">
        <f t="shared" si="31"/>
        <v>0.76400000000000001</v>
      </c>
      <c r="M76">
        <f t="shared" si="36"/>
        <v>21.934942092533575</v>
      </c>
      <c r="N76" s="5">
        <f t="shared" si="32"/>
        <v>7.0793690385344021</v>
      </c>
      <c r="O76" s="5">
        <f t="shared" si="33"/>
        <v>6.1093474223858975</v>
      </c>
      <c r="P76" s="5">
        <f t="shared" si="34"/>
        <v>0.86297908600773798</v>
      </c>
      <c r="Q76" s="5">
        <f t="shared" si="37"/>
        <v>28.704851239934953</v>
      </c>
      <c r="R76" s="5">
        <f t="shared" si="35"/>
        <v>0.76415452946215234</v>
      </c>
    </row>
    <row r="77" spans="1:18" x14ac:dyDescent="0.3">
      <c r="A77" t="s">
        <v>7</v>
      </c>
      <c r="B77" s="5">
        <f t="shared" si="26"/>
        <v>21.93</v>
      </c>
      <c r="C77">
        <v>7.25</v>
      </c>
      <c r="D77">
        <v>6.4000000000000021</v>
      </c>
      <c r="E77">
        <v>27.35</v>
      </c>
      <c r="F77">
        <v>26.500000000000004</v>
      </c>
      <c r="G77" s="5">
        <f t="shared" si="27"/>
        <v>7.6139999999999999</v>
      </c>
      <c r="H77" s="5">
        <f t="shared" si="28"/>
        <v>6.7880000000000003</v>
      </c>
      <c r="I77" s="5">
        <f t="shared" si="29"/>
        <v>0.89100000000000001</v>
      </c>
      <c r="J77" s="5">
        <f t="shared" si="30"/>
        <v>30.91</v>
      </c>
      <c r="K77" s="5">
        <f t="shared" si="31"/>
        <v>0.71</v>
      </c>
      <c r="M77">
        <f t="shared" si="36"/>
        <v>21.934942092533575</v>
      </c>
      <c r="N77" s="5">
        <f t="shared" si="32"/>
        <v>7.6142644682973399</v>
      </c>
      <c r="O77" s="5">
        <f t="shared" si="33"/>
        <v>6.7880071459408313</v>
      </c>
      <c r="P77" s="5">
        <f t="shared" si="34"/>
        <v>0.89148560234587282</v>
      </c>
      <c r="Q77" s="5">
        <f t="shared" si="37"/>
        <v>30.909636711874807</v>
      </c>
      <c r="R77" s="5">
        <f t="shared" si="35"/>
        <v>0.70964736004505191</v>
      </c>
    </row>
    <row r="78" spans="1:18" x14ac:dyDescent="0.3">
      <c r="A78" t="s">
        <v>7</v>
      </c>
      <c r="B78" s="5">
        <f t="shared" si="26"/>
        <v>21.93</v>
      </c>
      <c r="C78">
        <v>7.7000000000000028</v>
      </c>
      <c r="D78">
        <v>6.9500000000000028</v>
      </c>
      <c r="E78">
        <v>27.800000000000004</v>
      </c>
      <c r="F78">
        <v>27.050000000000004</v>
      </c>
      <c r="G78" s="5">
        <f t="shared" si="27"/>
        <v>8.0530000000000008</v>
      </c>
      <c r="H78" s="5">
        <f t="shared" si="28"/>
        <v>7.3220000000000001</v>
      </c>
      <c r="I78" s="5">
        <f t="shared" si="29"/>
        <v>0.90900000000000003</v>
      </c>
      <c r="J78" s="5">
        <f t="shared" si="30"/>
        <v>32.72</v>
      </c>
      <c r="K78" s="5">
        <f t="shared" si="31"/>
        <v>0.67</v>
      </c>
      <c r="M78">
        <f t="shared" si="36"/>
        <v>21.934942092533575</v>
      </c>
      <c r="N78" s="5">
        <f t="shared" si="32"/>
        <v>8.0525671785064823</v>
      </c>
      <c r="O78" s="5">
        <f t="shared" si="33"/>
        <v>7.3223890764852504</v>
      </c>
      <c r="P78" s="5">
        <f t="shared" si="34"/>
        <v>0.90932356280489191</v>
      </c>
      <c r="Q78" s="5">
        <f t="shared" si="37"/>
        <v>32.71627665308587</v>
      </c>
      <c r="R78" s="5">
        <f t="shared" si="35"/>
        <v>0.67045961021559652</v>
      </c>
    </row>
    <row r="79" spans="1:18" x14ac:dyDescent="0.3">
      <c r="A79" t="s">
        <v>7</v>
      </c>
      <c r="B79" s="5">
        <f t="shared" si="26"/>
        <v>21.93</v>
      </c>
      <c r="C79">
        <v>8.1000000000000014</v>
      </c>
      <c r="D79">
        <v>7.5500000000000007</v>
      </c>
      <c r="E79">
        <v>28.200000000000003</v>
      </c>
      <c r="F79">
        <v>27.650000000000002</v>
      </c>
      <c r="G79" s="5">
        <f t="shared" si="27"/>
        <v>8.4429999999999996</v>
      </c>
      <c r="H79" s="5">
        <f t="shared" si="28"/>
        <v>7.9059999999999997</v>
      </c>
      <c r="I79" s="5">
        <f t="shared" si="29"/>
        <v>0.93600000000000005</v>
      </c>
      <c r="J79" s="5">
        <f t="shared" si="30"/>
        <v>34.32</v>
      </c>
      <c r="K79" s="5">
        <f t="shared" si="31"/>
        <v>0.63900000000000001</v>
      </c>
      <c r="M79">
        <f t="shared" si="36"/>
        <v>21.934942092533575</v>
      </c>
      <c r="N79" s="5">
        <f t="shared" si="32"/>
        <v>8.442636208235184</v>
      </c>
      <c r="O79" s="5">
        <f t="shared" si="33"/>
        <v>7.9064028766150738</v>
      </c>
      <c r="P79" s="5">
        <f t="shared" si="34"/>
        <v>0.93648508375890305</v>
      </c>
      <c r="Q79" s="5">
        <f t="shared" si="37"/>
        <v>34.324102186724609</v>
      </c>
      <c r="R79" s="5">
        <f t="shared" si="35"/>
        <v>0.63905362981401626</v>
      </c>
    </row>
    <row r="80" spans="1:18" x14ac:dyDescent="0.3">
      <c r="A80" t="s">
        <v>7</v>
      </c>
      <c r="B80" s="5">
        <f t="shared" si="26"/>
        <v>21.93</v>
      </c>
      <c r="C80">
        <v>8.6000000000000014</v>
      </c>
      <c r="D80">
        <v>8.2000000000000011</v>
      </c>
      <c r="E80">
        <v>28.700000000000003</v>
      </c>
      <c r="F80">
        <v>28.300000000000004</v>
      </c>
      <c r="G80" s="5">
        <f t="shared" si="27"/>
        <v>8.9309999999999992</v>
      </c>
      <c r="H80" s="5">
        <f t="shared" si="28"/>
        <v>8.5399999999999991</v>
      </c>
      <c r="I80" s="5">
        <f t="shared" si="29"/>
        <v>0.95599999999999996</v>
      </c>
      <c r="J80" s="5">
        <f t="shared" si="30"/>
        <v>36.340000000000003</v>
      </c>
      <c r="K80" s="5">
        <f t="shared" si="31"/>
        <v>0.60399999999999998</v>
      </c>
      <c r="M80">
        <f t="shared" si="36"/>
        <v>21.934942092533575</v>
      </c>
      <c r="N80" s="5">
        <f t="shared" si="32"/>
        <v>8.9308016586785666</v>
      </c>
      <c r="O80" s="5">
        <f t="shared" si="33"/>
        <v>8.5402190291262823</v>
      </c>
      <c r="P80" s="5">
        <f t="shared" si="34"/>
        <v>0.95626566970360016</v>
      </c>
      <c r="Q80" s="5">
        <f t="shared" si="37"/>
        <v>36.336271356907183</v>
      </c>
      <c r="R80" s="5">
        <f t="shared" si="35"/>
        <v>0.60366518834805949</v>
      </c>
    </row>
    <row r="81" spans="1:18" x14ac:dyDescent="0.3">
      <c r="A81" t="s">
        <v>7</v>
      </c>
      <c r="B81" s="5">
        <f t="shared" si="26"/>
        <v>21.93</v>
      </c>
      <c r="C81">
        <v>9.2000000000000011</v>
      </c>
      <c r="D81">
        <v>8.8000000000000007</v>
      </c>
      <c r="E81">
        <v>29.300000000000004</v>
      </c>
      <c r="F81">
        <v>28.900000000000002</v>
      </c>
      <c r="G81" s="5">
        <f t="shared" si="27"/>
        <v>9.5169999999999995</v>
      </c>
      <c r="H81" s="5">
        <f t="shared" si="28"/>
        <v>9.1259999999999994</v>
      </c>
      <c r="I81" s="5">
        <f t="shared" si="29"/>
        <v>0.95899999999999996</v>
      </c>
      <c r="J81" s="5">
        <f t="shared" si="30"/>
        <v>38.75</v>
      </c>
      <c r="K81" s="5">
        <f t="shared" si="31"/>
        <v>0.56599999999999995</v>
      </c>
      <c r="M81">
        <f t="shared" si="36"/>
        <v>21.934942092533575</v>
      </c>
      <c r="N81" s="5">
        <f t="shared" si="32"/>
        <v>9.5173921865565685</v>
      </c>
      <c r="O81" s="5">
        <f t="shared" si="33"/>
        <v>9.1262389318099011</v>
      </c>
      <c r="P81" s="5">
        <f t="shared" si="34"/>
        <v>0.95890121505141124</v>
      </c>
      <c r="Q81" s="5">
        <f t="shared" si="37"/>
        <v>38.754138853767522</v>
      </c>
      <c r="R81" s="5">
        <f t="shared" si="35"/>
        <v>0.5660025675012812</v>
      </c>
    </row>
    <row r="82" spans="1:18" x14ac:dyDescent="0.3">
      <c r="A82" t="s">
        <v>7</v>
      </c>
      <c r="B82" s="5">
        <f t="shared" si="26"/>
        <v>21.93</v>
      </c>
      <c r="C82">
        <v>9.6800000000000015</v>
      </c>
      <c r="D82">
        <v>9.4500000000000011</v>
      </c>
      <c r="E82">
        <v>29.78</v>
      </c>
      <c r="F82">
        <v>29.550000000000004</v>
      </c>
      <c r="G82" s="5">
        <f t="shared" si="27"/>
        <v>9.9870000000000001</v>
      </c>
      <c r="H82" s="5">
        <f t="shared" si="28"/>
        <v>9.7620000000000005</v>
      </c>
      <c r="I82" s="5">
        <f t="shared" si="29"/>
        <v>0.97699999999999998</v>
      </c>
      <c r="J82" s="5">
        <f t="shared" si="30"/>
        <v>40.69</v>
      </c>
      <c r="K82" s="5">
        <f t="shared" si="31"/>
        <v>0.53900000000000003</v>
      </c>
      <c r="M82">
        <f t="shared" si="36"/>
        <v>21.934942092533575</v>
      </c>
      <c r="N82" s="5">
        <f t="shared" si="32"/>
        <v>9.9872430623282948</v>
      </c>
      <c r="O82" s="5">
        <f t="shared" si="33"/>
        <v>9.7620444779268816</v>
      </c>
      <c r="P82" s="5">
        <f t="shared" si="34"/>
        <v>0.97745137642130109</v>
      </c>
      <c r="Q82" s="5">
        <f t="shared" si="37"/>
        <v>40.690817178610999</v>
      </c>
      <c r="R82" s="5">
        <f t="shared" si="35"/>
        <v>0.5390636908629991</v>
      </c>
    </row>
    <row r="83" spans="1:18" x14ac:dyDescent="0.3">
      <c r="A83" t="s">
        <v>7</v>
      </c>
      <c r="B83" s="5">
        <f t="shared" si="26"/>
        <v>21.93</v>
      </c>
      <c r="C83">
        <v>10.3</v>
      </c>
      <c r="D83">
        <v>10.100000000000001</v>
      </c>
      <c r="E83">
        <v>30.400000000000002</v>
      </c>
      <c r="F83">
        <v>30.200000000000003</v>
      </c>
      <c r="G83" s="5">
        <f t="shared" si="27"/>
        <v>10.595000000000001</v>
      </c>
      <c r="H83" s="5">
        <f t="shared" si="28"/>
        <v>10.398999999999999</v>
      </c>
      <c r="I83" s="5">
        <f t="shared" si="29"/>
        <v>0.98099999999999998</v>
      </c>
      <c r="J83" s="5">
        <f t="shared" si="30"/>
        <v>43.2</v>
      </c>
      <c r="K83" s="5">
        <f t="shared" si="31"/>
        <v>0.50800000000000001</v>
      </c>
      <c r="M83">
        <f t="shared" si="36"/>
        <v>21.934942092533575</v>
      </c>
      <c r="N83" s="5">
        <f t="shared" si="32"/>
        <v>10.594838575827723</v>
      </c>
      <c r="O83" s="5">
        <f t="shared" si="33"/>
        <v>10.398756653476765</v>
      </c>
      <c r="P83" s="5">
        <f t="shared" si="34"/>
        <v>0.98149269373501158</v>
      </c>
      <c r="Q83" s="5">
        <f t="shared" si="37"/>
        <v>43.195265125704289</v>
      </c>
      <c r="R83" s="5">
        <f t="shared" si="35"/>
        <v>0.5078089468533139</v>
      </c>
    </row>
    <row r="84" spans="1:18" x14ac:dyDescent="0.3">
      <c r="A84" t="s">
        <v>7</v>
      </c>
      <c r="B84" s="5">
        <f t="shared" si="26"/>
        <v>21.93</v>
      </c>
      <c r="C84">
        <v>10.700000000000001</v>
      </c>
      <c r="D84">
        <v>10.700000000000001</v>
      </c>
      <c r="E84">
        <v>30.800000000000004</v>
      </c>
      <c r="F84">
        <v>30.800000000000004</v>
      </c>
      <c r="G84" s="5">
        <f t="shared" si="27"/>
        <v>10.987</v>
      </c>
      <c r="H84" s="5">
        <f t="shared" si="28"/>
        <v>10.987</v>
      </c>
      <c r="I84" s="5">
        <f t="shared" si="29"/>
        <v>1</v>
      </c>
      <c r="J84" s="5">
        <f t="shared" si="30"/>
        <v>44.81</v>
      </c>
      <c r="K84" s="5">
        <f t="shared" si="31"/>
        <v>0.48899999999999999</v>
      </c>
      <c r="M84">
        <f t="shared" si="36"/>
        <v>21.934942092533575</v>
      </c>
      <c r="N84" s="5">
        <f t="shared" si="32"/>
        <v>10.987230159214189</v>
      </c>
      <c r="O84" s="5">
        <f t="shared" si="33"/>
        <v>10.987230159214189</v>
      </c>
      <c r="P84" s="5">
        <f t="shared" si="34"/>
        <v>1</v>
      </c>
      <c r="Q84" s="5">
        <f t="shared" si="37"/>
        <v>44.81266399326497</v>
      </c>
      <c r="R84" s="5">
        <f t="shared" si="35"/>
        <v>0.48948087745531582</v>
      </c>
    </row>
    <row r="85" spans="1:18" x14ac:dyDescent="0.3">
      <c r="A85" t="s">
        <v>7</v>
      </c>
      <c r="B85" s="5">
        <f t="shared" si="26"/>
        <v>25.38</v>
      </c>
      <c r="C85">
        <v>5.6</v>
      </c>
      <c r="D85">
        <v>0</v>
      </c>
      <c r="E85">
        <v>25.949999999999996</v>
      </c>
      <c r="F85" s="6" t="s">
        <v>30</v>
      </c>
      <c r="G85" s="5">
        <f t="shared" si="27"/>
        <v>6.1420000000000003</v>
      </c>
      <c r="H85" s="5">
        <f t="shared" si="28"/>
        <v>0</v>
      </c>
      <c r="I85" s="5">
        <f t="shared" si="29"/>
        <v>0</v>
      </c>
      <c r="J85" s="5">
        <f t="shared" si="30"/>
        <v>25.38</v>
      </c>
      <c r="K85" s="5">
        <f t="shared" si="31"/>
        <v>1</v>
      </c>
      <c r="M85">
        <v>25.381768278625948</v>
      </c>
      <c r="N85" s="5">
        <f t="shared" si="32"/>
        <v>6.1417856688198658</v>
      </c>
      <c r="O85" s="5">
        <f t="shared" si="33"/>
        <v>0</v>
      </c>
      <c r="P85" s="5">
        <f t="shared" si="34"/>
        <v>0</v>
      </c>
      <c r="Q85" s="5">
        <f>M85</f>
        <v>25.381768278625948</v>
      </c>
      <c r="R85" s="5">
        <f t="shared" si="35"/>
        <v>1</v>
      </c>
    </row>
    <row r="86" spans="1:18" x14ac:dyDescent="0.3">
      <c r="A86" t="s">
        <v>7</v>
      </c>
      <c r="B86" s="5">
        <f t="shared" si="26"/>
        <v>25.38</v>
      </c>
      <c r="C86">
        <v>5.5</v>
      </c>
      <c r="D86">
        <v>0</v>
      </c>
      <c r="E86">
        <v>25.849999999999998</v>
      </c>
      <c r="F86">
        <v>16.849999999999998</v>
      </c>
      <c r="G86" s="5">
        <f t="shared" si="27"/>
        <v>6.0460000000000003</v>
      </c>
      <c r="H86" s="5">
        <f t="shared" si="28"/>
        <v>0</v>
      </c>
      <c r="I86" s="5">
        <f t="shared" si="29"/>
        <v>0</v>
      </c>
      <c r="J86" s="5">
        <f t="shared" si="30"/>
        <v>24.45</v>
      </c>
      <c r="K86" s="5">
        <f t="shared" si="31"/>
        <v>1.038</v>
      </c>
      <c r="M86">
        <f t="shared" ref="M86:M105" si="38">M85</f>
        <v>25.381768278625948</v>
      </c>
      <c r="N86" s="5">
        <f t="shared" si="32"/>
        <v>6.0459855420125335</v>
      </c>
      <c r="O86" s="5">
        <f t="shared" si="33"/>
        <v>0</v>
      </c>
      <c r="P86" s="5">
        <f t="shared" si="34"/>
        <v>0</v>
      </c>
      <c r="Q86" s="5">
        <f t="shared" ref="Q86:Q105" si="39" xml:space="preserve"> 4.1219*N86-0.4756</f>
        <v>24.445347805621463</v>
      </c>
      <c r="R86" s="5">
        <f t="shared" si="35"/>
        <v>1.0383066946091537</v>
      </c>
    </row>
    <row r="87" spans="1:18" x14ac:dyDescent="0.3">
      <c r="A87" t="s">
        <v>7</v>
      </c>
      <c r="B87" s="5">
        <f t="shared" si="26"/>
        <v>25.38</v>
      </c>
      <c r="C87">
        <v>5.5</v>
      </c>
      <c r="D87">
        <v>0</v>
      </c>
      <c r="E87">
        <v>25.849999999999998</v>
      </c>
      <c r="F87">
        <v>19.949999999999996</v>
      </c>
      <c r="G87" s="5">
        <f t="shared" si="27"/>
        <v>6.0460000000000003</v>
      </c>
      <c r="H87" s="5">
        <f t="shared" si="28"/>
        <v>0</v>
      </c>
      <c r="I87" s="5">
        <f t="shared" si="29"/>
        <v>0</v>
      </c>
      <c r="J87" s="5">
        <f t="shared" si="30"/>
        <v>24.45</v>
      </c>
      <c r="K87" s="5">
        <f t="shared" si="31"/>
        <v>1.038</v>
      </c>
      <c r="M87">
        <f t="shared" si="38"/>
        <v>25.381768278625948</v>
      </c>
      <c r="N87" s="5">
        <f t="shared" si="32"/>
        <v>6.0459855420125335</v>
      </c>
      <c r="O87" s="5">
        <f t="shared" si="33"/>
        <v>0</v>
      </c>
      <c r="P87" s="5">
        <f t="shared" si="34"/>
        <v>0</v>
      </c>
      <c r="Q87" s="5">
        <f t="shared" si="39"/>
        <v>24.445347805621463</v>
      </c>
      <c r="R87" s="5">
        <f t="shared" si="35"/>
        <v>1.0383066946091537</v>
      </c>
    </row>
    <row r="88" spans="1:18" x14ac:dyDescent="0.3">
      <c r="A88" t="s">
        <v>7</v>
      </c>
      <c r="B88" s="5">
        <f t="shared" si="26"/>
        <v>25.38</v>
      </c>
      <c r="C88">
        <v>5.3999999999999986</v>
      </c>
      <c r="D88">
        <v>1.0500000000000007</v>
      </c>
      <c r="E88">
        <v>25.749999999999996</v>
      </c>
      <c r="F88">
        <v>21.4</v>
      </c>
      <c r="G88" s="5">
        <f t="shared" si="27"/>
        <v>5.95</v>
      </c>
      <c r="H88" s="5">
        <f t="shared" si="28"/>
        <v>1.847</v>
      </c>
      <c r="I88" s="5">
        <f t="shared" si="29"/>
        <v>0.31</v>
      </c>
      <c r="J88" s="5">
        <f t="shared" si="30"/>
        <v>24.05</v>
      </c>
      <c r="K88" s="5">
        <f t="shared" si="31"/>
        <v>1.0549999999999999</v>
      </c>
      <c r="M88">
        <f t="shared" si="38"/>
        <v>25.381768278625948</v>
      </c>
      <c r="N88" s="5">
        <f t="shared" si="32"/>
        <v>5.9502344407163266</v>
      </c>
      <c r="O88" s="5">
        <f t="shared" si="33"/>
        <v>1.8466630794118926</v>
      </c>
      <c r="P88" s="5">
        <f t="shared" si="34"/>
        <v>0.3103513143575532</v>
      </c>
      <c r="Q88" s="5">
        <f t="shared" si="39"/>
        <v>24.050671341188629</v>
      </c>
      <c r="R88" s="5">
        <f t="shared" si="35"/>
        <v>1.0553455210689988</v>
      </c>
    </row>
    <row r="89" spans="1:18" x14ac:dyDescent="0.3">
      <c r="A89" t="s">
        <v>7</v>
      </c>
      <c r="B89" s="5">
        <f t="shared" si="26"/>
        <v>25.38</v>
      </c>
      <c r="C89">
        <v>5.6</v>
      </c>
      <c r="D89">
        <v>2.1999999999999993</v>
      </c>
      <c r="E89">
        <v>25.949999999999996</v>
      </c>
      <c r="F89">
        <v>22.549999999999997</v>
      </c>
      <c r="G89" s="5">
        <f t="shared" si="27"/>
        <v>6.1420000000000003</v>
      </c>
      <c r="H89" s="5">
        <f t="shared" si="28"/>
        <v>2.9169999999999998</v>
      </c>
      <c r="I89" s="5">
        <f t="shared" si="29"/>
        <v>0.47499999999999998</v>
      </c>
      <c r="J89" s="5">
        <f t="shared" si="30"/>
        <v>24.84</v>
      </c>
      <c r="K89" s="5">
        <f t="shared" si="31"/>
        <v>1.022</v>
      </c>
      <c r="M89">
        <f t="shared" si="38"/>
        <v>25.381768278625948</v>
      </c>
      <c r="N89" s="5">
        <f t="shared" si="32"/>
        <v>6.1417856688198658</v>
      </c>
      <c r="O89" s="5">
        <f t="shared" si="33"/>
        <v>2.9174789186827392</v>
      </c>
      <c r="P89" s="5">
        <f t="shared" si="34"/>
        <v>0.47502128468825716</v>
      </c>
      <c r="Q89" s="5">
        <f t="shared" si="39"/>
        <v>24.840226348308605</v>
      </c>
      <c r="R89" s="5">
        <f t="shared" si="35"/>
        <v>1.021801006267973</v>
      </c>
    </row>
    <row r="90" spans="1:18" x14ac:dyDescent="0.3">
      <c r="A90" t="s">
        <v>7</v>
      </c>
      <c r="B90" s="5">
        <f t="shared" si="26"/>
        <v>25.38</v>
      </c>
      <c r="C90">
        <v>5.7999999999999989</v>
      </c>
      <c r="D90">
        <v>3</v>
      </c>
      <c r="E90">
        <v>26.15</v>
      </c>
      <c r="F90">
        <v>23.349999999999998</v>
      </c>
      <c r="G90" s="5">
        <f t="shared" si="27"/>
        <v>6.3339999999999996</v>
      </c>
      <c r="H90" s="5">
        <f t="shared" si="28"/>
        <v>3.669</v>
      </c>
      <c r="I90" s="5">
        <f t="shared" si="29"/>
        <v>0.57899999999999996</v>
      </c>
      <c r="J90" s="5">
        <f t="shared" si="30"/>
        <v>25.63</v>
      </c>
      <c r="K90" s="5">
        <f t="shared" si="31"/>
        <v>0.99</v>
      </c>
      <c r="M90">
        <f t="shared" si="38"/>
        <v>25.381768278625948</v>
      </c>
      <c r="N90" s="5">
        <f t="shared" si="32"/>
        <v>6.3335300079296442</v>
      </c>
      <c r="O90" s="5">
        <f t="shared" si="33"/>
        <v>3.6691576812172464</v>
      </c>
      <c r="P90" s="5">
        <f t="shared" si="34"/>
        <v>0.57932269628839261</v>
      </c>
      <c r="Q90" s="5">
        <f t="shared" si="39"/>
        <v>25.6305773396852</v>
      </c>
      <c r="R90" s="5">
        <f t="shared" si="35"/>
        <v>0.99029249096648297</v>
      </c>
    </row>
    <row r="91" spans="1:18" x14ac:dyDescent="0.3">
      <c r="A91" t="s">
        <v>7</v>
      </c>
      <c r="B91" s="5">
        <f t="shared" si="26"/>
        <v>25.38</v>
      </c>
      <c r="C91">
        <v>5.9499999999999993</v>
      </c>
      <c r="D91">
        <v>3.5999999999999979</v>
      </c>
      <c r="E91">
        <v>26.299999999999997</v>
      </c>
      <c r="F91">
        <v>23.949999999999996</v>
      </c>
      <c r="G91" s="5">
        <f t="shared" si="27"/>
        <v>6.4770000000000003</v>
      </c>
      <c r="H91" s="5">
        <f t="shared" si="28"/>
        <v>4.2359999999999998</v>
      </c>
      <c r="I91" s="5">
        <f t="shared" si="29"/>
        <v>0.65400000000000003</v>
      </c>
      <c r="J91" s="5">
        <f t="shared" si="30"/>
        <v>26.22</v>
      </c>
      <c r="K91" s="5">
        <f t="shared" si="31"/>
        <v>0.96799999999999997</v>
      </c>
      <c r="M91">
        <f t="shared" si="38"/>
        <v>25.381768278625948</v>
      </c>
      <c r="N91" s="5">
        <f t="shared" si="32"/>
        <v>6.4774614695130328</v>
      </c>
      <c r="O91" s="5">
        <f t="shared" si="33"/>
        <v>4.2360499193212524</v>
      </c>
      <c r="P91" s="5">
        <f t="shared" si="34"/>
        <v>0.65396759814917327</v>
      </c>
      <c r="Q91" s="5">
        <f t="shared" si="39"/>
        <v>26.223848431185772</v>
      </c>
      <c r="R91" s="5">
        <f t="shared" si="35"/>
        <v>0.9678887652676329</v>
      </c>
    </row>
    <row r="92" spans="1:18" x14ac:dyDescent="0.3">
      <c r="A92" t="s">
        <v>7</v>
      </c>
      <c r="B92" s="5">
        <f t="shared" si="26"/>
        <v>25.38</v>
      </c>
      <c r="C92">
        <v>6.3999999999999986</v>
      </c>
      <c r="D92">
        <v>4.5</v>
      </c>
      <c r="E92">
        <v>26.749999999999996</v>
      </c>
      <c r="F92">
        <v>24.849999999999998</v>
      </c>
      <c r="G92" s="5">
        <f t="shared" si="27"/>
        <v>6.91</v>
      </c>
      <c r="H92" s="5">
        <f t="shared" si="28"/>
        <v>5.0910000000000002</v>
      </c>
      <c r="I92" s="5">
        <f t="shared" si="29"/>
        <v>0.73699999999999999</v>
      </c>
      <c r="J92" s="5">
        <f t="shared" si="30"/>
        <v>28.01</v>
      </c>
      <c r="K92" s="5">
        <f t="shared" si="31"/>
        <v>0.90600000000000003</v>
      </c>
      <c r="M92">
        <f t="shared" si="38"/>
        <v>25.381768278625948</v>
      </c>
      <c r="N92" s="5">
        <f t="shared" si="32"/>
        <v>6.9098643708236089</v>
      </c>
      <c r="O92" s="5">
        <f t="shared" si="33"/>
        <v>5.0908121952600434</v>
      </c>
      <c r="P92" s="5">
        <f t="shared" si="34"/>
        <v>0.73674560339499873</v>
      </c>
      <c r="Q92" s="5">
        <f t="shared" si="39"/>
        <v>28.006169950097835</v>
      </c>
      <c r="R92" s="5">
        <f t="shared" si="35"/>
        <v>0.90629201793218717</v>
      </c>
    </row>
    <row r="93" spans="1:18" x14ac:dyDescent="0.3">
      <c r="A93" t="s">
        <v>7</v>
      </c>
      <c r="B93" s="5">
        <f t="shared" si="26"/>
        <v>25.38</v>
      </c>
      <c r="C93">
        <v>6.7999999999999989</v>
      </c>
      <c r="D93">
        <v>5.0500000000000007</v>
      </c>
      <c r="E93">
        <v>27.15</v>
      </c>
      <c r="F93">
        <v>25.4</v>
      </c>
      <c r="G93" s="5">
        <f t="shared" si="27"/>
        <v>7.2949999999999999</v>
      </c>
      <c r="H93" s="5">
        <f t="shared" si="28"/>
        <v>5.6159999999999997</v>
      </c>
      <c r="I93" s="5">
        <f t="shared" si="29"/>
        <v>0.77</v>
      </c>
      <c r="J93" s="5">
        <f t="shared" si="30"/>
        <v>29.59</v>
      </c>
      <c r="K93" s="5">
        <f t="shared" si="31"/>
        <v>0.85799999999999998</v>
      </c>
      <c r="M93">
        <f t="shared" si="38"/>
        <v>25.381768278625948</v>
      </c>
      <c r="N93" s="5">
        <f t="shared" si="32"/>
        <v>7.2949514142458938</v>
      </c>
      <c r="O93" s="5">
        <f t="shared" si="33"/>
        <v>5.6155028579692949</v>
      </c>
      <c r="P93" s="5">
        <f t="shared" si="34"/>
        <v>0.76977933629593476</v>
      </c>
      <c r="Q93" s="5">
        <f t="shared" si="39"/>
        <v>29.593460234380149</v>
      </c>
      <c r="R93" s="5">
        <f t="shared" si="35"/>
        <v>0.85768166607089513</v>
      </c>
    </row>
    <row r="94" spans="1:18" x14ac:dyDescent="0.3">
      <c r="A94" t="s">
        <v>7</v>
      </c>
      <c r="B94" s="5">
        <f t="shared" si="26"/>
        <v>25.38</v>
      </c>
      <c r="C94">
        <v>6.9499999999999993</v>
      </c>
      <c r="D94">
        <v>5.6</v>
      </c>
      <c r="E94">
        <v>27.299999999999997</v>
      </c>
      <c r="F94">
        <v>25.949999999999996</v>
      </c>
      <c r="G94" s="5">
        <f t="shared" si="27"/>
        <v>7.44</v>
      </c>
      <c r="H94" s="5">
        <f t="shared" si="28"/>
        <v>6.1420000000000003</v>
      </c>
      <c r="I94" s="5">
        <f t="shared" si="29"/>
        <v>0.82599999999999996</v>
      </c>
      <c r="J94" s="5">
        <f t="shared" si="30"/>
        <v>30.19</v>
      </c>
      <c r="K94" s="5">
        <f t="shared" si="31"/>
        <v>0.84099999999999997</v>
      </c>
      <c r="M94">
        <f t="shared" si="38"/>
        <v>25.381768278625948</v>
      </c>
      <c r="N94" s="5">
        <f t="shared" si="32"/>
        <v>7.439527330096297</v>
      </c>
      <c r="O94" s="5">
        <f t="shared" si="33"/>
        <v>6.1417856688198658</v>
      </c>
      <c r="P94" s="5">
        <f t="shared" si="34"/>
        <v>0.82556127510595045</v>
      </c>
      <c r="Q94" s="5">
        <f t="shared" si="39"/>
        <v>30.189387701923927</v>
      </c>
      <c r="R94" s="5">
        <f t="shared" si="35"/>
        <v>0.84075134379119598</v>
      </c>
    </row>
    <row r="95" spans="1:18" x14ac:dyDescent="0.3">
      <c r="A95" t="s">
        <v>7</v>
      </c>
      <c r="B95" s="5">
        <f t="shared" si="26"/>
        <v>25.38</v>
      </c>
      <c r="C95">
        <v>7.4499999999999993</v>
      </c>
      <c r="D95">
        <v>6.1</v>
      </c>
      <c r="E95">
        <v>27.799999999999997</v>
      </c>
      <c r="F95">
        <v>26.449999999999996</v>
      </c>
      <c r="G95" s="5">
        <f t="shared" si="27"/>
        <v>7.9219999999999997</v>
      </c>
      <c r="H95" s="5">
        <f t="shared" si="28"/>
        <v>6.6210000000000004</v>
      </c>
      <c r="I95" s="5">
        <f t="shared" si="29"/>
        <v>0.83599999999999997</v>
      </c>
      <c r="J95" s="5">
        <f t="shared" si="30"/>
        <v>32.18</v>
      </c>
      <c r="K95" s="5">
        <f t="shared" si="31"/>
        <v>0.78900000000000003</v>
      </c>
      <c r="M95">
        <f t="shared" si="38"/>
        <v>25.381768278625948</v>
      </c>
      <c r="N95" s="5">
        <f t="shared" si="32"/>
        <v>7.9220767867184279</v>
      </c>
      <c r="O95" s="5">
        <f t="shared" si="33"/>
        <v>6.6214958835159532</v>
      </c>
      <c r="P95" s="5">
        <f t="shared" si="34"/>
        <v>0.83582828869029224</v>
      </c>
      <c r="Q95" s="5">
        <f t="shared" si="39"/>
        <v>32.178408307174692</v>
      </c>
      <c r="R95" s="5">
        <f t="shared" si="35"/>
        <v>0.78878259099492731</v>
      </c>
    </row>
    <row r="96" spans="1:18" x14ac:dyDescent="0.3">
      <c r="A96" t="s">
        <v>7</v>
      </c>
      <c r="B96" s="5">
        <f t="shared" si="26"/>
        <v>25.38</v>
      </c>
      <c r="C96">
        <v>7.9499999999999993</v>
      </c>
      <c r="D96">
        <v>6.85</v>
      </c>
      <c r="E96">
        <v>28.299999999999997</v>
      </c>
      <c r="F96">
        <v>27.199999999999996</v>
      </c>
      <c r="G96" s="5">
        <f t="shared" si="27"/>
        <v>8.4060000000000006</v>
      </c>
      <c r="H96" s="5">
        <f t="shared" si="28"/>
        <v>7.343</v>
      </c>
      <c r="I96" s="5">
        <f t="shared" si="29"/>
        <v>0.874</v>
      </c>
      <c r="J96" s="5">
        <f t="shared" si="30"/>
        <v>34.17</v>
      </c>
      <c r="K96" s="5">
        <f t="shared" si="31"/>
        <v>0.74299999999999999</v>
      </c>
      <c r="M96">
        <f t="shared" si="38"/>
        <v>25.381768278625948</v>
      </c>
      <c r="N96" s="5">
        <f t="shared" si="32"/>
        <v>8.4055429882349255</v>
      </c>
      <c r="O96" s="5">
        <f t="shared" si="33"/>
        <v>7.3431334124235912</v>
      </c>
      <c r="P96" s="5">
        <f t="shared" si="34"/>
        <v>0.87360607431329917</v>
      </c>
      <c r="Q96" s="5">
        <f t="shared" si="39"/>
        <v>34.171207643205541</v>
      </c>
      <c r="R96" s="5">
        <f t="shared" si="35"/>
        <v>0.74278230209615526</v>
      </c>
    </row>
    <row r="97" spans="1:18" x14ac:dyDescent="0.3">
      <c r="A97" t="s">
        <v>7</v>
      </c>
      <c r="B97" s="5">
        <f t="shared" si="26"/>
        <v>25.38</v>
      </c>
      <c r="C97">
        <v>8.3999999999999986</v>
      </c>
      <c r="D97">
        <v>7.6</v>
      </c>
      <c r="E97">
        <v>28.749999999999996</v>
      </c>
      <c r="F97">
        <v>27.949999999999996</v>
      </c>
      <c r="G97" s="5">
        <f t="shared" si="27"/>
        <v>8.8409999999999993</v>
      </c>
      <c r="H97" s="5">
        <f t="shared" si="28"/>
        <v>8.0670000000000002</v>
      </c>
      <c r="I97" s="5">
        <f t="shared" si="29"/>
        <v>0.91200000000000003</v>
      </c>
      <c r="J97" s="5">
        <f t="shared" si="30"/>
        <v>35.97</v>
      </c>
      <c r="K97" s="5">
        <f t="shared" si="31"/>
        <v>0.70599999999999996</v>
      </c>
      <c r="M97">
        <f t="shared" si="38"/>
        <v>25.381768278625948</v>
      </c>
      <c r="N97" s="5">
        <f t="shared" si="32"/>
        <v>8.8413941158079012</v>
      </c>
      <c r="O97" s="5">
        <f t="shared" si="33"/>
        <v>8.0670233695456304</v>
      </c>
      <c r="P97" s="5">
        <f t="shared" si="34"/>
        <v>0.912415311870586</v>
      </c>
      <c r="Q97" s="5">
        <f t="shared" si="39"/>
        <v>35.967742405948592</v>
      </c>
      <c r="R97" s="5">
        <f t="shared" si="35"/>
        <v>0.70568144066857352</v>
      </c>
    </row>
    <row r="98" spans="1:18" x14ac:dyDescent="0.3">
      <c r="A98" t="s">
        <v>7</v>
      </c>
      <c r="B98" s="5">
        <f t="shared" ref="B98:B129" si="40">ROUND(M98,2)</f>
        <v>25.38</v>
      </c>
      <c r="C98">
        <v>8.9499999999999993</v>
      </c>
      <c r="D98">
        <v>8.25</v>
      </c>
      <c r="E98">
        <v>29.299999999999997</v>
      </c>
      <c r="F98">
        <v>28.599999999999998</v>
      </c>
      <c r="G98" s="5">
        <f t="shared" ref="G98:G129" si="41">ROUND(N98,3)</f>
        <v>9.375</v>
      </c>
      <c r="H98" s="5">
        <f t="shared" ref="H98:H129" si="42">ROUND(O98,3)</f>
        <v>8.6959999999999997</v>
      </c>
      <c r="I98" s="5">
        <f t="shared" ref="I98:I129" si="43">ROUND(P98,3)</f>
        <v>0.92800000000000005</v>
      </c>
      <c r="J98" s="5">
        <f t="shared" ref="J98:J129" si="44">ROUND(Q98,2)</f>
        <v>38.17</v>
      </c>
      <c r="K98" s="5">
        <f t="shared" ref="K98:K129" si="45">ROUND(R98,3)</f>
        <v>0.66500000000000004</v>
      </c>
      <c r="M98">
        <f t="shared" si="38"/>
        <v>25.381768278625948</v>
      </c>
      <c r="N98" s="5">
        <f t="shared" ref="N98:N129" si="46">(C98+((((1000*M98)/(30*E98))^2)/1962))</f>
        <v>9.3749785365554281</v>
      </c>
      <c r="O98" s="5">
        <f t="shared" ref="O98:O129" si="47">IF(D98=0,0,(D98+((((1000*M98)/(30*F98))^2)/1962)))</f>
        <v>8.6960362656455938</v>
      </c>
      <c r="P98" s="5">
        <f t="shared" ref="P98:P129" si="48">O98/N98</f>
        <v>0.92757932530058973</v>
      </c>
      <c r="Q98" s="5">
        <f t="shared" si="39"/>
        <v>38.167124029827818</v>
      </c>
      <c r="R98" s="5">
        <f t="shared" ref="R98:R129" si="49">M98/Q98</f>
        <v>0.66501652728117411</v>
      </c>
    </row>
    <row r="99" spans="1:18" x14ac:dyDescent="0.3">
      <c r="A99" t="s">
        <v>7</v>
      </c>
      <c r="B99" s="5">
        <f t="shared" si="40"/>
        <v>25.38</v>
      </c>
      <c r="C99">
        <v>9.4499999999999993</v>
      </c>
      <c r="D99">
        <v>8.8999999999999986</v>
      </c>
      <c r="E99">
        <v>29.799999999999997</v>
      </c>
      <c r="F99">
        <v>29.249999999999996</v>
      </c>
      <c r="G99" s="5">
        <f t="shared" si="41"/>
        <v>9.8610000000000007</v>
      </c>
      <c r="H99" s="5">
        <f t="shared" si="42"/>
        <v>9.3260000000000005</v>
      </c>
      <c r="I99" s="5">
        <f t="shared" si="43"/>
        <v>0.94599999999999995</v>
      </c>
      <c r="J99" s="5">
        <f t="shared" si="44"/>
        <v>40.17</v>
      </c>
      <c r="K99" s="5">
        <f t="shared" si="45"/>
        <v>0.63200000000000001</v>
      </c>
      <c r="M99">
        <f t="shared" si="38"/>
        <v>25.381768278625948</v>
      </c>
      <c r="N99" s="5">
        <f t="shared" si="46"/>
        <v>9.8608371513079014</v>
      </c>
      <c r="O99" s="5">
        <f t="shared" si="47"/>
        <v>9.32643269643944</v>
      </c>
      <c r="P99" s="5">
        <f t="shared" si="48"/>
        <v>0.94580536655576142</v>
      </c>
      <c r="Q99" s="5">
        <f t="shared" si="39"/>
        <v>40.169784653976038</v>
      </c>
      <c r="R99" s="5">
        <f t="shared" si="49"/>
        <v>0.63186219436487923</v>
      </c>
    </row>
    <row r="100" spans="1:18" x14ac:dyDescent="0.3">
      <c r="A100" t="s">
        <v>7</v>
      </c>
      <c r="B100" s="5">
        <f t="shared" si="40"/>
        <v>25.38</v>
      </c>
      <c r="C100">
        <v>9.9499999999999993</v>
      </c>
      <c r="D100">
        <v>9.4499999999999993</v>
      </c>
      <c r="E100">
        <v>30.299999999999997</v>
      </c>
      <c r="F100">
        <v>29.799999999999997</v>
      </c>
      <c r="G100" s="5">
        <f t="shared" si="41"/>
        <v>10.347</v>
      </c>
      <c r="H100" s="5">
        <f t="shared" si="42"/>
        <v>9.8610000000000007</v>
      </c>
      <c r="I100" s="5">
        <f t="shared" si="43"/>
        <v>0.95299999999999996</v>
      </c>
      <c r="J100" s="5">
        <f t="shared" si="44"/>
        <v>42.18</v>
      </c>
      <c r="K100" s="5">
        <f t="shared" si="45"/>
        <v>0.60199999999999998</v>
      </c>
      <c r="M100">
        <f t="shared" si="38"/>
        <v>25.381768278625948</v>
      </c>
      <c r="N100" s="5">
        <f t="shared" si="46"/>
        <v>10.347390042204434</v>
      </c>
      <c r="O100" s="5">
        <f t="shared" si="47"/>
        <v>9.8608371513079014</v>
      </c>
      <c r="P100" s="5">
        <f t="shared" si="48"/>
        <v>0.95297820137135991</v>
      </c>
      <c r="Q100" s="5">
        <f t="shared" si="39"/>
        <v>42.175307014962456</v>
      </c>
      <c r="R100" s="5">
        <f t="shared" si="49"/>
        <v>0.60181585091061229</v>
      </c>
    </row>
    <row r="101" spans="1:18" x14ac:dyDescent="0.3">
      <c r="A101" t="s">
        <v>7</v>
      </c>
      <c r="B101" s="5">
        <f t="shared" si="40"/>
        <v>25.38</v>
      </c>
      <c r="C101">
        <v>10.45</v>
      </c>
      <c r="D101">
        <v>10.049999999999999</v>
      </c>
      <c r="E101">
        <v>30.799999999999997</v>
      </c>
      <c r="F101">
        <v>30.4</v>
      </c>
      <c r="G101" s="5">
        <f t="shared" si="41"/>
        <v>10.835000000000001</v>
      </c>
      <c r="H101" s="5">
        <f t="shared" si="42"/>
        <v>10.445</v>
      </c>
      <c r="I101" s="5">
        <f t="shared" si="43"/>
        <v>0.96399999999999997</v>
      </c>
      <c r="J101" s="5">
        <f t="shared" si="44"/>
        <v>44.18</v>
      </c>
      <c r="K101" s="5">
        <f t="shared" si="45"/>
        <v>0.57399999999999995</v>
      </c>
      <c r="M101">
        <f t="shared" si="38"/>
        <v>25.381768278625948</v>
      </c>
      <c r="N101" s="5">
        <f t="shared" si="46"/>
        <v>10.834592494357679</v>
      </c>
      <c r="O101" s="5">
        <f t="shared" si="47"/>
        <v>10.444779934045478</v>
      </c>
      <c r="P101" s="5">
        <f t="shared" si="48"/>
        <v>0.96402148391688902</v>
      </c>
      <c r="Q101" s="5">
        <f t="shared" si="39"/>
        <v>44.183506802492921</v>
      </c>
      <c r="R101" s="5">
        <f t="shared" si="49"/>
        <v>0.57446251136394311</v>
      </c>
    </row>
    <row r="102" spans="1:18" x14ac:dyDescent="0.3">
      <c r="A102" t="s">
        <v>7</v>
      </c>
      <c r="B102" s="5">
        <f t="shared" si="40"/>
        <v>25.38</v>
      </c>
      <c r="C102">
        <v>11</v>
      </c>
      <c r="D102">
        <v>10.6</v>
      </c>
      <c r="E102">
        <v>31.349999999999998</v>
      </c>
      <c r="F102">
        <v>30.949999999999996</v>
      </c>
      <c r="G102" s="5">
        <f t="shared" si="41"/>
        <v>11.371</v>
      </c>
      <c r="H102" s="5">
        <f t="shared" si="42"/>
        <v>10.981</v>
      </c>
      <c r="I102" s="5">
        <f t="shared" si="43"/>
        <v>0.96599999999999997</v>
      </c>
      <c r="J102" s="5">
        <f t="shared" si="44"/>
        <v>46.4</v>
      </c>
      <c r="K102" s="5">
        <f t="shared" si="45"/>
        <v>0.54700000000000004</v>
      </c>
      <c r="M102">
        <f t="shared" si="38"/>
        <v>25.381768278625948</v>
      </c>
      <c r="N102" s="5">
        <f t="shared" si="46"/>
        <v>11.371216393445886</v>
      </c>
      <c r="O102" s="5">
        <f t="shared" si="47"/>
        <v>10.98087365243067</v>
      </c>
      <c r="P102" s="5">
        <f t="shared" si="48"/>
        <v>0.96567273653852892</v>
      </c>
      <c r="Q102" s="5">
        <f t="shared" si="39"/>
        <v>46.395416852144599</v>
      </c>
      <c r="R102" s="5">
        <f t="shared" si="49"/>
        <v>0.54707490525441183</v>
      </c>
    </row>
    <row r="103" spans="1:18" x14ac:dyDescent="0.3">
      <c r="A103" t="s">
        <v>7</v>
      </c>
      <c r="B103" s="5">
        <f t="shared" si="40"/>
        <v>25.38</v>
      </c>
      <c r="C103">
        <v>11.5</v>
      </c>
      <c r="D103">
        <v>11.299999999999999</v>
      </c>
      <c r="E103">
        <v>31.849999999999998</v>
      </c>
      <c r="F103">
        <v>31.65</v>
      </c>
      <c r="G103" s="5">
        <f t="shared" si="41"/>
        <v>11.86</v>
      </c>
      <c r="H103" s="5">
        <f t="shared" si="42"/>
        <v>11.664</v>
      </c>
      <c r="I103" s="5">
        <f t="shared" si="43"/>
        <v>0.98399999999999999</v>
      </c>
      <c r="J103" s="5">
        <f t="shared" si="44"/>
        <v>48.41</v>
      </c>
      <c r="K103" s="5">
        <f t="shared" si="45"/>
        <v>0.52400000000000002</v>
      </c>
      <c r="M103">
        <f t="shared" si="38"/>
        <v>25.381768278625948</v>
      </c>
      <c r="N103" s="5">
        <f t="shared" si="46"/>
        <v>11.859652732315647</v>
      </c>
      <c r="O103" s="5">
        <f t="shared" si="47"/>
        <v>11.664212467871559</v>
      </c>
      <c r="P103" s="5">
        <f t="shared" si="48"/>
        <v>0.9835205744337232</v>
      </c>
      <c r="Q103" s="5">
        <f t="shared" si="39"/>
        <v>48.408702597331867</v>
      </c>
      <c r="R103" s="5">
        <f t="shared" si="49"/>
        <v>0.52432242379544602</v>
      </c>
    </row>
    <row r="104" spans="1:18" x14ac:dyDescent="0.3">
      <c r="A104" t="s">
        <v>7</v>
      </c>
      <c r="B104" s="5">
        <f t="shared" si="40"/>
        <v>25.38</v>
      </c>
      <c r="C104">
        <v>12</v>
      </c>
      <c r="D104">
        <v>11.85</v>
      </c>
      <c r="E104">
        <v>32.349999999999994</v>
      </c>
      <c r="F104">
        <v>32.199999999999996</v>
      </c>
      <c r="G104" s="5">
        <f t="shared" si="41"/>
        <v>12.349</v>
      </c>
      <c r="H104" s="5">
        <f t="shared" si="42"/>
        <v>12.202</v>
      </c>
      <c r="I104" s="5">
        <f t="shared" si="43"/>
        <v>0.98799999999999999</v>
      </c>
      <c r="J104" s="5">
        <f t="shared" si="44"/>
        <v>50.42</v>
      </c>
      <c r="K104" s="5">
        <f t="shared" si="45"/>
        <v>0.503</v>
      </c>
      <c r="M104">
        <f t="shared" si="38"/>
        <v>25.381768278625948</v>
      </c>
      <c r="N104" s="5">
        <f t="shared" si="46"/>
        <v>12.348621098779502</v>
      </c>
      <c r="O104" s="5">
        <f t="shared" si="47"/>
        <v>12.201876686709106</v>
      </c>
      <c r="P104" s="5">
        <f t="shared" si="48"/>
        <v>0.98811653455907722</v>
      </c>
      <c r="Q104" s="5">
        <f t="shared" si="39"/>
        <v>50.424181307059229</v>
      </c>
      <c r="R104" s="5">
        <f t="shared" si="49"/>
        <v>0.50336500505705939</v>
      </c>
    </row>
    <row r="105" spans="1:18" x14ac:dyDescent="0.3">
      <c r="A105" t="s">
        <v>7</v>
      </c>
      <c r="B105" s="5">
        <f t="shared" si="40"/>
        <v>25.38</v>
      </c>
      <c r="C105">
        <v>12.299999999999999</v>
      </c>
      <c r="D105">
        <v>12.299999999999999</v>
      </c>
      <c r="E105">
        <v>32.65</v>
      </c>
      <c r="F105">
        <v>32.65</v>
      </c>
      <c r="G105" s="5">
        <f t="shared" si="41"/>
        <v>12.641999999999999</v>
      </c>
      <c r="H105" s="5">
        <f t="shared" si="42"/>
        <v>12.641999999999999</v>
      </c>
      <c r="I105" s="5">
        <f t="shared" si="43"/>
        <v>1</v>
      </c>
      <c r="J105" s="5">
        <f t="shared" si="44"/>
        <v>51.63</v>
      </c>
      <c r="K105" s="5">
        <f t="shared" si="45"/>
        <v>0.49199999999999999</v>
      </c>
      <c r="M105">
        <f t="shared" si="38"/>
        <v>25.381768278625948</v>
      </c>
      <c r="N105" s="5">
        <f t="shared" si="46"/>
        <v>12.642244018158593</v>
      </c>
      <c r="O105" s="5">
        <f t="shared" si="47"/>
        <v>12.642244018158593</v>
      </c>
      <c r="P105" s="5">
        <f t="shared" si="48"/>
        <v>1</v>
      </c>
      <c r="Q105" s="5">
        <f t="shared" si="39"/>
        <v>51.634465618447905</v>
      </c>
      <c r="R105" s="5">
        <f t="shared" si="49"/>
        <v>0.49156639803700375</v>
      </c>
    </row>
    <row r="106" spans="1:18" x14ac:dyDescent="0.3">
      <c r="A106" t="s">
        <v>7</v>
      </c>
      <c r="B106" s="5">
        <f t="shared" si="40"/>
        <v>27.72</v>
      </c>
      <c r="C106">
        <v>6.1500000000000021</v>
      </c>
      <c r="D106">
        <v>0</v>
      </c>
      <c r="E106">
        <v>26.250000000000004</v>
      </c>
      <c r="F106" s="6" t="s">
        <v>30</v>
      </c>
      <c r="G106" s="5">
        <f t="shared" si="41"/>
        <v>6.7809999999999997</v>
      </c>
      <c r="H106" s="5">
        <f t="shared" si="42"/>
        <v>0</v>
      </c>
      <c r="I106" s="5">
        <f t="shared" si="43"/>
        <v>0</v>
      </c>
      <c r="J106" s="5">
        <f t="shared" si="44"/>
        <v>27.72</v>
      </c>
      <c r="K106" s="5">
        <f t="shared" si="45"/>
        <v>1</v>
      </c>
      <c r="M106">
        <v>27.719070675750324</v>
      </c>
      <c r="N106" s="5">
        <f t="shared" si="46"/>
        <v>6.7814765151656173</v>
      </c>
      <c r="O106" s="5">
        <f t="shared" si="47"/>
        <v>0</v>
      </c>
      <c r="P106" s="5">
        <f t="shared" si="48"/>
        <v>0</v>
      </c>
      <c r="Q106" s="5">
        <f>M106</f>
        <v>27.719070675750324</v>
      </c>
      <c r="R106" s="5">
        <f t="shared" si="49"/>
        <v>1</v>
      </c>
    </row>
    <row r="107" spans="1:18" x14ac:dyDescent="0.3">
      <c r="A107" t="s">
        <v>7</v>
      </c>
      <c r="B107" s="5">
        <f t="shared" si="40"/>
        <v>27.72</v>
      </c>
      <c r="C107">
        <v>6</v>
      </c>
      <c r="D107">
        <v>0</v>
      </c>
      <c r="E107">
        <v>26.1</v>
      </c>
      <c r="F107">
        <v>16.900000000000002</v>
      </c>
      <c r="G107" s="5">
        <f t="shared" si="41"/>
        <v>6.6390000000000002</v>
      </c>
      <c r="H107" s="5">
        <f t="shared" si="42"/>
        <v>0</v>
      </c>
      <c r="I107" s="5">
        <f t="shared" si="43"/>
        <v>0</v>
      </c>
      <c r="J107" s="5">
        <f t="shared" si="44"/>
        <v>26.89</v>
      </c>
      <c r="K107" s="5">
        <f t="shared" si="45"/>
        <v>1.0309999999999999</v>
      </c>
      <c r="M107">
        <f t="shared" ref="M107:M121" si="50">M106</f>
        <v>27.719070675750324</v>
      </c>
      <c r="N107" s="5">
        <f t="shared" si="46"/>
        <v>6.6387557232443841</v>
      </c>
      <c r="O107" s="5">
        <f t="shared" si="47"/>
        <v>0</v>
      </c>
      <c r="P107" s="5">
        <f t="shared" si="48"/>
        <v>0</v>
      </c>
      <c r="Q107" s="5">
        <f t="shared" ref="Q107:Q121" si="51" xml:space="preserve"> 4.1219*N107-0.4756</f>
        <v>26.888687215641028</v>
      </c>
      <c r="R107" s="5">
        <f t="shared" si="49"/>
        <v>1.030882261132714</v>
      </c>
    </row>
    <row r="108" spans="1:18" x14ac:dyDescent="0.3">
      <c r="A108" t="s">
        <v>7</v>
      </c>
      <c r="B108" s="5">
        <f t="shared" si="40"/>
        <v>27.72</v>
      </c>
      <c r="C108">
        <v>6</v>
      </c>
      <c r="D108">
        <v>0</v>
      </c>
      <c r="E108">
        <v>26.1</v>
      </c>
      <c r="F108">
        <v>18.600000000000001</v>
      </c>
      <c r="G108" s="5">
        <f t="shared" si="41"/>
        <v>6.6390000000000002</v>
      </c>
      <c r="H108" s="5">
        <f t="shared" si="42"/>
        <v>0</v>
      </c>
      <c r="I108" s="5">
        <f t="shared" si="43"/>
        <v>0</v>
      </c>
      <c r="J108" s="5">
        <f t="shared" si="44"/>
        <v>26.89</v>
      </c>
      <c r="K108" s="5">
        <f t="shared" si="45"/>
        <v>1.0309999999999999</v>
      </c>
      <c r="M108">
        <f t="shared" si="50"/>
        <v>27.719070675750324</v>
      </c>
      <c r="N108" s="5">
        <f t="shared" si="46"/>
        <v>6.6387557232443841</v>
      </c>
      <c r="O108" s="5">
        <f t="shared" si="47"/>
        <v>0</v>
      </c>
      <c r="P108" s="5">
        <f t="shared" si="48"/>
        <v>0</v>
      </c>
      <c r="Q108" s="5">
        <f t="shared" si="51"/>
        <v>26.888687215641028</v>
      </c>
      <c r="R108" s="5">
        <f t="shared" si="49"/>
        <v>1.030882261132714</v>
      </c>
    </row>
    <row r="109" spans="1:18" x14ac:dyDescent="0.3">
      <c r="A109" t="s">
        <v>7</v>
      </c>
      <c r="B109" s="5">
        <f t="shared" si="40"/>
        <v>27.72</v>
      </c>
      <c r="C109">
        <v>6</v>
      </c>
      <c r="D109">
        <v>0</v>
      </c>
      <c r="E109">
        <v>26.1</v>
      </c>
      <c r="F109">
        <v>19.800000000000004</v>
      </c>
      <c r="G109" s="5">
        <f t="shared" si="41"/>
        <v>6.6390000000000002</v>
      </c>
      <c r="H109" s="5">
        <f t="shared" si="42"/>
        <v>0</v>
      </c>
      <c r="I109" s="5">
        <f t="shared" si="43"/>
        <v>0</v>
      </c>
      <c r="J109" s="5">
        <f t="shared" si="44"/>
        <v>26.89</v>
      </c>
      <c r="K109" s="5">
        <f t="shared" si="45"/>
        <v>1.0309999999999999</v>
      </c>
      <c r="M109">
        <f t="shared" si="50"/>
        <v>27.719070675750324</v>
      </c>
      <c r="N109" s="5">
        <f t="shared" si="46"/>
        <v>6.6387557232443841</v>
      </c>
      <c r="O109" s="5">
        <f t="shared" si="47"/>
        <v>0</v>
      </c>
      <c r="P109" s="5">
        <f t="shared" si="48"/>
        <v>0</v>
      </c>
      <c r="Q109" s="5">
        <f t="shared" si="51"/>
        <v>26.888687215641028</v>
      </c>
      <c r="R109" s="5">
        <f t="shared" si="49"/>
        <v>1.030882261132714</v>
      </c>
    </row>
    <row r="110" spans="1:18" x14ac:dyDescent="0.3">
      <c r="A110" t="s">
        <v>7</v>
      </c>
      <c r="B110" s="5">
        <f t="shared" si="40"/>
        <v>27.72</v>
      </c>
      <c r="C110">
        <v>6</v>
      </c>
      <c r="D110">
        <v>0.60000000000000142</v>
      </c>
      <c r="E110">
        <v>26.1</v>
      </c>
      <c r="F110">
        <v>20.700000000000003</v>
      </c>
      <c r="G110" s="5">
        <f t="shared" si="41"/>
        <v>6.6390000000000002</v>
      </c>
      <c r="H110" s="5">
        <f t="shared" si="42"/>
        <v>1.615</v>
      </c>
      <c r="I110" s="5">
        <f t="shared" si="43"/>
        <v>0.24299999999999999</v>
      </c>
      <c r="J110" s="5">
        <f t="shared" si="44"/>
        <v>26.89</v>
      </c>
      <c r="K110" s="5">
        <f t="shared" si="45"/>
        <v>1.0309999999999999</v>
      </c>
      <c r="M110">
        <f t="shared" si="50"/>
        <v>27.719070675750324</v>
      </c>
      <c r="N110" s="5">
        <f t="shared" si="46"/>
        <v>6.6387557232443841</v>
      </c>
      <c r="O110" s="5">
        <f t="shared" si="47"/>
        <v>1.6154887774074242</v>
      </c>
      <c r="P110" s="5">
        <f t="shared" si="48"/>
        <v>0.24334210276047466</v>
      </c>
      <c r="Q110" s="5">
        <f t="shared" si="51"/>
        <v>26.888687215641028</v>
      </c>
      <c r="R110" s="5">
        <f t="shared" si="49"/>
        <v>1.030882261132714</v>
      </c>
    </row>
    <row r="111" spans="1:18" x14ac:dyDescent="0.3">
      <c r="A111" t="s">
        <v>7</v>
      </c>
      <c r="B111" s="5">
        <f t="shared" si="40"/>
        <v>27.72</v>
      </c>
      <c r="C111">
        <v>5.9600000000000009</v>
      </c>
      <c r="D111">
        <v>1.4000000000000021</v>
      </c>
      <c r="E111">
        <v>26.060000000000002</v>
      </c>
      <c r="F111">
        <v>21.500000000000004</v>
      </c>
      <c r="G111" s="5">
        <f t="shared" si="41"/>
        <v>6.601</v>
      </c>
      <c r="H111" s="5">
        <f t="shared" si="42"/>
        <v>2.3410000000000002</v>
      </c>
      <c r="I111" s="5">
        <f t="shared" si="43"/>
        <v>0.35499999999999998</v>
      </c>
      <c r="J111" s="5">
        <f t="shared" si="44"/>
        <v>26.73</v>
      </c>
      <c r="K111" s="5">
        <f t="shared" si="45"/>
        <v>1.0369999999999999</v>
      </c>
      <c r="M111">
        <f t="shared" si="50"/>
        <v>27.719070675750324</v>
      </c>
      <c r="N111" s="5">
        <f t="shared" si="46"/>
        <v>6.6007181052628816</v>
      </c>
      <c r="O111" s="5">
        <f t="shared" si="47"/>
        <v>2.3413234964441485</v>
      </c>
      <c r="P111" s="5">
        <f t="shared" si="48"/>
        <v>0.35470739078788494</v>
      </c>
      <c r="Q111" s="5">
        <f t="shared" si="51"/>
        <v>26.731899958083073</v>
      </c>
      <c r="R111" s="5">
        <f t="shared" si="49"/>
        <v>1.0369285654672951</v>
      </c>
    </row>
    <row r="112" spans="1:18" x14ac:dyDescent="0.3">
      <c r="A112" t="s">
        <v>7</v>
      </c>
      <c r="B112" s="5">
        <f t="shared" si="40"/>
        <v>27.72</v>
      </c>
      <c r="C112">
        <v>6.1000000000000014</v>
      </c>
      <c r="D112">
        <v>2.1000000000000014</v>
      </c>
      <c r="E112">
        <v>26.200000000000003</v>
      </c>
      <c r="F112">
        <v>22.200000000000003</v>
      </c>
      <c r="G112" s="5">
        <f t="shared" si="41"/>
        <v>6.734</v>
      </c>
      <c r="H112" s="5">
        <f t="shared" si="42"/>
        <v>2.9830000000000001</v>
      </c>
      <c r="I112" s="5">
        <f t="shared" si="43"/>
        <v>0.443</v>
      </c>
      <c r="J112" s="5">
        <f t="shared" si="44"/>
        <v>27.28</v>
      </c>
      <c r="K112" s="5">
        <f t="shared" si="45"/>
        <v>1.016</v>
      </c>
      <c r="M112">
        <f t="shared" si="50"/>
        <v>27.719070675750324</v>
      </c>
      <c r="N112" s="5">
        <f t="shared" si="46"/>
        <v>6.7338890306965036</v>
      </c>
      <c r="O112" s="5">
        <f t="shared" si="47"/>
        <v>2.9828966525267986</v>
      </c>
      <c r="P112" s="5">
        <f t="shared" si="48"/>
        <v>0.44296789551019228</v>
      </c>
      <c r="Q112" s="5">
        <f t="shared" si="51"/>
        <v>27.280817195627918</v>
      </c>
      <c r="R112" s="5">
        <f t="shared" si="49"/>
        <v>1.0160645290417709</v>
      </c>
    </row>
    <row r="113" spans="1:18" x14ac:dyDescent="0.3">
      <c r="A113" t="s">
        <v>7</v>
      </c>
      <c r="B113" s="5">
        <f t="shared" si="40"/>
        <v>27.72</v>
      </c>
      <c r="C113">
        <v>6.3000000000000007</v>
      </c>
      <c r="D113">
        <v>3.1000000000000014</v>
      </c>
      <c r="E113">
        <v>26.400000000000002</v>
      </c>
      <c r="F113">
        <v>23.200000000000003</v>
      </c>
      <c r="G113" s="5">
        <f t="shared" si="41"/>
        <v>6.9240000000000004</v>
      </c>
      <c r="H113" s="5">
        <f t="shared" si="42"/>
        <v>3.9079999999999999</v>
      </c>
      <c r="I113" s="5">
        <f t="shared" si="43"/>
        <v>0.56399999999999995</v>
      </c>
      <c r="J113" s="5">
        <f t="shared" si="44"/>
        <v>28.07</v>
      </c>
      <c r="K113" s="5">
        <f t="shared" si="45"/>
        <v>0.98799999999999999</v>
      </c>
      <c r="M113">
        <f t="shared" si="50"/>
        <v>27.719070675750324</v>
      </c>
      <c r="N113" s="5">
        <f t="shared" si="46"/>
        <v>6.9243210316679686</v>
      </c>
      <c r="O113" s="5">
        <f t="shared" si="47"/>
        <v>3.9084252122311747</v>
      </c>
      <c r="P113" s="5">
        <f t="shared" si="48"/>
        <v>0.56444887438872715</v>
      </c>
      <c r="Q113" s="5">
        <f t="shared" si="51"/>
        <v>28.065758860432201</v>
      </c>
      <c r="R113" s="5">
        <f t="shared" si="49"/>
        <v>0.98764728983791539</v>
      </c>
    </row>
    <row r="114" spans="1:18" x14ac:dyDescent="0.3">
      <c r="A114" t="s">
        <v>7</v>
      </c>
      <c r="B114" s="5">
        <f t="shared" si="40"/>
        <v>27.72</v>
      </c>
      <c r="C114">
        <v>6.8000000000000007</v>
      </c>
      <c r="D114">
        <v>4.1000000000000014</v>
      </c>
      <c r="E114">
        <v>26.900000000000002</v>
      </c>
      <c r="F114">
        <v>24.200000000000003</v>
      </c>
      <c r="G114" s="5">
        <f t="shared" si="41"/>
        <v>7.4009999999999998</v>
      </c>
      <c r="H114" s="5">
        <f t="shared" si="42"/>
        <v>4.843</v>
      </c>
      <c r="I114" s="5">
        <f t="shared" si="43"/>
        <v>0.65400000000000003</v>
      </c>
      <c r="J114" s="5">
        <f t="shared" si="44"/>
        <v>30.03</v>
      </c>
      <c r="K114" s="5">
        <f t="shared" si="45"/>
        <v>0.92300000000000004</v>
      </c>
      <c r="M114">
        <f t="shared" si="50"/>
        <v>27.719070675750324</v>
      </c>
      <c r="N114" s="5">
        <f t="shared" si="46"/>
        <v>7.4013277680398382</v>
      </c>
      <c r="O114" s="5">
        <f t="shared" si="47"/>
        <v>4.8429936244643592</v>
      </c>
      <c r="P114" s="5">
        <f t="shared" si="48"/>
        <v>0.65434119069516272</v>
      </c>
      <c r="Q114" s="5">
        <f t="shared" si="51"/>
        <v>30.03193292708341</v>
      </c>
      <c r="R114" s="5">
        <f t="shared" si="49"/>
        <v>0.92298656710013827</v>
      </c>
    </row>
    <row r="115" spans="1:18" x14ac:dyDescent="0.3">
      <c r="A115" t="s">
        <v>7</v>
      </c>
      <c r="B115" s="5">
        <f t="shared" si="40"/>
        <v>27.72</v>
      </c>
      <c r="C115">
        <v>7.2000000000000028</v>
      </c>
      <c r="D115">
        <v>4.7000000000000028</v>
      </c>
      <c r="E115">
        <v>27.300000000000004</v>
      </c>
      <c r="F115">
        <v>24.800000000000004</v>
      </c>
      <c r="G115" s="5">
        <f t="shared" si="41"/>
        <v>7.7839999999999998</v>
      </c>
      <c r="H115" s="5">
        <f t="shared" si="42"/>
        <v>5.407</v>
      </c>
      <c r="I115" s="5">
        <f t="shared" si="43"/>
        <v>0.69499999999999995</v>
      </c>
      <c r="J115" s="5">
        <f t="shared" si="44"/>
        <v>31.61</v>
      </c>
      <c r="K115" s="5">
        <f t="shared" si="45"/>
        <v>0.877</v>
      </c>
      <c r="M115">
        <f t="shared" si="50"/>
        <v>27.719070675750324</v>
      </c>
      <c r="N115" s="5">
        <f t="shared" si="46"/>
        <v>7.7838355354711704</v>
      </c>
      <c r="O115" s="5">
        <f t="shared" si="47"/>
        <v>5.4074772148662014</v>
      </c>
      <c r="P115" s="5">
        <f t="shared" si="48"/>
        <v>0.69470599554990164</v>
      </c>
      <c r="Q115" s="5">
        <f t="shared" si="51"/>
        <v>31.608591693658617</v>
      </c>
      <c r="R115" s="5">
        <f t="shared" si="49"/>
        <v>0.8769473485056084</v>
      </c>
    </row>
    <row r="116" spans="1:18" x14ac:dyDescent="0.3">
      <c r="A116" t="s">
        <v>7</v>
      </c>
      <c r="B116" s="5">
        <f t="shared" si="40"/>
        <v>27.72</v>
      </c>
      <c r="C116">
        <v>8.3000000000000007</v>
      </c>
      <c r="D116">
        <v>6.1000000000000014</v>
      </c>
      <c r="E116">
        <v>28.400000000000002</v>
      </c>
      <c r="F116">
        <v>26.200000000000003</v>
      </c>
      <c r="G116" s="5">
        <f t="shared" si="41"/>
        <v>8.8390000000000004</v>
      </c>
      <c r="H116" s="5">
        <f t="shared" si="42"/>
        <v>6.734</v>
      </c>
      <c r="I116" s="5">
        <f t="shared" si="43"/>
        <v>0.76200000000000001</v>
      </c>
      <c r="J116" s="5">
        <f t="shared" si="44"/>
        <v>35.96</v>
      </c>
      <c r="K116" s="5">
        <f t="shared" si="45"/>
        <v>0.77100000000000002</v>
      </c>
      <c r="M116">
        <f t="shared" si="50"/>
        <v>27.719070675750324</v>
      </c>
      <c r="N116" s="5">
        <f t="shared" si="46"/>
        <v>8.8394847081820416</v>
      </c>
      <c r="O116" s="5">
        <f t="shared" si="47"/>
        <v>6.7338890306965036</v>
      </c>
      <c r="P116" s="5">
        <f t="shared" si="48"/>
        <v>0.76179655862331574</v>
      </c>
      <c r="Q116" s="5">
        <f t="shared" si="51"/>
        <v>35.95987201865556</v>
      </c>
      <c r="R116" s="5">
        <f t="shared" si="49"/>
        <v>0.7708334073427735</v>
      </c>
    </row>
    <row r="117" spans="1:18" x14ac:dyDescent="0.3">
      <c r="A117" t="s">
        <v>7</v>
      </c>
      <c r="B117" s="5">
        <f t="shared" si="40"/>
        <v>27.72</v>
      </c>
      <c r="C117">
        <v>8.3500000000000014</v>
      </c>
      <c r="D117">
        <v>6.8000000000000007</v>
      </c>
      <c r="E117">
        <v>28.450000000000003</v>
      </c>
      <c r="F117">
        <v>26.900000000000002</v>
      </c>
      <c r="G117" s="5">
        <f t="shared" si="41"/>
        <v>8.8879999999999999</v>
      </c>
      <c r="H117" s="5">
        <f t="shared" si="42"/>
        <v>7.4009999999999998</v>
      </c>
      <c r="I117" s="5">
        <f t="shared" si="43"/>
        <v>0.83299999999999996</v>
      </c>
      <c r="J117" s="5">
        <f t="shared" si="44"/>
        <v>36.159999999999997</v>
      </c>
      <c r="K117" s="5">
        <f t="shared" si="45"/>
        <v>0.76700000000000002</v>
      </c>
      <c r="M117">
        <f t="shared" si="50"/>
        <v>27.719070675750324</v>
      </c>
      <c r="N117" s="5">
        <f t="shared" si="46"/>
        <v>8.887590118922672</v>
      </c>
      <c r="O117" s="5">
        <f t="shared" si="47"/>
        <v>7.4013277680398382</v>
      </c>
      <c r="P117" s="5">
        <f t="shared" si="48"/>
        <v>0.83277105143289454</v>
      </c>
      <c r="Q117" s="5">
        <f t="shared" si="51"/>
        <v>36.158157711187364</v>
      </c>
      <c r="R117" s="5">
        <f t="shared" si="49"/>
        <v>0.76660627726544872</v>
      </c>
    </row>
    <row r="118" spans="1:18" x14ac:dyDescent="0.3">
      <c r="A118" t="s">
        <v>7</v>
      </c>
      <c r="B118" s="5">
        <f t="shared" si="40"/>
        <v>27.72</v>
      </c>
      <c r="C118">
        <v>10.000000000000002</v>
      </c>
      <c r="D118">
        <v>8.5000000000000018</v>
      </c>
      <c r="E118">
        <v>30.1</v>
      </c>
      <c r="F118">
        <v>28.6</v>
      </c>
      <c r="G118" s="5">
        <f t="shared" si="41"/>
        <v>10.48</v>
      </c>
      <c r="H118" s="5">
        <f t="shared" si="42"/>
        <v>9.032</v>
      </c>
      <c r="I118" s="5">
        <f t="shared" si="43"/>
        <v>0.86199999999999999</v>
      </c>
      <c r="J118" s="5">
        <f t="shared" si="44"/>
        <v>42.72</v>
      </c>
      <c r="K118" s="5">
        <f t="shared" si="45"/>
        <v>0.64900000000000002</v>
      </c>
      <c r="M118">
        <f t="shared" si="50"/>
        <v>27.719070675750324</v>
      </c>
      <c r="N118" s="5">
        <f t="shared" si="46"/>
        <v>10.480267090022526</v>
      </c>
      <c r="O118" s="5">
        <f t="shared" si="47"/>
        <v>9.0319658494685662</v>
      </c>
      <c r="P118" s="5">
        <f t="shared" si="48"/>
        <v>0.86180683868898933</v>
      </c>
      <c r="Q118" s="5">
        <f t="shared" si="51"/>
        <v>42.72301291836385</v>
      </c>
      <c r="R118" s="5">
        <f t="shared" si="49"/>
        <v>0.64880889203007719</v>
      </c>
    </row>
    <row r="119" spans="1:18" x14ac:dyDescent="0.3">
      <c r="A119" t="s">
        <v>7</v>
      </c>
      <c r="B119" s="5">
        <f t="shared" si="40"/>
        <v>27.72</v>
      </c>
      <c r="C119">
        <v>11.100000000000001</v>
      </c>
      <c r="D119">
        <v>9.6500000000000021</v>
      </c>
      <c r="E119">
        <v>31.200000000000003</v>
      </c>
      <c r="F119">
        <v>29.750000000000004</v>
      </c>
      <c r="G119" s="5">
        <f t="shared" si="41"/>
        <v>11.547000000000001</v>
      </c>
      <c r="H119" s="5">
        <f t="shared" si="42"/>
        <v>10.141999999999999</v>
      </c>
      <c r="I119" s="5">
        <f t="shared" si="43"/>
        <v>0.878</v>
      </c>
      <c r="J119" s="5">
        <f t="shared" si="44"/>
        <v>47.12</v>
      </c>
      <c r="K119" s="5">
        <f t="shared" si="45"/>
        <v>0.58799999999999997</v>
      </c>
      <c r="M119">
        <f t="shared" si="50"/>
        <v>27.719070675750324</v>
      </c>
      <c r="N119" s="5">
        <f t="shared" si="46"/>
        <v>11.546999081845115</v>
      </c>
      <c r="O119" s="5">
        <f t="shared" si="47"/>
        <v>10.141633965094339</v>
      </c>
      <c r="P119" s="5">
        <f t="shared" si="48"/>
        <v>0.87829174430607038</v>
      </c>
      <c r="Q119" s="5">
        <f t="shared" si="51"/>
        <v>47.119975515457384</v>
      </c>
      <c r="R119" s="5">
        <f t="shared" si="49"/>
        <v>0.58826581237626652</v>
      </c>
    </row>
    <row r="120" spans="1:18" x14ac:dyDescent="0.3">
      <c r="A120" t="s">
        <v>7</v>
      </c>
      <c r="B120" s="5">
        <f t="shared" si="40"/>
        <v>27.72</v>
      </c>
      <c r="C120">
        <v>13.05</v>
      </c>
      <c r="D120">
        <v>12.600000000000001</v>
      </c>
      <c r="E120">
        <v>33.150000000000006</v>
      </c>
      <c r="F120">
        <v>32.700000000000003</v>
      </c>
      <c r="G120" s="5">
        <f t="shared" si="41"/>
        <v>13.446</v>
      </c>
      <c r="H120" s="5">
        <f t="shared" si="42"/>
        <v>13.007</v>
      </c>
      <c r="I120" s="5">
        <f t="shared" si="43"/>
        <v>0.96699999999999997</v>
      </c>
      <c r="J120" s="5">
        <f t="shared" si="44"/>
        <v>54.95</v>
      </c>
      <c r="K120" s="5">
        <f t="shared" si="45"/>
        <v>0.504</v>
      </c>
      <c r="M120">
        <f t="shared" si="50"/>
        <v>27.719070675750324</v>
      </c>
      <c r="N120" s="5">
        <f t="shared" si="46"/>
        <v>13.44595766419498</v>
      </c>
      <c r="O120" s="5">
        <f t="shared" si="47"/>
        <v>13.006930567228075</v>
      </c>
      <c r="P120" s="5">
        <f t="shared" si="48"/>
        <v>0.967348766972844</v>
      </c>
      <c r="Q120" s="5">
        <f t="shared" si="51"/>
        <v>54.94729289604529</v>
      </c>
      <c r="R120" s="5">
        <f t="shared" si="49"/>
        <v>0.50446653901934702</v>
      </c>
    </row>
    <row r="121" spans="1:18" x14ac:dyDescent="0.3">
      <c r="A121" t="s">
        <v>7</v>
      </c>
      <c r="B121" s="5">
        <f t="shared" si="40"/>
        <v>27.72</v>
      </c>
      <c r="C121">
        <v>14.200000000000001</v>
      </c>
      <c r="D121">
        <v>14.000000000000002</v>
      </c>
      <c r="E121">
        <v>34.300000000000004</v>
      </c>
      <c r="F121">
        <v>34.1</v>
      </c>
      <c r="G121" s="5">
        <f t="shared" si="41"/>
        <v>14.57</v>
      </c>
      <c r="H121" s="5">
        <f t="shared" si="42"/>
        <v>14.374000000000001</v>
      </c>
      <c r="I121" s="5">
        <f t="shared" si="43"/>
        <v>0.98699999999999999</v>
      </c>
      <c r="J121" s="5">
        <f t="shared" si="44"/>
        <v>59.58</v>
      </c>
      <c r="K121" s="5">
        <f t="shared" si="45"/>
        <v>0.46500000000000002</v>
      </c>
      <c r="M121">
        <f t="shared" si="50"/>
        <v>27.719070675750324</v>
      </c>
      <c r="N121" s="5">
        <f t="shared" si="46"/>
        <v>14.569851665744126</v>
      </c>
      <c r="O121" s="5">
        <f t="shared" si="47"/>
        <v>14.374202824392041</v>
      </c>
      <c r="P121" s="5">
        <f t="shared" si="48"/>
        <v>0.98657166552957543</v>
      </c>
      <c r="Q121" s="5">
        <f t="shared" si="51"/>
        <v>59.579871581030716</v>
      </c>
      <c r="R121" s="5">
        <f t="shared" si="49"/>
        <v>0.46524220244502229</v>
      </c>
    </row>
    <row r="122" spans="1:18" x14ac:dyDescent="0.3">
      <c r="A122" t="s">
        <v>7</v>
      </c>
      <c r="B122" s="5">
        <f t="shared" si="40"/>
        <v>30.41</v>
      </c>
      <c r="C122">
        <v>6.5100000000000016</v>
      </c>
      <c r="D122">
        <v>0</v>
      </c>
      <c r="E122">
        <v>26.849999999999998</v>
      </c>
      <c r="F122" s="6" t="s">
        <v>30</v>
      </c>
      <c r="G122" s="5">
        <f t="shared" si="41"/>
        <v>7.2359999999999998</v>
      </c>
      <c r="H122" s="5">
        <f t="shared" si="42"/>
        <v>0</v>
      </c>
      <c r="I122" s="5">
        <f t="shared" si="43"/>
        <v>0</v>
      </c>
      <c r="J122" s="5">
        <f t="shared" si="44"/>
        <v>30.41</v>
      </c>
      <c r="K122" s="5">
        <f t="shared" si="45"/>
        <v>1</v>
      </c>
      <c r="M122">
        <v>30.405516767233486</v>
      </c>
      <c r="N122" s="5">
        <f t="shared" si="46"/>
        <v>7.2362308363525241</v>
      </c>
      <c r="O122" s="5">
        <f t="shared" si="47"/>
        <v>0</v>
      </c>
      <c r="P122" s="5">
        <f t="shared" si="48"/>
        <v>0</v>
      </c>
      <c r="Q122" s="5">
        <f>M122</f>
        <v>30.405516767233486</v>
      </c>
      <c r="R122" s="5">
        <f t="shared" si="49"/>
        <v>1</v>
      </c>
    </row>
    <row r="123" spans="1:18" x14ac:dyDescent="0.3">
      <c r="A123" t="s">
        <v>7</v>
      </c>
      <c r="B123" s="5">
        <f t="shared" si="40"/>
        <v>30.41</v>
      </c>
      <c r="C123">
        <v>6.3100000000000005</v>
      </c>
      <c r="D123">
        <v>0</v>
      </c>
      <c r="E123">
        <v>26.65</v>
      </c>
      <c r="F123">
        <v>16.949999999999996</v>
      </c>
      <c r="G123" s="5">
        <f t="shared" si="41"/>
        <v>7.0469999999999997</v>
      </c>
      <c r="H123" s="5">
        <f t="shared" si="42"/>
        <v>0</v>
      </c>
      <c r="I123" s="5">
        <f t="shared" si="43"/>
        <v>0</v>
      </c>
      <c r="J123" s="5">
        <f t="shared" si="44"/>
        <v>28.57</v>
      </c>
      <c r="K123" s="5">
        <f t="shared" si="45"/>
        <v>1.0640000000000001</v>
      </c>
      <c r="M123">
        <f t="shared" ref="M123:M138" si="52">M122</f>
        <v>30.405516767233486</v>
      </c>
      <c r="N123" s="5">
        <f t="shared" si="46"/>
        <v>7.0471720131653841</v>
      </c>
      <c r="O123" s="5">
        <f t="shared" si="47"/>
        <v>0</v>
      </c>
      <c r="P123" s="5">
        <f t="shared" si="48"/>
        <v>0</v>
      </c>
      <c r="Q123" s="5">
        <f t="shared" ref="Q123:Q138" si="53" xml:space="preserve"> 4.1219*N123-0.4756</f>
        <v>28.572138321066397</v>
      </c>
      <c r="R123" s="5">
        <f t="shared" si="49"/>
        <v>1.0641666516368264</v>
      </c>
    </row>
    <row r="124" spans="1:18" x14ac:dyDescent="0.3">
      <c r="A124" t="s">
        <v>7</v>
      </c>
      <c r="B124" s="5">
        <f t="shared" si="40"/>
        <v>30.41</v>
      </c>
      <c r="C124">
        <v>6.4600000000000009</v>
      </c>
      <c r="D124">
        <v>0</v>
      </c>
      <c r="E124">
        <v>26.799999999999997</v>
      </c>
      <c r="F124">
        <v>18.649999999999999</v>
      </c>
      <c r="G124" s="5">
        <f t="shared" si="41"/>
        <v>7.1890000000000001</v>
      </c>
      <c r="H124" s="5">
        <f t="shared" si="42"/>
        <v>0</v>
      </c>
      <c r="I124" s="5">
        <f t="shared" si="43"/>
        <v>0</v>
      </c>
      <c r="J124" s="5">
        <f t="shared" si="44"/>
        <v>29.16</v>
      </c>
      <c r="K124" s="5">
        <f t="shared" si="45"/>
        <v>1.0429999999999999</v>
      </c>
      <c r="M124">
        <f t="shared" si="52"/>
        <v>30.405516767233486</v>
      </c>
      <c r="N124" s="5">
        <f t="shared" si="46"/>
        <v>7.1889431807200275</v>
      </c>
      <c r="O124" s="5">
        <f t="shared" si="47"/>
        <v>0</v>
      </c>
      <c r="P124" s="5">
        <f t="shared" si="48"/>
        <v>0</v>
      </c>
      <c r="Q124" s="5">
        <f t="shared" si="53"/>
        <v>29.156504896609881</v>
      </c>
      <c r="R124" s="5">
        <f t="shared" si="49"/>
        <v>1.0428381891126062</v>
      </c>
    </row>
    <row r="125" spans="1:18" x14ac:dyDescent="0.3">
      <c r="A125" t="s">
        <v>7</v>
      </c>
      <c r="B125" s="5">
        <f t="shared" si="40"/>
        <v>30.41</v>
      </c>
      <c r="C125">
        <v>6.4600000000000009</v>
      </c>
      <c r="D125">
        <v>0</v>
      </c>
      <c r="E125">
        <v>26.799999999999997</v>
      </c>
      <c r="F125">
        <v>19.049999999999997</v>
      </c>
      <c r="G125" s="5">
        <f t="shared" si="41"/>
        <v>7.1890000000000001</v>
      </c>
      <c r="H125" s="5">
        <f t="shared" si="42"/>
        <v>0</v>
      </c>
      <c r="I125" s="5">
        <f t="shared" si="43"/>
        <v>0</v>
      </c>
      <c r="J125" s="5">
        <f t="shared" si="44"/>
        <v>29.16</v>
      </c>
      <c r="K125" s="5">
        <f t="shared" si="45"/>
        <v>1.0429999999999999</v>
      </c>
      <c r="M125">
        <f t="shared" si="52"/>
        <v>30.405516767233486</v>
      </c>
      <c r="N125" s="5">
        <f t="shared" si="46"/>
        <v>7.1889431807200275</v>
      </c>
      <c r="O125" s="5">
        <f t="shared" si="47"/>
        <v>0</v>
      </c>
      <c r="P125" s="5">
        <f t="shared" si="48"/>
        <v>0</v>
      </c>
      <c r="Q125" s="5">
        <f t="shared" si="53"/>
        <v>29.156504896609881</v>
      </c>
      <c r="R125" s="5">
        <f t="shared" si="49"/>
        <v>1.0428381891126062</v>
      </c>
    </row>
    <row r="126" spans="1:18" x14ac:dyDescent="0.3">
      <c r="A126" t="s">
        <v>7</v>
      </c>
      <c r="B126" s="5">
        <f t="shared" si="40"/>
        <v>30.41</v>
      </c>
      <c r="C126">
        <v>6.3600000000000012</v>
      </c>
      <c r="D126">
        <v>0</v>
      </c>
      <c r="E126">
        <v>26.699999999999996</v>
      </c>
      <c r="F126">
        <v>19.749999999999996</v>
      </c>
      <c r="G126" s="5">
        <f t="shared" si="41"/>
        <v>7.0940000000000003</v>
      </c>
      <c r="H126" s="5">
        <f t="shared" si="42"/>
        <v>0</v>
      </c>
      <c r="I126" s="5">
        <f t="shared" si="43"/>
        <v>0</v>
      </c>
      <c r="J126" s="5">
        <f t="shared" si="44"/>
        <v>28.77</v>
      </c>
      <c r="K126" s="5">
        <f t="shared" si="45"/>
        <v>1.0569999999999999</v>
      </c>
      <c r="M126">
        <f t="shared" si="52"/>
        <v>30.405516767233486</v>
      </c>
      <c r="N126" s="5">
        <f t="shared" si="46"/>
        <v>7.0944136544492871</v>
      </c>
      <c r="O126" s="5">
        <f t="shared" si="47"/>
        <v>0</v>
      </c>
      <c r="P126" s="5">
        <f t="shared" si="48"/>
        <v>0</v>
      </c>
      <c r="Q126" s="5">
        <f t="shared" si="53"/>
        <v>28.766863642274519</v>
      </c>
      <c r="R126" s="5">
        <f t="shared" si="49"/>
        <v>1.056963218004443</v>
      </c>
    </row>
    <row r="127" spans="1:18" x14ac:dyDescent="0.3">
      <c r="A127" t="s">
        <v>7</v>
      </c>
      <c r="B127" s="5">
        <f t="shared" si="40"/>
        <v>30.41</v>
      </c>
      <c r="C127">
        <v>6.4600000000000009</v>
      </c>
      <c r="D127">
        <v>0.81000000000000227</v>
      </c>
      <c r="E127">
        <v>26.799999999999997</v>
      </c>
      <c r="F127">
        <v>21.15</v>
      </c>
      <c r="G127" s="5">
        <f t="shared" si="41"/>
        <v>7.1890000000000001</v>
      </c>
      <c r="H127" s="5">
        <f t="shared" si="42"/>
        <v>1.98</v>
      </c>
      <c r="I127" s="5">
        <f t="shared" si="43"/>
        <v>0.27500000000000002</v>
      </c>
      <c r="J127" s="5">
        <f t="shared" si="44"/>
        <v>29.16</v>
      </c>
      <c r="K127" s="5">
        <f t="shared" si="45"/>
        <v>1.0429999999999999</v>
      </c>
      <c r="M127">
        <f t="shared" si="52"/>
        <v>30.405516767233486</v>
      </c>
      <c r="N127" s="5">
        <f t="shared" si="46"/>
        <v>7.1889431807200275</v>
      </c>
      <c r="O127" s="5">
        <f t="shared" si="47"/>
        <v>1.9804221230104733</v>
      </c>
      <c r="P127" s="5">
        <f t="shared" si="48"/>
        <v>0.27548167696216497</v>
      </c>
      <c r="Q127" s="5">
        <f t="shared" si="53"/>
        <v>29.156504896609881</v>
      </c>
      <c r="R127" s="5">
        <f t="shared" si="49"/>
        <v>1.0428381891126062</v>
      </c>
    </row>
    <row r="128" spans="1:18" x14ac:dyDescent="0.3">
      <c r="A128" t="s">
        <v>7</v>
      </c>
      <c r="B128" s="5">
        <f t="shared" si="40"/>
        <v>30.41</v>
      </c>
      <c r="C128">
        <v>6.5600000000000005</v>
      </c>
      <c r="D128">
        <v>1.7100000000000009</v>
      </c>
      <c r="E128">
        <v>26.9</v>
      </c>
      <c r="F128">
        <v>22.049999999999997</v>
      </c>
      <c r="G128" s="5">
        <f t="shared" si="41"/>
        <v>7.2839999999999998</v>
      </c>
      <c r="H128" s="5">
        <f t="shared" si="42"/>
        <v>2.7869999999999999</v>
      </c>
      <c r="I128" s="5">
        <f t="shared" si="43"/>
        <v>0.38300000000000001</v>
      </c>
      <c r="J128" s="5">
        <f t="shared" si="44"/>
        <v>29.55</v>
      </c>
      <c r="K128" s="5">
        <f t="shared" si="45"/>
        <v>1.0289999999999999</v>
      </c>
      <c r="M128">
        <f t="shared" si="52"/>
        <v>30.405516767233486</v>
      </c>
      <c r="N128" s="5">
        <f t="shared" si="46"/>
        <v>7.2835336025211816</v>
      </c>
      <c r="O128" s="5">
        <f t="shared" si="47"/>
        <v>2.7868273509913095</v>
      </c>
      <c r="P128" s="5">
        <f t="shared" si="48"/>
        <v>0.38262023669756318</v>
      </c>
      <c r="Q128" s="5">
        <f t="shared" si="53"/>
        <v>29.546397156232061</v>
      </c>
      <c r="R128" s="5">
        <f t="shared" si="49"/>
        <v>1.0290769668619382</v>
      </c>
    </row>
    <row r="129" spans="1:18" x14ac:dyDescent="0.3">
      <c r="A129" t="s">
        <v>7</v>
      </c>
      <c r="B129" s="5">
        <f t="shared" si="40"/>
        <v>30.41</v>
      </c>
      <c r="C129">
        <v>6.41</v>
      </c>
      <c r="D129">
        <v>2.0100000000000016</v>
      </c>
      <c r="E129">
        <v>26.749999999999996</v>
      </c>
      <c r="F129">
        <v>22.349999999999998</v>
      </c>
      <c r="G129" s="5">
        <f t="shared" si="41"/>
        <v>7.1420000000000003</v>
      </c>
      <c r="H129" s="5">
        <f t="shared" si="42"/>
        <v>3.0579999999999998</v>
      </c>
      <c r="I129" s="5">
        <f t="shared" si="43"/>
        <v>0.42799999999999999</v>
      </c>
      <c r="J129" s="5">
        <f t="shared" si="44"/>
        <v>28.96</v>
      </c>
      <c r="K129" s="5">
        <f t="shared" si="45"/>
        <v>1.05</v>
      </c>
      <c r="M129">
        <f t="shared" si="52"/>
        <v>30.405516767233486</v>
      </c>
      <c r="N129" s="5">
        <f t="shared" si="46"/>
        <v>7.1416707487051818</v>
      </c>
      <c r="O129" s="5">
        <f t="shared" si="47"/>
        <v>3.0581132483929201</v>
      </c>
      <c r="P129" s="5">
        <f t="shared" si="48"/>
        <v>0.42820697789062456</v>
      </c>
      <c r="Q129" s="5">
        <f t="shared" si="53"/>
        <v>28.961652659087889</v>
      </c>
      <c r="R129" s="5">
        <f t="shared" si="49"/>
        <v>1.0498543410191934</v>
      </c>
    </row>
    <row r="130" spans="1:18" x14ac:dyDescent="0.3">
      <c r="A130" t="s">
        <v>7</v>
      </c>
      <c r="B130" s="5">
        <f t="shared" ref="B130:B161" si="54">ROUND(M130,2)</f>
        <v>30.41</v>
      </c>
      <c r="C130">
        <v>6.4600000000000009</v>
      </c>
      <c r="D130">
        <v>2.3100000000000023</v>
      </c>
      <c r="E130">
        <v>26.799999999999997</v>
      </c>
      <c r="F130">
        <v>22.65</v>
      </c>
      <c r="G130" s="5">
        <f t="shared" ref="G130:G161" si="55">ROUND(N130,3)</f>
        <v>7.1890000000000001</v>
      </c>
      <c r="H130" s="5">
        <f t="shared" ref="H130:H161" si="56">ROUND(O130,3)</f>
        <v>3.331</v>
      </c>
      <c r="I130" s="5">
        <f t="shared" ref="I130:I161" si="57">ROUND(P130,3)</f>
        <v>0.46300000000000002</v>
      </c>
      <c r="J130" s="5">
        <f t="shared" ref="J130:J161" si="58">ROUND(Q130,2)</f>
        <v>29.16</v>
      </c>
      <c r="K130" s="5">
        <f t="shared" ref="K130:K161" si="59">ROUND(R130,3)</f>
        <v>1.0429999999999999</v>
      </c>
      <c r="M130">
        <f t="shared" si="52"/>
        <v>30.405516767233486</v>
      </c>
      <c r="N130" s="5">
        <f t="shared" ref="N130:N161" si="60">(C130+((((1000*M130)/(30*E130))^2)/1962))</f>
        <v>7.1889431807200275</v>
      </c>
      <c r="O130" s="5">
        <f t="shared" ref="O130:O161" si="61">IF(D130=0,0,(D130+((((1000*M130)/(30*F130))^2)/1962)))</f>
        <v>3.3305325304842435</v>
      </c>
      <c r="P130" s="5">
        <f t="shared" ref="P130:P161" si="62">O130/N130</f>
        <v>0.46328541577799276</v>
      </c>
      <c r="Q130" s="5">
        <f t="shared" si="53"/>
        <v>29.156504896609881</v>
      </c>
      <c r="R130" s="5">
        <f t="shared" ref="R130:R161" si="63">M130/Q130</f>
        <v>1.0428381891126062</v>
      </c>
    </row>
    <row r="131" spans="1:18" x14ac:dyDescent="0.3">
      <c r="A131" t="s">
        <v>7</v>
      </c>
      <c r="B131" s="5">
        <f t="shared" si="54"/>
        <v>30.41</v>
      </c>
      <c r="C131">
        <v>6.66</v>
      </c>
      <c r="D131">
        <v>3.3100000000000023</v>
      </c>
      <c r="E131">
        <v>26.999999999999996</v>
      </c>
      <c r="F131">
        <v>23.65</v>
      </c>
      <c r="G131" s="5">
        <f t="shared" si="55"/>
        <v>7.3780000000000001</v>
      </c>
      <c r="H131" s="5">
        <f t="shared" si="56"/>
        <v>4.2460000000000004</v>
      </c>
      <c r="I131" s="5">
        <f t="shared" si="57"/>
        <v>0.57499999999999996</v>
      </c>
      <c r="J131" s="5">
        <f t="shared" si="58"/>
        <v>29.94</v>
      </c>
      <c r="K131" s="5">
        <f t="shared" si="59"/>
        <v>1.016</v>
      </c>
      <c r="M131">
        <f t="shared" si="52"/>
        <v>30.405516767233486</v>
      </c>
      <c r="N131" s="5">
        <f t="shared" si="60"/>
        <v>7.3781840193694812</v>
      </c>
      <c r="O131" s="5">
        <f t="shared" si="61"/>
        <v>4.2460541550185322</v>
      </c>
      <c r="P131" s="5">
        <f t="shared" si="62"/>
        <v>0.5754877004790927</v>
      </c>
      <c r="Q131" s="5">
        <f t="shared" si="53"/>
        <v>29.936536709439064</v>
      </c>
      <c r="R131" s="5">
        <f t="shared" si="63"/>
        <v>1.0156658087188339</v>
      </c>
    </row>
    <row r="132" spans="1:18" x14ac:dyDescent="0.3">
      <c r="A132" t="s">
        <v>7</v>
      </c>
      <c r="B132" s="5">
        <f t="shared" si="54"/>
        <v>30.41</v>
      </c>
      <c r="C132">
        <v>7.0600000000000005</v>
      </c>
      <c r="D132">
        <v>4.3599999999999994</v>
      </c>
      <c r="E132">
        <v>27.4</v>
      </c>
      <c r="F132">
        <v>24.699999999999996</v>
      </c>
      <c r="G132" s="5">
        <f t="shared" si="55"/>
        <v>7.7569999999999997</v>
      </c>
      <c r="H132" s="5">
        <f t="shared" si="56"/>
        <v>5.218</v>
      </c>
      <c r="I132" s="5">
        <f t="shared" si="57"/>
        <v>0.67300000000000004</v>
      </c>
      <c r="J132" s="5">
        <f t="shared" si="58"/>
        <v>31.5</v>
      </c>
      <c r="K132" s="5">
        <f t="shared" si="59"/>
        <v>0.96499999999999997</v>
      </c>
      <c r="M132">
        <f t="shared" si="52"/>
        <v>30.405516767233486</v>
      </c>
      <c r="N132" s="5">
        <f t="shared" si="60"/>
        <v>7.7573682003840805</v>
      </c>
      <c r="O132" s="5">
        <f t="shared" si="61"/>
        <v>5.2181621566004219</v>
      </c>
      <c r="P132" s="5">
        <f t="shared" si="62"/>
        <v>0.67267171311296814</v>
      </c>
      <c r="Q132" s="5">
        <f t="shared" si="53"/>
        <v>31.499495985163144</v>
      </c>
      <c r="R132" s="5">
        <f t="shared" si="63"/>
        <v>0.96526994532087296</v>
      </c>
    </row>
    <row r="133" spans="1:18" x14ac:dyDescent="0.3">
      <c r="A133" t="s">
        <v>7</v>
      </c>
      <c r="B133" s="5">
        <f t="shared" si="54"/>
        <v>30.41</v>
      </c>
      <c r="C133">
        <v>7.6100000000000012</v>
      </c>
      <c r="D133">
        <v>5.5100000000000016</v>
      </c>
      <c r="E133">
        <v>27.949999999999996</v>
      </c>
      <c r="F133">
        <v>25.849999999999998</v>
      </c>
      <c r="G133" s="5">
        <f t="shared" si="55"/>
        <v>8.2799999999999994</v>
      </c>
      <c r="H133" s="5">
        <f t="shared" si="56"/>
        <v>6.2939999999999996</v>
      </c>
      <c r="I133" s="5">
        <f t="shared" si="57"/>
        <v>0.76</v>
      </c>
      <c r="J133" s="5">
        <f t="shared" si="58"/>
        <v>33.65</v>
      </c>
      <c r="K133" s="5">
        <f t="shared" si="59"/>
        <v>0.90300000000000002</v>
      </c>
      <c r="M133">
        <f t="shared" si="52"/>
        <v>30.405516767233486</v>
      </c>
      <c r="N133" s="5">
        <f t="shared" si="60"/>
        <v>8.2801926198653391</v>
      </c>
      <c r="O133" s="5">
        <f t="shared" si="61"/>
        <v>6.2935057187094907</v>
      </c>
      <c r="P133" s="5">
        <f t="shared" si="62"/>
        <v>0.7600675500725057</v>
      </c>
      <c r="Q133" s="5">
        <f t="shared" si="53"/>
        <v>33.654525959822941</v>
      </c>
      <c r="R133" s="5">
        <f t="shared" si="63"/>
        <v>0.9034599626668891</v>
      </c>
    </row>
    <row r="134" spans="1:18" x14ac:dyDescent="0.3">
      <c r="A134" t="s">
        <v>7</v>
      </c>
      <c r="B134" s="5">
        <f t="shared" si="54"/>
        <v>30.41</v>
      </c>
      <c r="C134">
        <v>8.31</v>
      </c>
      <c r="D134">
        <v>6.6100000000000012</v>
      </c>
      <c r="E134">
        <v>28.65</v>
      </c>
      <c r="F134">
        <v>26.949999999999996</v>
      </c>
      <c r="G134" s="5">
        <f t="shared" si="55"/>
        <v>8.9480000000000004</v>
      </c>
      <c r="H134" s="5">
        <f t="shared" si="56"/>
        <v>7.3310000000000004</v>
      </c>
      <c r="I134" s="5">
        <f t="shared" si="57"/>
        <v>0.81899999999999995</v>
      </c>
      <c r="J134" s="5">
        <f t="shared" si="58"/>
        <v>36.409999999999997</v>
      </c>
      <c r="K134" s="5">
        <f t="shared" si="59"/>
        <v>0.83499999999999996</v>
      </c>
      <c r="M134">
        <f t="shared" si="52"/>
        <v>30.405516767233486</v>
      </c>
      <c r="N134" s="5">
        <f t="shared" si="60"/>
        <v>8.9478433219366575</v>
      </c>
      <c r="O134" s="5">
        <f t="shared" si="61"/>
        <v>7.3308513671925297</v>
      </c>
      <c r="P134" s="5">
        <f t="shared" si="62"/>
        <v>0.81928696149832125</v>
      </c>
      <c r="Q134" s="5">
        <f t="shared" si="53"/>
        <v>36.406515388690707</v>
      </c>
      <c r="R134" s="5">
        <f t="shared" si="63"/>
        <v>0.83516690467659072</v>
      </c>
    </row>
    <row r="135" spans="1:18" x14ac:dyDescent="0.3">
      <c r="A135" t="s">
        <v>7</v>
      </c>
      <c r="B135" s="5">
        <f t="shared" si="54"/>
        <v>30.41</v>
      </c>
      <c r="C135">
        <v>9.0100000000000016</v>
      </c>
      <c r="D135">
        <v>7.91</v>
      </c>
      <c r="E135">
        <v>29.349999999999998</v>
      </c>
      <c r="F135">
        <v>28.249999999999996</v>
      </c>
      <c r="G135" s="5">
        <f t="shared" si="55"/>
        <v>9.6180000000000003</v>
      </c>
      <c r="H135" s="5">
        <f t="shared" si="56"/>
        <v>8.5660000000000007</v>
      </c>
      <c r="I135" s="5">
        <f t="shared" si="57"/>
        <v>0.89100000000000001</v>
      </c>
      <c r="J135" s="5">
        <f t="shared" si="58"/>
        <v>39.17</v>
      </c>
      <c r="K135" s="5">
        <f t="shared" si="59"/>
        <v>0.77600000000000002</v>
      </c>
      <c r="M135">
        <f t="shared" si="52"/>
        <v>30.405516767233486</v>
      </c>
      <c r="N135" s="5">
        <f t="shared" si="60"/>
        <v>9.6177809090433009</v>
      </c>
      <c r="O135" s="5">
        <f t="shared" si="61"/>
        <v>8.5660340200427303</v>
      </c>
      <c r="P135" s="5">
        <f t="shared" si="62"/>
        <v>0.89064557625640595</v>
      </c>
      <c r="Q135" s="5">
        <f t="shared" si="53"/>
        <v>39.167931128985586</v>
      </c>
      <c r="R135" s="5">
        <f t="shared" si="63"/>
        <v>0.77628600466804798</v>
      </c>
    </row>
    <row r="136" spans="1:18" x14ac:dyDescent="0.3">
      <c r="A136" t="s">
        <v>7</v>
      </c>
      <c r="B136" s="5">
        <f t="shared" si="54"/>
        <v>30.41</v>
      </c>
      <c r="C136">
        <v>10.06</v>
      </c>
      <c r="D136">
        <v>8.9600000000000009</v>
      </c>
      <c r="E136">
        <v>30.4</v>
      </c>
      <c r="F136">
        <v>29.299999999999997</v>
      </c>
      <c r="G136" s="5">
        <f t="shared" si="55"/>
        <v>10.627000000000001</v>
      </c>
      <c r="H136" s="5">
        <f t="shared" si="56"/>
        <v>9.57</v>
      </c>
      <c r="I136" s="5">
        <f t="shared" si="57"/>
        <v>0.90100000000000002</v>
      </c>
      <c r="J136" s="5">
        <f t="shared" si="58"/>
        <v>43.33</v>
      </c>
      <c r="K136" s="5">
        <f t="shared" si="59"/>
        <v>0.70199999999999996</v>
      </c>
      <c r="M136">
        <f t="shared" si="52"/>
        <v>30.405516767233486</v>
      </c>
      <c r="N136" s="5">
        <f t="shared" si="60"/>
        <v>10.626521111193249</v>
      </c>
      <c r="O136" s="5">
        <f t="shared" si="61"/>
        <v>9.5698570165294328</v>
      </c>
      <c r="P136" s="5">
        <f t="shared" si="62"/>
        <v>0.90056349734714225</v>
      </c>
      <c r="Q136" s="5">
        <f t="shared" si="53"/>
        <v>43.325857368227453</v>
      </c>
      <c r="R136" s="5">
        <f t="shared" si="63"/>
        <v>0.7017868454123436</v>
      </c>
    </row>
    <row r="137" spans="1:18" x14ac:dyDescent="0.3">
      <c r="A137" t="s">
        <v>7</v>
      </c>
      <c r="B137" s="5">
        <f t="shared" si="54"/>
        <v>30.41</v>
      </c>
      <c r="C137">
        <v>11.110000000000001</v>
      </c>
      <c r="D137">
        <v>10.56</v>
      </c>
      <c r="E137">
        <v>31.449999999999996</v>
      </c>
      <c r="F137">
        <v>30.9</v>
      </c>
      <c r="G137" s="5">
        <f t="shared" si="55"/>
        <v>11.638999999999999</v>
      </c>
      <c r="H137" s="5">
        <f t="shared" si="56"/>
        <v>11.108000000000001</v>
      </c>
      <c r="I137" s="5">
        <f t="shared" si="57"/>
        <v>0.95399999999999996</v>
      </c>
      <c r="J137" s="5">
        <f t="shared" si="58"/>
        <v>47.5</v>
      </c>
      <c r="K137" s="5">
        <f t="shared" si="59"/>
        <v>0.64</v>
      </c>
      <c r="M137">
        <f t="shared" si="52"/>
        <v>30.405516767233486</v>
      </c>
      <c r="N137" s="5">
        <f t="shared" si="60"/>
        <v>11.639324463460918</v>
      </c>
      <c r="O137" s="5">
        <f t="shared" si="61"/>
        <v>11.108335428116957</v>
      </c>
      <c r="P137" s="5">
        <f t="shared" si="62"/>
        <v>0.95437973767198581</v>
      </c>
      <c r="Q137" s="5">
        <f t="shared" si="53"/>
        <v>47.500531505939556</v>
      </c>
      <c r="R137" s="5">
        <f t="shared" si="63"/>
        <v>0.64010897990544635</v>
      </c>
    </row>
    <row r="138" spans="1:18" x14ac:dyDescent="0.3">
      <c r="A138" t="s">
        <v>7</v>
      </c>
      <c r="B138" s="5">
        <f t="shared" si="54"/>
        <v>30.41</v>
      </c>
      <c r="C138">
        <v>12.510000000000002</v>
      </c>
      <c r="D138">
        <v>12.110000000000001</v>
      </c>
      <c r="E138">
        <v>32.849999999999994</v>
      </c>
      <c r="F138">
        <v>32.449999999999996</v>
      </c>
      <c r="G138" s="5">
        <f t="shared" si="55"/>
        <v>12.994999999999999</v>
      </c>
      <c r="H138" s="5">
        <f t="shared" si="56"/>
        <v>12.606999999999999</v>
      </c>
      <c r="I138" s="5">
        <f t="shared" si="57"/>
        <v>0.97</v>
      </c>
      <c r="J138" s="5">
        <f t="shared" si="58"/>
        <v>53.09</v>
      </c>
      <c r="K138" s="5">
        <f t="shared" si="59"/>
        <v>0.57299999999999995</v>
      </c>
      <c r="M138">
        <f t="shared" si="52"/>
        <v>30.405516767233486</v>
      </c>
      <c r="N138" s="5">
        <f t="shared" si="60"/>
        <v>12.995168412409484</v>
      </c>
      <c r="O138" s="5">
        <f t="shared" si="61"/>
        <v>12.607203140657646</v>
      </c>
      <c r="P138" s="5">
        <f t="shared" si="62"/>
        <v>0.97014542178758079</v>
      </c>
      <c r="Q138" s="5">
        <f t="shared" si="53"/>
        <v>53.089184679110652</v>
      </c>
      <c r="R138" s="5">
        <f t="shared" si="63"/>
        <v>0.57272525375959193</v>
      </c>
    </row>
    <row r="139" spans="1:18" x14ac:dyDescent="0.3">
      <c r="A139" t="s">
        <v>7</v>
      </c>
      <c r="B139" s="5">
        <f t="shared" si="54"/>
        <v>32.78</v>
      </c>
      <c r="C139">
        <v>6.91</v>
      </c>
      <c r="D139">
        <v>0</v>
      </c>
      <c r="E139">
        <v>27.249999999999996</v>
      </c>
      <c r="F139" s="6" t="s">
        <v>30</v>
      </c>
      <c r="G139" s="5">
        <f t="shared" si="55"/>
        <v>7.73</v>
      </c>
      <c r="H139" s="5">
        <f t="shared" si="56"/>
        <v>0</v>
      </c>
      <c r="I139" s="5">
        <f t="shared" si="57"/>
        <v>0</v>
      </c>
      <c r="J139" s="5">
        <f t="shared" si="58"/>
        <v>32.78</v>
      </c>
      <c r="K139" s="5">
        <f t="shared" si="59"/>
        <v>1</v>
      </c>
      <c r="M139">
        <v>32.782086603589946</v>
      </c>
      <c r="N139" s="5">
        <f t="shared" si="60"/>
        <v>7.7295937932313405</v>
      </c>
      <c r="O139" s="5">
        <f t="shared" si="61"/>
        <v>0</v>
      </c>
      <c r="P139" s="5">
        <f t="shared" si="62"/>
        <v>0</v>
      </c>
      <c r="Q139" s="5">
        <f>M139</f>
        <v>32.782086603589946</v>
      </c>
      <c r="R139" s="5">
        <f t="shared" si="63"/>
        <v>1</v>
      </c>
    </row>
    <row r="140" spans="1:18" x14ac:dyDescent="0.3">
      <c r="A140" t="s">
        <v>7</v>
      </c>
      <c r="B140" s="5">
        <f t="shared" si="54"/>
        <v>32.78</v>
      </c>
      <c r="C140">
        <v>6.7100000000000009</v>
      </c>
      <c r="D140">
        <v>0</v>
      </c>
      <c r="E140">
        <v>27.049999999999997</v>
      </c>
      <c r="F140">
        <v>9.5999999999999979</v>
      </c>
      <c r="G140" s="5">
        <f t="shared" si="55"/>
        <v>7.5419999999999998</v>
      </c>
      <c r="H140" s="5">
        <f t="shared" si="56"/>
        <v>0</v>
      </c>
      <c r="I140" s="5">
        <f t="shared" si="57"/>
        <v>0</v>
      </c>
      <c r="J140" s="5">
        <f t="shared" si="58"/>
        <v>30.61</v>
      </c>
      <c r="K140" s="5">
        <f t="shared" si="59"/>
        <v>1.071</v>
      </c>
      <c r="M140">
        <f t="shared" ref="M140:M155" si="64">M139</f>
        <v>32.782086603589946</v>
      </c>
      <c r="N140" s="5">
        <f t="shared" si="60"/>
        <v>7.5417582843933806</v>
      </c>
      <c r="O140" s="5">
        <f t="shared" si="61"/>
        <v>0</v>
      </c>
      <c r="P140" s="5">
        <f t="shared" si="62"/>
        <v>0</v>
      </c>
      <c r="Q140" s="5">
        <f t="shared" ref="Q140:Q155" si="65" xml:space="preserve"> 4.1219*N140-0.4756</f>
        <v>30.610773472441075</v>
      </c>
      <c r="R140" s="5">
        <f t="shared" si="63"/>
        <v>1.070932971788632</v>
      </c>
    </row>
    <row r="141" spans="1:18" x14ac:dyDescent="0.3">
      <c r="A141" t="s">
        <v>7</v>
      </c>
      <c r="B141" s="5">
        <f t="shared" si="54"/>
        <v>32.78</v>
      </c>
      <c r="C141">
        <v>6.8100000000000005</v>
      </c>
      <c r="D141">
        <v>1.0600000000000023</v>
      </c>
      <c r="E141">
        <v>27.15</v>
      </c>
      <c r="F141">
        <v>21.4</v>
      </c>
      <c r="G141" s="5">
        <f t="shared" si="55"/>
        <v>7.6360000000000001</v>
      </c>
      <c r="H141" s="5">
        <f t="shared" si="56"/>
        <v>2.3889999999999998</v>
      </c>
      <c r="I141" s="5">
        <f t="shared" si="57"/>
        <v>0.313</v>
      </c>
      <c r="J141" s="5">
        <f t="shared" si="58"/>
        <v>31</v>
      </c>
      <c r="K141" s="5">
        <f t="shared" si="59"/>
        <v>1.0580000000000001</v>
      </c>
      <c r="M141">
        <f t="shared" si="64"/>
        <v>32.782086603589946</v>
      </c>
      <c r="N141" s="5">
        <f t="shared" si="60"/>
        <v>7.6356424353975729</v>
      </c>
      <c r="O141" s="5">
        <f t="shared" si="61"/>
        <v>2.3889361867550614</v>
      </c>
      <c r="P141" s="5">
        <f t="shared" si="62"/>
        <v>0.3128664296379764</v>
      </c>
      <c r="Q141" s="5">
        <f t="shared" si="65"/>
        <v>30.997754554465256</v>
      </c>
      <c r="R141" s="5">
        <f t="shared" si="63"/>
        <v>1.0575632678808877</v>
      </c>
    </row>
    <row r="142" spans="1:18" x14ac:dyDescent="0.3">
      <c r="A142" t="s">
        <v>7</v>
      </c>
      <c r="B142" s="5">
        <f t="shared" si="54"/>
        <v>32.78</v>
      </c>
      <c r="C142">
        <v>6.8600000000000012</v>
      </c>
      <c r="D142">
        <v>1.1099999999999994</v>
      </c>
      <c r="E142">
        <v>27.199999999999996</v>
      </c>
      <c r="F142">
        <v>21.449999999999996</v>
      </c>
      <c r="G142" s="5">
        <f t="shared" si="55"/>
        <v>7.6829999999999998</v>
      </c>
      <c r="H142" s="5">
        <f t="shared" si="56"/>
        <v>2.4329999999999998</v>
      </c>
      <c r="I142" s="5">
        <f t="shared" si="57"/>
        <v>0.317</v>
      </c>
      <c r="J142" s="5">
        <f t="shared" si="58"/>
        <v>31.19</v>
      </c>
      <c r="K142" s="5">
        <f t="shared" si="59"/>
        <v>1.0509999999999999</v>
      </c>
      <c r="M142">
        <f t="shared" si="64"/>
        <v>32.782086603589946</v>
      </c>
      <c r="N142" s="5">
        <f t="shared" si="60"/>
        <v>7.6826097752032165</v>
      </c>
      <c r="O142" s="5">
        <f t="shared" si="61"/>
        <v>2.4327479009271777</v>
      </c>
      <c r="P142" s="5">
        <f t="shared" si="62"/>
        <v>0.31665644515477526</v>
      </c>
      <c r="Q142" s="5">
        <f t="shared" si="65"/>
        <v>31.19134923241014</v>
      </c>
      <c r="R142" s="5">
        <f t="shared" si="63"/>
        <v>1.0509993126404071</v>
      </c>
    </row>
    <row r="143" spans="1:18" x14ac:dyDescent="0.3">
      <c r="A143" t="s">
        <v>7</v>
      </c>
      <c r="B143" s="5">
        <f t="shared" si="54"/>
        <v>32.78</v>
      </c>
      <c r="C143">
        <v>6.8100000000000005</v>
      </c>
      <c r="D143">
        <v>1.4100000000000001</v>
      </c>
      <c r="E143">
        <v>27.15</v>
      </c>
      <c r="F143">
        <v>21.749999999999996</v>
      </c>
      <c r="G143" s="5">
        <f t="shared" si="55"/>
        <v>7.6360000000000001</v>
      </c>
      <c r="H143" s="5">
        <f t="shared" si="56"/>
        <v>2.6970000000000001</v>
      </c>
      <c r="I143" s="5">
        <f t="shared" si="57"/>
        <v>0.35299999999999998</v>
      </c>
      <c r="J143" s="5">
        <f t="shared" si="58"/>
        <v>31</v>
      </c>
      <c r="K143" s="5">
        <f t="shared" si="59"/>
        <v>1.0580000000000001</v>
      </c>
      <c r="M143">
        <f t="shared" si="64"/>
        <v>32.782086603589946</v>
      </c>
      <c r="N143" s="5">
        <f t="shared" si="60"/>
        <v>7.6356424353975729</v>
      </c>
      <c r="O143" s="5">
        <f t="shared" si="61"/>
        <v>2.6965099560551664</v>
      </c>
      <c r="P143" s="5">
        <f t="shared" si="62"/>
        <v>0.35314775133452991</v>
      </c>
      <c r="Q143" s="5">
        <f t="shared" si="65"/>
        <v>30.997754554465256</v>
      </c>
      <c r="R143" s="5">
        <f t="shared" si="63"/>
        <v>1.0575632678808877</v>
      </c>
    </row>
    <row r="144" spans="1:18" x14ac:dyDescent="0.3">
      <c r="A144" t="s">
        <v>7</v>
      </c>
      <c r="B144" s="5">
        <f t="shared" si="54"/>
        <v>32.78</v>
      </c>
      <c r="C144">
        <v>7.2100000000000009</v>
      </c>
      <c r="D144">
        <v>1.9100000000000001</v>
      </c>
      <c r="E144">
        <v>27.549999999999997</v>
      </c>
      <c r="F144">
        <v>22.249999999999996</v>
      </c>
      <c r="G144" s="5">
        <f t="shared" si="55"/>
        <v>8.0120000000000005</v>
      </c>
      <c r="H144" s="5">
        <f t="shared" si="56"/>
        <v>3.1389999999999998</v>
      </c>
      <c r="I144" s="5">
        <f t="shared" si="57"/>
        <v>0.39200000000000002</v>
      </c>
      <c r="J144" s="5">
        <f t="shared" si="58"/>
        <v>32.549999999999997</v>
      </c>
      <c r="K144" s="5">
        <f t="shared" si="59"/>
        <v>1.0069999999999999</v>
      </c>
      <c r="M144">
        <f t="shared" si="64"/>
        <v>32.782086603589946</v>
      </c>
      <c r="N144" s="5">
        <f t="shared" si="60"/>
        <v>8.0118413853529447</v>
      </c>
      <c r="O144" s="5">
        <f t="shared" si="61"/>
        <v>3.1393389543468695</v>
      </c>
      <c r="P144" s="5">
        <f t="shared" si="62"/>
        <v>0.39183738211369651</v>
      </c>
      <c r="Q144" s="5">
        <f t="shared" si="65"/>
        <v>32.548409006286306</v>
      </c>
      <c r="R144" s="5">
        <f t="shared" si="63"/>
        <v>1.007179386164728</v>
      </c>
    </row>
    <row r="145" spans="1:18" x14ac:dyDescent="0.3">
      <c r="A145" t="s">
        <v>7</v>
      </c>
      <c r="B145" s="5">
        <f t="shared" si="54"/>
        <v>32.78</v>
      </c>
      <c r="C145">
        <v>7.1100000000000012</v>
      </c>
      <c r="D145">
        <v>2.8100000000000023</v>
      </c>
      <c r="E145">
        <v>27.449999999999996</v>
      </c>
      <c r="F145">
        <v>23.15</v>
      </c>
      <c r="G145" s="5">
        <f t="shared" si="55"/>
        <v>7.9180000000000001</v>
      </c>
      <c r="H145" s="5">
        <f t="shared" si="56"/>
        <v>3.9460000000000002</v>
      </c>
      <c r="I145" s="5">
        <f t="shared" si="57"/>
        <v>0.498</v>
      </c>
      <c r="J145" s="5">
        <f t="shared" si="58"/>
        <v>32.159999999999997</v>
      </c>
      <c r="K145" s="5">
        <f t="shared" si="59"/>
        <v>1.0189999999999999</v>
      </c>
      <c r="M145">
        <f t="shared" si="64"/>
        <v>32.782086603589946</v>
      </c>
      <c r="N145" s="5">
        <f t="shared" si="60"/>
        <v>7.9176942227615008</v>
      </c>
      <c r="O145" s="5">
        <f t="shared" si="61"/>
        <v>3.9456112424582814</v>
      </c>
      <c r="P145" s="5">
        <f t="shared" si="62"/>
        <v>0.49832831774629299</v>
      </c>
      <c r="Q145" s="5">
        <f t="shared" si="65"/>
        <v>32.160343816800633</v>
      </c>
      <c r="R145" s="5">
        <f t="shared" si="63"/>
        <v>1.0193325914154099</v>
      </c>
    </row>
    <row r="146" spans="1:18" x14ac:dyDescent="0.3">
      <c r="A146" t="s">
        <v>7</v>
      </c>
      <c r="B146" s="5">
        <f t="shared" si="54"/>
        <v>32.78</v>
      </c>
      <c r="C146">
        <v>7.2100000000000009</v>
      </c>
      <c r="D146">
        <v>3.4600000000000009</v>
      </c>
      <c r="E146">
        <v>27.549999999999997</v>
      </c>
      <c r="F146">
        <v>23.799999999999997</v>
      </c>
      <c r="G146" s="5">
        <f t="shared" si="55"/>
        <v>8.0120000000000005</v>
      </c>
      <c r="H146" s="5">
        <f t="shared" si="56"/>
        <v>4.5339999999999998</v>
      </c>
      <c r="I146" s="5">
        <f t="shared" si="57"/>
        <v>0.56599999999999995</v>
      </c>
      <c r="J146" s="5">
        <f t="shared" si="58"/>
        <v>32.549999999999997</v>
      </c>
      <c r="K146" s="5">
        <f t="shared" si="59"/>
        <v>1.0069999999999999</v>
      </c>
      <c r="M146">
        <f t="shared" si="64"/>
        <v>32.782086603589946</v>
      </c>
      <c r="N146" s="5">
        <f t="shared" si="60"/>
        <v>8.0118413853529447</v>
      </c>
      <c r="O146" s="5">
        <f t="shared" si="61"/>
        <v>4.5344290941429763</v>
      </c>
      <c r="P146" s="5">
        <f t="shared" si="62"/>
        <v>0.56596590921441736</v>
      </c>
      <c r="Q146" s="5">
        <f t="shared" si="65"/>
        <v>32.548409006286306</v>
      </c>
      <c r="R146" s="5">
        <f t="shared" si="63"/>
        <v>1.007179386164728</v>
      </c>
    </row>
    <row r="147" spans="1:18" x14ac:dyDescent="0.3">
      <c r="A147" t="s">
        <v>7</v>
      </c>
      <c r="B147" s="5">
        <f t="shared" si="54"/>
        <v>32.78</v>
      </c>
      <c r="C147">
        <v>7.41</v>
      </c>
      <c r="D147">
        <v>4.1099999999999994</v>
      </c>
      <c r="E147">
        <v>27.749999999999996</v>
      </c>
      <c r="F147">
        <v>24.449999999999996</v>
      </c>
      <c r="G147" s="5">
        <f t="shared" si="55"/>
        <v>8.1999999999999993</v>
      </c>
      <c r="H147" s="5">
        <f t="shared" si="56"/>
        <v>5.1280000000000001</v>
      </c>
      <c r="I147" s="5">
        <f t="shared" si="57"/>
        <v>0.625</v>
      </c>
      <c r="J147" s="5">
        <f t="shared" si="58"/>
        <v>33.33</v>
      </c>
      <c r="K147" s="5">
        <f t="shared" si="59"/>
        <v>0.98399999999999999</v>
      </c>
      <c r="M147">
        <f t="shared" si="64"/>
        <v>32.782086603589946</v>
      </c>
      <c r="N147" s="5">
        <f t="shared" si="60"/>
        <v>8.2003249620470378</v>
      </c>
      <c r="O147" s="5">
        <f t="shared" si="61"/>
        <v>5.128061343146519</v>
      </c>
      <c r="P147" s="5">
        <f t="shared" si="62"/>
        <v>0.62534855226839781</v>
      </c>
      <c r="Q147" s="5">
        <f t="shared" si="65"/>
        <v>33.325319461061689</v>
      </c>
      <c r="R147" s="5">
        <f t="shared" si="63"/>
        <v>0.98369909527479626</v>
      </c>
    </row>
    <row r="148" spans="1:18" x14ac:dyDescent="0.3">
      <c r="A148" t="s">
        <v>7</v>
      </c>
      <c r="B148" s="5">
        <f t="shared" si="54"/>
        <v>32.78</v>
      </c>
      <c r="C148">
        <v>7.7100000000000009</v>
      </c>
      <c r="D148">
        <v>5.2100000000000009</v>
      </c>
      <c r="E148">
        <v>28.049999999999997</v>
      </c>
      <c r="F148">
        <v>25.549999999999997</v>
      </c>
      <c r="G148" s="5">
        <f t="shared" si="55"/>
        <v>8.484</v>
      </c>
      <c r="H148" s="5">
        <f t="shared" si="56"/>
        <v>6.1420000000000003</v>
      </c>
      <c r="I148" s="5">
        <f t="shared" si="57"/>
        <v>0.72399999999999998</v>
      </c>
      <c r="J148" s="5">
        <f t="shared" si="58"/>
        <v>34.49</v>
      </c>
      <c r="K148" s="5">
        <f t="shared" si="59"/>
        <v>0.95</v>
      </c>
      <c r="M148">
        <f t="shared" si="64"/>
        <v>32.782086603589946</v>
      </c>
      <c r="N148" s="5">
        <f t="shared" si="60"/>
        <v>8.48351001818925</v>
      </c>
      <c r="O148" s="5">
        <f t="shared" si="61"/>
        <v>6.1422875082223918</v>
      </c>
      <c r="P148" s="5">
        <f t="shared" si="62"/>
        <v>0.72402666998128007</v>
      </c>
      <c r="Q148" s="5">
        <f t="shared" si="65"/>
        <v>34.49257994397427</v>
      </c>
      <c r="R148" s="5">
        <f t="shared" si="63"/>
        <v>0.95040981732411289</v>
      </c>
    </row>
    <row r="149" spans="1:18" x14ac:dyDescent="0.3">
      <c r="A149" t="s">
        <v>7</v>
      </c>
      <c r="B149" s="5">
        <f t="shared" si="54"/>
        <v>32.78</v>
      </c>
      <c r="C149">
        <v>8.66</v>
      </c>
      <c r="D149">
        <v>6.5100000000000016</v>
      </c>
      <c r="E149">
        <v>28.999999999999996</v>
      </c>
      <c r="F149">
        <v>26.849999999999998</v>
      </c>
      <c r="G149" s="5">
        <f t="shared" si="55"/>
        <v>9.3840000000000003</v>
      </c>
      <c r="H149" s="5">
        <f t="shared" si="56"/>
        <v>7.3540000000000001</v>
      </c>
      <c r="I149" s="5">
        <f t="shared" si="57"/>
        <v>0.78400000000000003</v>
      </c>
      <c r="J149" s="5">
        <f t="shared" si="58"/>
        <v>38.200000000000003</v>
      </c>
      <c r="K149" s="5">
        <f t="shared" si="59"/>
        <v>0.85799999999999998</v>
      </c>
      <c r="M149">
        <f t="shared" si="64"/>
        <v>32.782086603589946</v>
      </c>
      <c r="N149" s="5">
        <f t="shared" si="60"/>
        <v>9.3836618502810314</v>
      </c>
      <c r="O149" s="5">
        <f t="shared" si="61"/>
        <v>7.354195618927621</v>
      </c>
      <c r="P149" s="5">
        <f t="shared" si="62"/>
        <v>0.78372342655414107</v>
      </c>
      <c r="Q149" s="5">
        <f t="shared" si="65"/>
        <v>38.202915780673386</v>
      </c>
      <c r="R149" s="5">
        <f t="shared" si="63"/>
        <v>0.85810430784380587</v>
      </c>
    </row>
    <row r="150" spans="1:18" x14ac:dyDescent="0.3">
      <c r="A150" t="s">
        <v>7</v>
      </c>
      <c r="B150" s="5">
        <f t="shared" si="54"/>
        <v>32.78</v>
      </c>
      <c r="C150">
        <v>9.1100000000000012</v>
      </c>
      <c r="D150">
        <v>7.8100000000000005</v>
      </c>
      <c r="E150">
        <v>29.449999999999996</v>
      </c>
      <c r="F150">
        <v>28.15</v>
      </c>
      <c r="G150" s="5">
        <f t="shared" si="55"/>
        <v>9.8119999999999994</v>
      </c>
      <c r="H150" s="5">
        <f t="shared" si="56"/>
        <v>8.5779999999999994</v>
      </c>
      <c r="I150" s="5">
        <f t="shared" si="57"/>
        <v>0.874</v>
      </c>
      <c r="J150" s="5">
        <f t="shared" si="58"/>
        <v>39.97</v>
      </c>
      <c r="K150" s="5">
        <f t="shared" si="59"/>
        <v>0.82</v>
      </c>
      <c r="M150">
        <f t="shared" si="64"/>
        <v>32.782086603589946</v>
      </c>
      <c r="N150" s="5">
        <f t="shared" si="60"/>
        <v>9.8117155099706821</v>
      </c>
      <c r="O150" s="5">
        <f t="shared" si="61"/>
        <v>8.5780241488427542</v>
      </c>
      <c r="P150" s="5">
        <f t="shared" si="62"/>
        <v>0.87426343946945373</v>
      </c>
      <c r="Q150" s="5">
        <f t="shared" si="65"/>
        <v>39.967310160548159</v>
      </c>
      <c r="R150" s="5">
        <f t="shared" si="63"/>
        <v>0.82022248862644831</v>
      </c>
    </row>
    <row r="151" spans="1:18" x14ac:dyDescent="0.3">
      <c r="A151" t="s">
        <v>7</v>
      </c>
      <c r="B151" s="5">
        <f t="shared" si="54"/>
        <v>32.78</v>
      </c>
      <c r="C151">
        <v>9.31</v>
      </c>
      <c r="D151">
        <v>8.31</v>
      </c>
      <c r="E151">
        <v>29.65</v>
      </c>
      <c r="F151">
        <v>28.65</v>
      </c>
      <c r="G151" s="5">
        <f t="shared" si="55"/>
        <v>10.002000000000001</v>
      </c>
      <c r="H151" s="5">
        <f t="shared" si="56"/>
        <v>9.0510000000000002</v>
      </c>
      <c r="I151" s="5">
        <f t="shared" si="57"/>
        <v>0.90500000000000003</v>
      </c>
      <c r="J151" s="5">
        <f t="shared" si="58"/>
        <v>40.75</v>
      </c>
      <c r="K151" s="5">
        <f t="shared" si="59"/>
        <v>0.80400000000000005</v>
      </c>
      <c r="M151">
        <f t="shared" si="64"/>
        <v>32.782086603589946</v>
      </c>
      <c r="N151" s="5">
        <f t="shared" si="60"/>
        <v>10.002280786905519</v>
      </c>
      <c r="O151" s="5">
        <f t="shared" si="61"/>
        <v>9.0514509423003719</v>
      </c>
      <c r="P151" s="5">
        <f t="shared" si="62"/>
        <v>0.90493869699699636</v>
      </c>
      <c r="Q151" s="5">
        <f t="shared" si="65"/>
        <v>40.752801175545862</v>
      </c>
      <c r="R151" s="5">
        <f t="shared" si="63"/>
        <v>0.80441308714899273</v>
      </c>
    </row>
    <row r="152" spans="1:18" x14ac:dyDescent="0.3">
      <c r="A152" t="s">
        <v>7</v>
      </c>
      <c r="B152" s="5">
        <f t="shared" si="54"/>
        <v>32.78</v>
      </c>
      <c r="C152">
        <v>10.610000000000001</v>
      </c>
      <c r="D152">
        <v>9.41</v>
      </c>
      <c r="E152">
        <v>30.949999999999996</v>
      </c>
      <c r="F152">
        <v>29.749999999999996</v>
      </c>
      <c r="G152" s="5">
        <f t="shared" si="55"/>
        <v>11.244999999999999</v>
      </c>
      <c r="H152" s="5">
        <f t="shared" si="56"/>
        <v>10.098000000000001</v>
      </c>
      <c r="I152" s="5">
        <f t="shared" si="57"/>
        <v>0.89800000000000002</v>
      </c>
      <c r="J152" s="5">
        <f t="shared" si="58"/>
        <v>45.88</v>
      </c>
      <c r="K152" s="5">
        <f t="shared" si="59"/>
        <v>0.71499999999999997</v>
      </c>
      <c r="M152">
        <f t="shared" si="64"/>
        <v>32.782086603589946</v>
      </c>
      <c r="N152" s="5">
        <f t="shared" si="60"/>
        <v>11.245346098466543</v>
      </c>
      <c r="O152" s="5">
        <f t="shared" si="61"/>
        <v>10.097634620251505</v>
      </c>
      <c r="P152" s="5">
        <f t="shared" si="62"/>
        <v>0.89793898132032202</v>
      </c>
      <c r="Q152" s="5">
        <f t="shared" si="65"/>
        <v>45.876592083269244</v>
      </c>
      <c r="R152" s="5">
        <f t="shared" si="63"/>
        <v>0.7145710942104887</v>
      </c>
    </row>
    <row r="153" spans="1:18" x14ac:dyDescent="0.3">
      <c r="A153" t="s">
        <v>7</v>
      </c>
      <c r="B153" s="5">
        <f t="shared" si="54"/>
        <v>32.78</v>
      </c>
      <c r="C153">
        <v>11.21</v>
      </c>
      <c r="D153">
        <v>10.46</v>
      </c>
      <c r="E153">
        <v>31.549999999999997</v>
      </c>
      <c r="F153">
        <v>30.799999999999997</v>
      </c>
      <c r="G153" s="5">
        <f t="shared" si="55"/>
        <v>11.821</v>
      </c>
      <c r="H153" s="5">
        <f t="shared" si="56"/>
        <v>11.102</v>
      </c>
      <c r="I153" s="5">
        <f t="shared" si="57"/>
        <v>0.93899999999999995</v>
      </c>
      <c r="J153" s="5">
        <f t="shared" si="58"/>
        <v>48.25</v>
      </c>
      <c r="K153" s="5">
        <f t="shared" si="59"/>
        <v>0.67900000000000005</v>
      </c>
      <c r="M153">
        <f t="shared" si="64"/>
        <v>32.782086603589946</v>
      </c>
      <c r="N153" s="5">
        <f t="shared" si="60"/>
        <v>11.821410576210475</v>
      </c>
      <c r="O153" s="5">
        <f t="shared" si="61"/>
        <v>11.101549603734133</v>
      </c>
      <c r="P153" s="5">
        <f t="shared" si="62"/>
        <v>0.93910532352839537</v>
      </c>
      <c r="Q153" s="5">
        <f t="shared" si="65"/>
        <v>48.251072254081961</v>
      </c>
      <c r="R153" s="5">
        <f t="shared" si="63"/>
        <v>0.67940638564393008</v>
      </c>
    </row>
    <row r="154" spans="1:18" x14ac:dyDescent="0.3">
      <c r="A154" t="s">
        <v>7</v>
      </c>
      <c r="B154" s="5">
        <f t="shared" si="54"/>
        <v>32.78</v>
      </c>
      <c r="C154">
        <v>13.21</v>
      </c>
      <c r="D154">
        <v>12.31</v>
      </c>
      <c r="E154">
        <v>33.549999999999997</v>
      </c>
      <c r="F154">
        <v>32.65</v>
      </c>
      <c r="G154" s="5">
        <f t="shared" si="55"/>
        <v>13.750999999999999</v>
      </c>
      <c r="H154" s="5">
        <f t="shared" si="56"/>
        <v>12.881</v>
      </c>
      <c r="I154" s="5">
        <f t="shared" si="57"/>
        <v>0.93700000000000006</v>
      </c>
      <c r="J154" s="5">
        <f t="shared" si="58"/>
        <v>56.2</v>
      </c>
      <c r="K154" s="5">
        <f t="shared" si="59"/>
        <v>0.58299999999999996</v>
      </c>
      <c r="M154">
        <f t="shared" si="64"/>
        <v>32.782086603589946</v>
      </c>
      <c r="N154" s="5">
        <f t="shared" si="60"/>
        <v>13.750687868129599</v>
      </c>
      <c r="O154" s="5">
        <f t="shared" si="61"/>
        <v>12.880906914334686</v>
      </c>
      <c r="P154" s="5">
        <f t="shared" si="62"/>
        <v>0.93674636773547659</v>
      </c>
      <c r="Q154" s="5">
        <f t="shared" si="65"/>
        <v>56.203360323643395</v>
      </c>
      <c r="R154" s="5">
        <f t="shared" si="63"/>
        <v>0.58327627413763927</v>
      </c>
    </row>
    <row r="155" spans="1:18" x14ac:dyDescent="0.3">
      <c r="A155" t="s">
        <v>7</v>
      </c>
      <c r="B155" s="5">
        <f t="shared" si="54"/>
        <v>32.78</v>
      </c>
      <c r="C155">
        <v>15.21</v>
      </c>
      <c r="D155">
        <v>15.21</v>
      </c>
      <c r="E155">
        <v>35.549999999999997</v>
      </c>
      <c r="F155">
        <v>35.549999999999997</v>
      </c>
      <c r="G155" s="5">
        <f t="shared" si="55"/>
        <v>15.692</v>
      </c>
      <c r="H155" s="5">
        <f t="shared" si="56"/>
        <v>15.692</v>
      </c>
      <c r="I155" s="5">
        <f t="shared" si="57"/>
        <v>1</v>
      </c>
      <c r="J155" s="5">
        <f t="shared" si="58"/>
        <v>64.2</v>
      </c>
      <c r="K155" s="5">
        <f t="shared" si="59"/>
        <v>0.51100000000000001</v>
      </c>
      <c r="M155">
        <f t="shared" si="64"/>
        <v>32.782086603589946</v>
      </c>
      <c r="N155" s="5">
        <f t="shared" si="60"/>
        <v>15.691562282149583</v>
      </c>
      <c r="O155" s="5">
        <f t="shared" si="61"/>
        <v>15.691562282149583</v>
      </c>
      <c r="P155" s="5">
        <f t="shared" si="62"/>
        <v>1</v>
      </c>
      <c r="Q155" s="5">
        <f t="shared" si="65"/>
        <v>64.20345057079237</v>
      </c>
      <c r="R155" s="5">
        <f t="shared" si="63"/>
        <v>0.51059695876382183</v>
      </c>
    </row>
    <row r="156" spans="1:18" x14ac:dyDescent="0.3">
      <c r="A156" t="s">
        <v>7</v>
      </c>
      <c r="B156" s="5">
        <f t="shared" si="54"/>
        <v>36.26</v>
      </c>
      <c r="C156">
        <v>7.57</v>
      </c>
      <c r="D156">
        <v>0</v>
      </c>
      <c r="E156">
        <v>27.65</v>
      </c>
      <c r="F156" s="6" t="s">
        <v>30</v>
      </c>
      <c r="G156" s="5">
        <f t="shared" si="55"/>
        <v>8.5440000000000005</v>
      </c>
      <c r="H156" s="5">
        <f t="shared" si="56"/>
        <v>0</v>
      </c>
      <c r="I156" s="5">
        <f t="shared" si="57"/>
        <v>0</v>
      </c>
      <c r="J156" s="5">
        <f t="shared" si="58"/>
        <v>36.26</v>
      </c>
      <c r="K156" s="5">
        <f t="shared" si="59"/>
        <v>1</v>
      </c>
      <c r="M156">
        <v>36.264039490787901</v>
      </c>
      <c r="N156" s="5">
        <f t="shared" si="60"/>
        <v>8.5441382001000381</v>
      </c>
      <c r="O156" s="5">
        <f t="shared" si="61"/>
        <v>0</v>
      </c>
      <c r="P156" s="5">
        <f t="shared" si="62"/>
        <v>0</v>
      </c>
      <c r="Q156" s="5">
        <f>M156</f>
        <v>36.264039490787901</v>
      </c>
      <c r="R156" s="5">
        <f t="shared" si="63"/>
        <v>1</v>
      </c>
    </row>
    <row r="157" spans="1:18" x14ac:dyDescent="0.3">
      <c r="A157" t="s">
        <v>7</v>
      </c>
      <c r="B157" s="5">
        <f t="shared" si="54"/>
        <v>36.26</v>
      </c>
      <c r="C157">
        <v>7.52</v>
      </c>
      <c r="D157">
        <v>0</v>
      </c>
      <c r="E157">
        <v>27.599999999999998</v>
      </c>
      <c r="F157">
        <v>14.799999999999997</v>
      </c>
      <c r="G157" s="5">
        <f t="shared" si="55"/>
        <v>8.4979999999999993</v>
      </c>
      <c r="H157" s="5">
        <f t="shared" si="56"/>
        <v>0</v>
      </c>
      <c r="I157" s="5">
        <f t="shared" si="57"/>
        <v>0</v>
      </c>
      <c r="J157" s="5">
        <f t="shared" si="58"/>
        <v>34.549999999999997</v>
      </c>
      <c r="K157" s="5">
        <f t="shared" si="59"/>
        <v>1.05</v>
      </c>
      <c r="M157">
        <f t="shared" ref="M157:M180" si="66">M156</f>
        <v>36.264039490787901</v>
      </c>
      <c r="N157" s="5">
        <f t="shared" si="60"/>
        <v>8.4976708833306827</v>
      </c>
      <c r="O157" s="5">
        <f t="shared" si="61"/>
        <v>0</v>
      </c>
      <c r="P157" s="5">
        <f t="shared" si="62"/>
        <v>0</v>
      </c>
      <c r="Q157" s="5">
        <f t="shared" ref="Q157:Q180" si="67" xml:space="preserve"> 4.1219*N157-0.4756</f>
        <v>34.550949614000743</v>
      </c>
      <c r="R157" s="5">
        <f t="shared" si="63"/>
        <v>1.0495815569738489</v>
      </c>
    </row>
    <row r="158" spans="1:18" x14ac:dyDescent="0.3">
      <c r="A158" t="s">
        <v>7</v>
      </c>
      <c r="B158" s="5">
        <f t="shared" si="54"/>
        <v>36.26</v>
      </c>
      <c r="C158">
        <v>7.52</v>
      </c>
      <c r="D158">
        <v>0</v>
      </c>
      <c r="E158">
        <v>27.599999999999998</v>
      </c>
      <c r="F158">
        <v>18.299999999999997</v>
      </c>
      <c r="G158" s="5">
        <f t="shared" si="55"/>
        <v>8.4979999999999993</v>
      </c>
      <c r="H158" s="5">
        <f t="shared" si="56"/>
        <v>0</v>
      </c>
      <c r="I158" s="5">
        <f t="shared" si="57"/>
        <v>0</v>
      </c>
      <c r="J158" s="5">
        <f t="shared" si="58"/>
        <v>34.549999999999997</v>
      </c>
      <c r="K158" s="5">
        <f t="shared" si="59"/>
        <v>1.05</v>
      </c>
      <c r="M158">
        <f t="shared" si="66"/>
        <v>36.264039490787901</v>
      </c>
      <c r="N158" s="5">
        <f t="shared" si="60"/>
        <v>8.4976708833306827</v>
      </c>
      <c r="O158" s="5">
        <f t="shared" si="61"/>
        <v>0</v>
      </c>
      <c r="P158" s="5">
        <f t="shared" si="62"/>
        <v>0</v>
      </c>
      <c r="Q158" s="5">
        <f t="shared" si="67"/>
        <v>34.550949614000743</v>
      </c>
      <c r="R158" s="5">
        <f t="shared" si="63"/>
        <v>1.0495815569738489</v>
      </c>
    </row>
    <row r="159" spans="1:18" x14ac:dyDescent="0.3">
      <c r="A159" t="s">
        <v>7</v>
      </c>
      <c r="B159" s="5">
        <f t="shared" si="54"/>
        <v>36.26</v>
      </c>
      <c r="C159">
        <v>7.4700000000000006</v>
      </c>
      <c r="D159">
        <v>0</v>
      </c>
      <c r="E159">
        <v>27.549999999999997</v>
      </c>
      <c r="F159">
        <v>20</v>
      </c>
      <c r="G159" s="5">
        <f t="shared" si="55"/>
        <v>8.4510000000000005</v>
      </c>
      <c r="H159" s="5">
        <f t="shared" si="56"/>
        <v>0</v>
      </c>
      <c r="I159" s="5">
        <f t="shared" si="57"/>
        <v>0</v>
      </c>
      <c r="J159" s="5">
        <f t="shared" si="58"/>
        <v>34.36</v>
      </c>
      <c r="K159" s="5">
        <f t="shared" si="59"/>
        <v>1.0549999999999999</v>
      </c>
      <c r="M159">
        <f t="shared" si="66"/>
        <v>36.264039490787901</v>
      </c>
      <c r="N159" s="5">
        <f t="shared" si="60"/>
        <v>8.4512228182199411</v>
      </c>
      <c r="O159" s="5">
        <f t="shared" si="61"/>
        <v>0</v>
      </c>
      <c r="P159" s="5">
        <f t="shared" si="62"/>
        <v>0</v>
      </c>
      <c r="Q159" s="5">
        <f t="shared" si="67"/>
        <v>34.359495334420778</v>
      </c>
      <c r="R159" s="5">
        <f t="shared" si="63"/>
        <v>1.0554299222916461</v>
      </c>
    </row>
    <row r="160" spans="1:18" x14ac:dyDescent="0.3">
      <c r="A160" t="s">
        <v>7</v>
      </c>
      <c r="B160" s="5">
        <f t="shared" si="54"/>
        <v>36.26</v>
      </c>
      <c r="C160">
        <v>7.42</v>
      </c>
      <c r="D160">
        <v>1.5199999999999996</v>
      </c>
      <c r="E160">
        <v>27.5</v>
      </c>
      <c r="F160">
        <v>21.599999999999998</v>
      </c>
      <c r="G160" s="5">
        <f t="shared" si="55"/>
        <v>8.4049999999999994</v>
      </c>
      <c r="H160" s="5">
        <f t="shared" si="56"/>
        <v>3.1160000000000001</v>
      </c>
      <c r="I160" s="5">
        <f t="shared" si="57"/>
        <v>0.371</v>
      </c>
      <c r="J160" s="5">
        <f t="shared" si="58"/>
        <v>34.17</v>
      </c>
      <c r="K160" s="5">
        <f t="shared" si="59"/>
        <v>1.0609999999999999</v>
      </c>
      <c r="M160">
        <f t="shared" si="66"/>
        <v>36.264039490787901</v>
      </c>
      <c r="N160" s="5">
        <f t="shared" si="60"/>
        <v>8.4047941449070809</v>
      </c>
      <c r="O160" s="5">
        <f t="shared" si="61"/>
        <v>3.1162589422281819</v>
      </c>
      <c r="P160" s="5">
        <f t="shared" si="62"/>
        <v>0.37077159636521156</v>
      </c>
      <c r="Q160" s="5">
        <f t="shared" si="67"/>
        <v>34.1681209858925</v>
      </c>
      <c r="R160" s="5">
        <f t="shared" si="63"/>
        <v>1.0613413452194451</v>
      </c>
    </row>
    <row r="161" spans="1:18" x14ac:dyDescent="0.3">
      <c r="A161" t="s">
        <v>7</v>
      </c>
      <c r="B161" s="5">
        <f t="shared" si="54"/>
        <v>36.26</v>
      </c>
      <c r="C161">
        <v>7.7200000000000006</v>
      </c>
      <c r="D161">
        <v>2.2699999999999996</v>
      </c>
      <c r="E161">
        <v>27.799999999999997</v>
      </c>
      <c r="F161">
        <v>22.349999999999998</v>
      </c>
      <c r="G161" s="5">
        <f t="shared" si="55"/>
        <v>8.6839999999999993</v>
      </c>
      <c r="H161" s="5">
        <f t="shared" si="56"/>
        <v>3.7610000000000001</v>
      </c>
      <c r="I161" s="5">
        <f t="shared" si="57"/>
        <v>0.433</v>
      </c>
      <c r="J161" s="5">
        <f t="shared" si="58"/>
        <v>35.32</v>
      </c>
      <c r="K161" s="5">
        <f t="shared" si="59"/>
        <v>1.0269999999999999</v>
      </c>
      <c r="M161">
        <f t="shared" si="66"/>
        <v>36.264039490787901</v>
      </c>
      <c r="N161" s="5">
        <f t="shared" si="60"/>
        <v>8.6836542778401498</v>
      </c>
      <c r="O161" s="5">
        <f t="shared" si="61"/>
        <v>3.760924977525498</v>
      </c>
      <c r="P161" s="5">
        <f t="shared" si="62"/>
        <v>0.43310395107771815</v>
      </c>
      <c r="Q161" s="5">
        <f t="shared" si="67"/>
        <v>35.317554567829312</v>
      </c>
      <c r="R161" s="5">
        <f t="shared" si="63"/>
        <v>1.0267992768621852</v>
      </c>
    </row>
    <row r="162" spans="1:18" x14ac:dyDescent="0.3">
      <c r="A162" t="s">
        <v>7</v>
      </c>
      <c r="B162" s="5">
        <f t="shared" ref="B162:B180" si="68">ROUND(M162,2)</f>
        <v>36.26</v>
      </c>
      <c r="C162">
        <v>7.82</v>
      </c>
      <c r="D162">
        <v>3.2199999999999989</v>
      </c>
      <c r="E162">
        <v>27.9</v>
      </c>
      <c r="F162">
        <v>23.299999999999997</v>
      </c>
      <c r="G162" s="5">
        <f t="shared" ref="G162:G180" si="69">ROUND(N162,3)</f>
        <v>8.7769999999999992</v>
      </c>
      <c r="H162" s="5">
        <f t="shared" ref="H162:H180" si="70">ROUND(O162,3)</f>
        <v>4.5919999999999996</v>
      </c>
      <c r="I162" s="5">
        <f t="shared" ref="I162:I180" si="71">ROUND(P162,3)</f>
        <v>0.52300000000000002</v>
      </c>
      <c r="J162" s="5">
        <f t="shared" ref="J162:J180" si="72">ROUND(Q162,2)</f>
        <v>35.700000000000003</v>
      </c>
      <c r="K162" s="5">
        <f t="shared" ref="K162:K180" si="73">ROUND(R162,3)</f>
        <v>1.016</v>
      </c>
      <c r="M162">
        <f t="shared" si="66"/>
        <v>36.264039490787901</v>
      </c>
      <c r="N162" s="5">
        <f t="shared" ref="N162:N180" si="74">(C162+((((1000*M162)/(30*E162))^2)/1962))</f>
        <v>8.7767587416476935</v>
      </c>
      <c r="O162" s="5">
        <f t="shared" ref="O162:O180" si="75">IF(D162=0,0,(D162+((((1000*M162)/(30*F162))^2)/1962)))</f>
        <v>4.5918259170107758</v>
      </c>
      <c r="P162" s="5">
        <f t="shared" ref="P162:P180" si="76">O162/N162</f>
        <v>0.52318014567513738</v>
      </c>
      <c r="Q162" s="5">
        <f t="shared" si="67"/>
        <v>35.701321857197627</v>
      </c>
      <c r="R162" s="5">
        <f t="shared" ref="R162:R180" si="77">M162/Q162</f>
        <v>1.0157618150902394</v>
      </c>
    </row>
    <row r="163" spans="1:18" x14ac:dyDescent="0.3">
      <c r="A163" t="s">
        <v>7</v>
      </c>
      <c r="B163" s="5">
        <f t="shared" si="68"/>
        <v>36.26</v>
      </c>
      <c r="C163">
        <v>7.9700000000000006</v>
      </c>
      <c r="D163">
        <v>3.8200000000000003</v>
      </c>
      <c r="E163">
        <v>28.049999999999997</v>
      </c>
      <c r="F163">
        <v>23.9</v>
      </c>
      <c r="G163" s="5">
        <f t="shared" si="69"/>
        <v>8.9169999999999998</v>
      </c>
      <c r="H163" s="5">
        <f t="shared" si="70"/>
        <v>5.1239999999999997</v>
      </c>
      <c r="I163" s="5">
        <f t="shared" si="71"/>
        <v>0.57499999999999996</v>
      </c>
      <c r="J163" s="5">
        <f t="shared" si="72"/>
        <v>36.28</v>
      </c>
      <c r="K163" s="5">
        <f t="shared" si="73"/>
        <v>1</v>
      </c>
      <c r="M163">
        <f t="shared" si="66"/>
        <v>36.264039490787901</v>
      </c>
      <c r="N163" s="5">
        <f t="shared" si="74"/>
        <v>8.9165533880306445</v>
      </c>
      <c r="O163" s="5">
        <f t="shared" si="75"/>
        <v>5.1238122093205316</v>
      </c>
      <c r="P163" s="5">
        <f t="shared" si="76"/>
        <v>0.57464044528669644</v>
      </c>
      <c r="Q163" s="5">
        <f t="shared" si="67"/>
        <v>36.277541410123511</v>
      </c>
      <c r="R163" s="5">
        <f t="shared" si="77"/>
        <v>0.99962781603133</v>
      </c>
    </row>
    <row r="164" spans="1:18" x14ac:dyDescent="0.3">
      <c r="A164" t="s">
        <v>7</v>
      </c>
      <c r="B164" s="5">
        <f t="shared" si="68"/>
        <v>36.26</v>
      </c>
      <c r="C164">
        <v>7.9700000000000006</v>
      </c>
      <c r="D164">
        <v>4.57</v>
      </c>
      <c r="E164">
        <v>28.049999999999997</v>
      </c>
      <c r="F164">
        <v>24.65</v>
      </c>
      <c r="G164" s="5">
        <f t="shared" si="69"/>
        <v>8.9169999999999998</v>
      </c>
      <c r="H164" s="5">
        <f t="shared" si="70"/>
        <v>5.7960000000000003</v>
      </c>
      <c r="I164" s="5">
        <f t="shared" si="71"/>
        <v>0.65</v>
      </c>
      <c r="J164" s="5">
        <f t="shared" si="72"/>
        <v>36.28</v>
      </c>
      <c r="K164" s="5">
        <f t="shared" si="73"/>
        <v>1</v>
      </c>
      <c r="M164">
        <f t="shared" si="66"/>
        <v>36.264039490787901</v>
      </c>
      <c r="N164" s="5">
        <f t="shared" si="74"/>
        <v>8.9165533880306445</v>
      </c>
      <c r="O164" s="5">
        <f t="shared" si="75"/>
        <v>5.7956797141086458</v>
      </c>
      <c r="P164" s="5">
        <f t="shared" si="76"/>
        <v>0.64999102925673269</v>
      </c>
      <c r="Q164" s="5">
        <f t="shared" si="67"/>
        <v>36.277541410123511</v>
      </c>
      <c r="R164" s="5">
        <f t="shared" si="77"/>
        <v>0.99962781603133</v>
      </c>
    </row>
    <row r="165" spans="1:18" x14ac:dyDescent="0.3">
      <c r="A165" t="s">
        <v>7</v>
      </c>
      <c r="B165" s="5">
        <f t="shared" si="68"/>
        <v>36.26</v>
      </c>
      <c r="C165">
        <v>8.52</v>
      </c>
      <c r="D165">
        <v>5.7200000000000006</v>
      </c>
      <c r="E165">
        <v>28.599999999999998</v>
      </c>
      <c r="F165">
        <v>25.799999999999997</v>
      </c>
      <c r="G165" s="5">
        <f t="shared" si="69"/>
        <v>9.43</v>
      </c>
      <c r="H165" s="5">
        <f t="shared" si="70"/>
        <v>6.8390000000000004</v>
      </c>
      <c r="I165" s="5">
        <f t="shared" si="71"/>
        <v>0.72499999999999998</v>
      </c>
      <c r="J165" s="5">
        <f t="shared" si="72"/>
        <v>38.4</v>
      </c>
      <c r="K165" s="5">
        <f t="shared" si="73"/>
        <v>0.94399999999999995</v>
      </c>
      <c r="M165">
        <f t="shared" si="66"/>
        <v>36.264039490787901</v>
      </c>
      <c r="N165" s="5">
        <f t="shared" si="74"/>
        <v>9.4304975452173458</v>
      </c>
      <c r="O165" s="5">
        <f t="shared" si="75"/>
        <v>6.8388488854125074</v>
      </c>
      <c r="P165" s="5">
        <f t="shared" si="76"/>
        <v>0.7251843131946748</v>
      </c>
      <c r="Q165" s="5">
        <f t="shared" si="67"/>
        <v>38.395967831631381</v>
      </c>
      <c r="R165" s="5">
        <f t="shared" si="77"/>
        <v>0.94447520244333694</v>
      </c>
    </row>
    <row r="166" spans="1:18" x14ac:dyDescent="0.3">
      <c r="A166" t="s">
        <v>7</v>
      </c>
      <c r="B166" s="5">
        <f t="shared" si="68"/>
        <v>36.26</v>
      </c>
      <c r="C166">
        <v>8.7200000000000006</v>
      </c>
      <c r="D166">
        <v>6.32</v>
      </c>
      <c r="E166">
        <v>28.799999999999997</v>
      </c>
      <c r="F166">
        <v>26.4</v>
      </c>
      <c r="G166" s="5">
        <f t="shared" si="69"/>
        <v>9.6180000000000003</v>
      </c>
      <c r="H166" s="5">
        <f t="shared" si="70"/>
        <v>7.3890000000000002</v>
      </c>
      <c r="I166" s="5">
        <f t="shared" si="71"/>
        <v>0.76800000000000002</v>
      </c>
      <c r="J166" s="5">
        <f t="shared" si="72"/>
        <v>39.17</v>
      </c>
      <c r="K166" s="5">
        <f t="shared" si="73"/>
        <v>0.92600000000000005</v>
      </c>
      <c r="M166">
        <f t="shared" si="66"/>
        <v>36.264039490787901</v>
      </c>
      <c r="N166" s="5">
        <f t="shared" si="74"/>
        <v>9.6178956550033536</v>
      </c>
      <c r="O166" s="5">
        <f t="shared" si="75"/>
        <v>7.3885700357064685</v>
      </c>
      <c r="P166" s="5">
        <f t="shared" si="76"/>
        <v>0.76821066694176898</v>
      </c>
      <c r="Q166" s="5">
        <f t="shared" si="67"/>
        <v>39.168404100358323</v>
      </c>
      <c r="R166" s="5">
        <f t="shared" si="77"/>
        <v>0.92584929929417648</v>
      </c>
    </row>
    <row r="167" spans="1:18" x14ac:dyDescent="0.3">
      <c r="A167" t="s">
        <v>7</v>
      </c>
      <c r="B167" s="5">
        <f t="shared" si="68"/>
        <v>36.26</v>
      </c>
      <c r="C167">
        <v>8.9700000000000006</v>
      </c>
      <c r="D167">
        <v>6.870000000000001</v>
      </c>
      <c r="E167">
        <v>29.049999999999997</v>
      </c>
      <c r="F167">
        <v>26.95</v>
      </c>
      <c r="G167" s="5">
        <f t="shared" si="69"/>
        <v>9.8529999999999998</v>
      </c>
      <c r="H167" s="5">
        <f t="shared" si="70"/>
        <v>7.8949999999999996</v>
      </c>
      <c r="I167" s="5">
        <f t="shared" si="71"/>
        <v>0.80100000000000005</v>
      </c>
      <c r="J167" s="5">
        <f t="shared" si="72"/>
        <v>40.14</v>
      </c>
      <c r="K167" s="5">
        <f t="shared" si="73"/>
        <v>0.90400000000000003</v>
      </c>
      <c r="M167">
        <f t="shared" si="66"/>
        <v>36.264039490787901</v>
      </c>
      <c r="N167" s="5">
        <f t="shared" si="74"/>
        <v>9.8525078395738621</v>
      </c>
      <c r="O167" s="5">
        <f t="shared" si="75"/>
        <v>7.8953999842847589</v>
      </c>
      <c r="P167" s="5">
        <f t="shared" si="76"/>
        <v>0.80135942166641794</v>
      </c>
      <c r="Q167" s="5">
        <f t="shared" si="67"/>
        <v>40.135452063939503</v>
      </c>
      <c r="R167" s="5">
        <f t="shared" si="77"/>
        <v>0.90354132384047692</v>
      </c>
    </row>
    <row r="168" spans="1:18" x14ac:dyDescent="0.3">
      <c r="A168" t="s">
        <v>7</v>
      </c>
      <c r="B168" s="5">
        <f t="shared" si="68"/>
        <v>36.26</v>
      </c>
      <c r="C168">
        <v>9.32</v>
      </c>
      <c r="D168">
        <v>7.52</v>
      </c>
      <c r="E168">
        <v>29.4</v>
      </c>
      <c r="F168">
        <v>27.599999999999998</v>
      </c>
      <c r="G168" s="5">
        <f t="shared" si="69"/>
        <v>10.182</v>
      </c>
      <c r="H168" s="5">
        <f t="shared" si="70"/>
        <v>8.4979999999999993</v>
      </c>
      <c r="I168" s="5">
        <f t="shared" si="71"/>
        <v>0.83499999999999996</v>
      </c>
      <c r="J168" s="5">
        <f t="shared" si="72"/>
        <v>41.49</v>
      </c>
      <c r="K168" s="5">
        <f t="shared" si="73"/>
        <v>0.874</v>
      </c>
      <c r="M168">
        <f t="shared" si="66"/>
        <v>36.264039490787901</v>
      </c>
      <c r="N168" s="5">
        <f t="shared" si="74"/>
        <v>10.181620820128165</v>
      </c>
      <c r="O168" s="5">
        <f t="shared" si="75"/>
        <v>8.4976708833306827</v>
      </c>
      <c r="P168" s="5">
        <f t="shared" si="76"/>
        <v>0.83460885388027195</v>
      </c>
      <c r="Q168" s="5">
        <f t="shared" si="67"/>
        <v>41.492022858486287</v>
      </c>
      <c r="R168" s="5">
        <f t="shared" si="77"/>
        <v>0.87400027746227094</v>
      </c>
    </row>
    <row r="169" spans="1:18" x14ac:dyDescent="0.3">
      <c r="A169" t="s">
        <v>7</v>
      </c>
      <c r="B169" s="5">
        <f t="shared" si="68"/>
        <v>36.26</v>
      </c>
      <c r="C169">
        <v>10.02</v>
      </c>
      <c r="D169">
        <v>8.17</v>
      </c>
      <c r="E169">
        <v>30.099999999999998</v>
      </c>
      <c r="F169">
        <v>28.25</v>
      </c>
      <c r="G169" s="5">
        <f t="shared" si="69"/>
        <v>10.842000000000001</v>
      </c>
      <c r="H169" s="5">
        <f t="shared" si="70"/>
        <v>9.1029999999999998</v>
      </c>
      <c r="I169" s="5">
        <f t="shared" si="71"/>
        <v>0.84</v>
      </c>
      <c r="J169" s="5">
        <f t="shared" si="72"/>
        <v>44.21</v>
      </c>
      <c r="K169" s="5">
        <f t="shared" si="73"/>
        <v>0.82</v>
      </c>
      <c r="M169">
        <f t="shared" si="66"/>
        <v>36.264039490787901</v>
      </c>
      <c r="N169" s="5">
        <f t="shared" si="74"/>
        <v>10.842011426017351</v>
      </c>
      <c r="O169" s="5">
        <f t="shared" si="75"/>
        <v>9.1031983047517961</v>
      </c>
      <c r="P169" s="5">
        <f t="shared" si="76"/>
        <v>0.83962264445756252</v>
      </c>
      <c r="Q169" s="5">
        <f t="shared" si="67"/>
        <v>44.214086896900916</v>
      </c>
      <c r="R169" s="5">
        <f t="shared" si="77"/>
        <v>0.82019198033760021</v>
      </c>
    </row>
    <row r="170" spans="1:18" x14ac:dyDescent="0.3">
      <c r="A170" t="s">
        <v>7</v>
      </c>
      <c r="B170" s="5">
        <f t="shared" si="68"/>
        <v>36.26</v>
      </c>
      <c r="C170">
        <v>10.42</v>
      </c>
      <c r="D170">
        <v>8.7200000000000006</v>
      </c>
      <c r="E170">
        <v>30.5</v>
      </c>
      <c r="F170">
        <v>28.799999999999997</v>
      </c>
      <c r="G170" s="5">
        <f t="shared" si="69"/>
        <v>11.221</v>
      </c>
      <c r="H170" s="5">
        <f t="shared" si="70"/>
        <v>9.6180000000000003</v>
      </c>
      <c r="I170" s="5">
        <f t="shared" si="71"/>
        <v>0.85699999999999998</v>
      </c>
      <c r="J170" s="5">
        <f t="shared" si="72"/>
        <v>45.77</v>
      </c>
      <c r="K170" s="5">
        <f t="shared" si="73"/>
        <v>0.79200000000000004</v>
      </c>
      <c r="M170">
        <f t="shared" si="66"/>
        <v>36.264039490787901</v>
      </c>
      <c r="N170" s="5">
        <f t="shared" si="74"/>
        <v>11.220591853895169</v>
      </c>
      <c r="O170" s="5">
        <f t="shared" si="75"/>
        <v>9.6178956550033536</v>
      </c>
      <c r="P170" s="5">
        <f t="shared" si="76"/>
        <v>0.85716473607090093</v>
      </c>
      <c r="Q170" s="5">
        <f t="shared" si="67"/>
        <v>45.7745575625705</v>
      </c>
      <c r="R170" s="5">
        <f t="shared" si="77"/>
        <v>0.79223134906804049</v>
      </c>
    </row>
    <row r="171" spans="1:18" x14ac:dyDescent="0.3">
      <c r="A171" t="s">
        <v>7</v>
      </c>
      <c r="B171" s="5">
        <f t="shared" si="68"/>
        <v>36.26</v>
      </c>
      <c r="C171">
        <v>10.57</v>
      </c>
      <c r="D171">
        <v>9.370000000000001</v>
      </c>
      <c r="E171">
        <v>30.65</v>
      </c>
      <c r="F171">
        <v>29.45</v>
      </c>
      <c r="G171" s="5">
        <f t="shared" si="69"/>
        <v>11.363</v>
      </c>
      <c r="H171" s="5">
        <f t="shared" si="70"/>
        <v>10.228999999999999</v>
      </c>
      <c r="I171" s="5">
        <f t="shared" si="71"/>
        <v>0.9</v>
      </c>
      <c r="J171" s="5">
        <f t="shared" si="72"/>
        <v>46.36</v>
      </c>
      <c r="K171" s="5">
        <f t="shared" si="73"/>
        <v>0.78200000000000003</v>
      </c>
      <c r="M171">
        <f t="shared" si="66"/>
        <v>36.264039490787901</v>
      </c>
      <c r="N171" s="5">
        <f t="shared" si="74"/>
        <v>11.362774893177438</v>
      </c>
      <c r="O171" s="5">
        <f t="shared" si="75"/>
        <v>10.228697596381863</v>
      </c>
      <c r="P171" s="5">
        <f t="shared" si="76"/>
        <v>0.90019363162104804</v>
      </c>
      <c r="Q171" s="5">
        <f t="shared" si="67"/>
        <v>46.36062183218808</v>
      </c>
      <c r="R171" s="5">
        <f t="shared" si="77"/>
        <v>0.78221641681281018</v>
      </c>
    </row>
    <row r="172" spans="1:18" x14ac:dyDescent="0.3">
      <c r="A172" t="s">
        <v>7</v>
      </c>
      <c r="B172" s="5">
        <f t="shared" si="68"/>
        <v>36.26</v>
      </c>
      <c r="C172">
        <v>11.17</v>
      </c>
      <c r="D172">
        <v>9.92</v>
      </c>
      <c r="E172">
        <v>31.25</v>
      </c>
      <c r="F172">
        <v>30</v>
      </c>
      <c r="G172" s="5">
        <f t="shared" si="69"/>
        <v>11.933</v>
      </c>
      <c r="H172" s="5">
        <f t="shared" si="70"/>
        <v>10.747999999999999</v>
      </c>
      <c r="I172" s="5">
        <f t="shared" si="71"/>
        <v>0.90100000000000002</v>
      </c>
      <c r="J172" s="5">
        <f t="shared" si="72"/>
        <v>48.71</v>
      </c>
      <c r="K172" s="5">
        <f t="shared" si="73"/>
        <v>0.74399999999999999</v>
      </c>
      <c r="M172">
        <f t="shared" si="66"/>
        <v>36.264039490787901</v>
      </c>
      <c r="N172" s="5">
        <f t="shared" si="74"/>
        <v>11.932624585816043</v>
      </c>
      <c r="O172" s="5">
        <f t="shared" si="75"/>
        <v>10.74750063565109</v>
      </c>
      <c r="P172" s="5">
        <f t="shared" si="76"/>
        <v>0.90068203841980621</v>
      </c>
      <c r="Q172" s="5">
        <f t="shared" si="67"/>
        <v>48.709485280275153</v>
      </c>
      <c r="R172" s="5">
        <f t="shared" si="77"/>
        <v>0.74449646269353986</v>
      </c>
    </row>
    <row r="173" spans="1:18" x14ac:dyDescent="0.3">
      <c r="A173" t="s">
        <v>7</v>
      </c>
      <c r="B173" s="5">
        <f t="shared" si="68"/>
        <v>36.26</v>
      </c>
      <c r="C173">
        <v>11.620000000000001</v>
      </c>
      <c r="D173">
        <v>10.57</v>
      </c>
      <c r="E173">
        <v>31.7</v>
      </c>
      <c r="F173">
        <v>30.65</v>
      </c>
      <c r="G173" s="5">
        <f t="shared" si="69"/>
        <v>12.361000000000001</v>
      </c>
      <c r="H173" s="5">
        <f t="shared" si="70"/>
        <v>11.363</v>
      </c>
      <c r="I173" s="5">
        <f t="shared" si="71"/>
        <v>0.91900000000000004</v>
      </c>
      <c r="J173" s="5">
        <f t="shared" si="72"/>
        <v>50.48</v>
      </c>
      <c r="K173" s="5">
        <f t="shared" si="73"/>
        <v>0.71799999999999997</v>
      </c>
      <c r="M173">
        <f t="shared" si="66"/>
        <v>36.264039490787901</v>
      </c>
      <c r="N173" s="5">
        <f t="shared" si="74"/>
        <v>12.361126463678593</v>
      </c>
      <c r="O173" s="5">
        <f t="shared" si="75"/>
        <v>11.362774893177438</v>
      </c>
      <c r="P173" s="5">
        <f t="shared" si="76"/>
        <v>0.91923458000088676</v>
      </c>
      <c r="Q173" s="5">
        <f t="shared" si="67"/>
        <v>50.475727170636794</v>
      </c>
      <c r="R173" s="5">
        <f t="shared" si="77"/>
        <v>0.71844511260223609</v>
      </c>
    </row>
    <row r="174" spans="1:18" x14ac:dyDescent="0.3">
      <c r="A174" t="s">
        <v>7</v>
      </c>
      <c r="B174" s="5">
        <f t="shared" si="68"/>
        <v>36.26</v>
      </c>
      <c r="C174">
        <v>12.120000000000001</v>
      </c>
      <c r="D174">
        <v>11.22</v>
      </c>
      <c r="E174">
        <v>32.200000000000003</v>
      </c>
      <c r="F174">
        <v>31.299999999999997</v>
      </c>
      <c r="G174" s="5">
        <f t="shared" si="69"/>
        <v>12.837999999999999</v>
      </c>
      <c r="H174" s="5">
        <f t="shared" si="70"/>
        <v>11.98</v>
      </c>
      <c r="I174" s="5">
        <f t="shared" si="71"/>
        <v>0.93300000000000005</v>
      </c>
      <c r="J174" s="5">
        <f t="shared" si="72"/>
        <v>52.44</v>
      </c>
      <c r="K174" s="5">
        <f t="shared" si="73"/>
        <v>0.69199999999999995</v>
      </c>
      <c r="M174">
        <f t="shared" si="66"/>
        <v>36.264039490787901</v>
      </c>
      <c r="N174" s="5">
        <f t="shared" si="74"/>
        <v>12.838288812242951</v>
      </c>
      <c r="O174" s="5">
        <f t="shared" si="75"/>
        <v>11.980190031628354</v>
      </c>
      <c r="P174" s="5">
        <f t="shared" si="76"/>
        <v>0.93316096925656555</v>
      </c>
      <c r="Q174" s="5">
        <f t="shared" si="67"/>
        <v>52.442542655184219</v>
      </c>
      <c r="R174" s="5">
        <f t="shared" si="77"/>
        <v>0.69150040510484312</v>
      </c>
    </row>
    <row r="175" spans="1:18" x14ac:dyDescent="0.3">
      <c r="A175" t="s">
        <v>7</v>
      </c>
      <c r="B175" s="5">
        <f t="shared" si="68"/>
        <v>36.26</v>
      </c>
      <c r="C175">
        <v>12.42</v>
      </c>
      <c r="D175">
        <v>11.77</v>
      </c>
      <c r="E175">
        <v>32.5</v>
      </c>
      <c r="F175">
        <v>31.849999999999998</v>
      </c>
      <c r="G175" s="5">
        <f t="shared" si="69"/>
        <v>13.125</v>
      </c>
      <c r="H175" s="5">
        <f t="shared" si="70"/>
        <v>12.504</v>
      </c>
      <c r="I175" s="5">
        <f t="shared" si="71"/>
        <v>0.95299999999999996</v>
      </c>
      <c r="J175" s="5">
        <f t="shared" si="72"/>
        <v>53.62</v>
      </c>
      <c r="K175" s="5">
        <f t="shared" si="73"/>
        <v>0.67600000000000005</v>
      </c>
      <c r="M175">
        <f t="shared" si="66"/>
        <v>36.264039490787901</v>
      </c>
      <c r="N175" s="5">
        <f t="shared" si="74"/>
        <v>13.125089299016313</v>
      </c>
      <c r="O175" s="5">
        <f t="shared" si="75"/>
        <v>12.504162118925773</v>
      </c>
      <c r="P175" s="5">
        <f t="shared" si="76"/>
        <v>0.95269158434319556</v>
      </c>
      <c r="Q175" s="5">
        <f t="shared" si="67"/>
        <v>53.624705581615345</v>
      </c>
      <c r="R175" s="5">
        <f t="shared" si="77"/>
        <v>0.67625619753930433</v>
      </c>
    </row>
    <row r="176" spans="1:18" x14ac:dyDescent="0.3">
      <c r="A176" t="s">
        <v>7</v>
      </c>
      <c r="B176" s="5">
        <f t="shared" si="68"/>
        <v>36.26</v>
      </c>
      <c r="C176">
        <v>12.82</v>
      </c>
      <c r="D176">
        <v>12.17</v>
      </c>
      <c r="E176">
        <v>32.9</v>
      </c>
      <c r="F176">
        <v>32.25</v>
      </c>
      <c r="G176" s="5">
        <f t="shared" si="69"/>
        <v>13.507999999999999</v>
      </c>
      <c r="H176" s="5">
        <f t="shared" si="70"/>
        <v>12.885999999999999</v>
      </c>
      <c r="I176" s="5">
        <f t="shared" si="71"/>
        <v>0.95399999999999996</v>
      </c>
      <c r="J176" s="5">
        <f t="shared" si="72"/>
        <v>55.2</v>
      </c>
      <c r="K176" s="5">
        <f t="shared" si="73"/>
        <v>0.65700000000000003</v>
      </c>
      <c r="M176">
        <f t="shared" si="66"/>
        <v>36.264039490787901</v>
      </c>
      <c r="N176" s="5">
        <f t="shared" si="74"/>
        <v>13.508048495566356</v>
      </c>
      <c r="O176" s="5">
        <f t="shared" si="75"/>
        <v>12.886063286664005</v>
      </c>
      <c r="P176" s="5">
        <f t="shared" si="76"/>
        <v>0.95395447320858362</v>
      </c>
      <c r="Q176" s="5">
        <f t="shared" si="67"/>
        <v>55.20322509387497</v>
      </c>
      <c r="R176" s="5">
        <f t="shared" si="77"/>
        <v>0.65691885626464153</v>
      </c>
    </row>
    <row r="177" spans="1:18" x14ac:dyDescent="0.3">
      <c r="A177" t="s">
        <v>7</v>
      </c>
      <c r="B177" s="5">
        <f t="shared" si="68"/>
        <v>36.26</v>
      </c>
      <c r="C177">
        <v>13.52</v>
      </c>
      <c r="D177">
        <v>12.82</v>
      </c>
      <c r="E177">
        <v>33.6</v>
      </c>
      <c r="F177">
        <v>32.9</v>
      </c>
      <c r="G177" s="5">
        <f t="shared" si="69"/>
        <v>14.18</v>
      </c>
      <c r="H177" s="5">
        <f t="shared" si="70"/>
        <v>13.507999999999999</v>
      </c>
      <c r="I177" s="5">
        <f t="shared" si="71"/>
        <v>0.95299999999999996</v>
      </c>
      <c r="J177" s="5">
        <f t="shared" si="72"/>
        <v>57.97</v>
      </c>
      <c r="K177" s="5">
        <f t="shared" si="73"/>
        <v>0.626</v>
      </c>
      <c r="M177">
        <f t="shared" si="66"/>
        <v>36.264039490787901</v>
      </c>
      <c r="N177" s="5">
        <f t="shared" si="74"/>
        <v>14.179678440410626</v>
      </c>
      <c r="O177" s="5">
        <f t="shared" si="75"/>
        <v>13.508048495566356</v>
      </c>
      <c r="P177" s="5">
        <f t="shared" si="76"/>
        <v>0.95263433175394208</v>
      </c>
      <c r="Q177" s="5">
        <f t="shared" si="67"/>
        <v>57.971616563528563</v>
      </c>
      <c r="R177" s="5">
        <f t="shared" si="77"/>
        <v>0.62554818444725835</v>
      </c>
    </row>
    <row r="178" spans="1:18" x14ac:dyDescent="0.3">
      <c r="A178" t="s">
        <v>7</v>
      </c>
      <c r="B178" s="5">
        <f t="shared" si="68"/>
        <v>36.26</v>
      </c>
      <c r="C178">
        <v>14.370000000000001</v>
      </c>
      <c r="D178">
        <v>13.97</v>
      </c>
      <c r="E178">
        <v>34.449999999999996</v>
      </c>
      <c r="F178">
        <v>34.049999999999997</v>
      </c>
      <c r="G178" s="5">
        <f t="shared" si="69"/>
        <v>14.997999999999999</v>
      </c>
      <c r="H178" s="5">
        <f t="shared" si="70"/>
        <v>14.612</v>
      </c>
      <c r="I178" s="5">
        <f t="shared" si="71"/>
        <v>0.97399999999999998</v>
      </c>
      <c r="J178" s="5">
        <f t="shared" si="72"/>
        <v>61.34</v>
      </c>
      <c r="K178" s="5">
        <f t="shared" si="73"/>
        <v>0.59099999999999997</v>
      </c>
      <c r="M178">
        <f t="shared" si="66"/>
        <v>36.264039490787901</v>
      </c>
      <c r="N178" s="5">
        <f t="shared" si="74"/>
        <v>14.997526966016656</v>
      </c>
      <c r="O178" s="5">
        <f t="shared" si="75"/>
        <v>14.612357224592824</v>
      </c>
      <c r="P178" s="5">
        <f t="shared" si="76"/>
        <v>0.97431778303872363</v>
      </c>
      <c r="Q178" s="5">
        <f t="shared" si="67"/>
        <v>61.342706401224056</v>
      </c>
      <c r="R178" s="5">
        <f t="shared" si="77"/>
        <v>0.59117116961869609</v>
      </c>
    </row>
    <row r="179" spans="1:18" x14ac:dyDescent="0.3">
      <c r="A179" t="s">
        <v>7</v>
      </c>
      <c r="B179" s="5">
        <f t="shared" si="68"/>
        <v>36.26</v>
      </c>
      <c r="C179">
        <v>14.82</v>
      </c>
      <c r="D179">
        <v>14.370000000000001</v>
      </c>
      <c r="E179">
        <v>34.9</v>
      </c>
      <c r="F179">
        <v>34.449999999999996</v>
      </c>
      <c r="G179" s="5">
        <f t="shared" si="69"/>
        <v>15.430999999999999</v>
      </c>
      <c r="H179" s="5">
        <f t="shared" si="70"/>
        <v>14.997999999999999</v>
      </c>
      <c r="I179" s="5">
        <f t="shared" si="71"/>
        <v>0.97199999999999998</v>
      </c>
      <c r="J179" s="5">
        <f t="shared" si="72"/>
        <v>63.13</v>
      </c>
      <c r="K179" s="5">
        <f t="shared" si="73"/>
        <v>0.57399999999999995</v>
      </c>
      <c r="M179">
        <f t="shared" si="66"/>
        <v>36.264039490787901</v>
      </c>
      <c r="N179" s="5">
        <f t="shared" si="74"/>
        <v>15.431448651559496</v>
      </c>
      <c r="O179" s="5">
        <f t="shared" si="75"/>
        <v>14.997526966016656</v>
      </c>
      <c r="P179" s="5">
        <f t="shared" si="76"/>
        <v>0.97188069018400369</v>
      </c>
      <c r="Q179" s="5">
        <f t="shared" si="67"/>
        <v>63.131288196863089</v>
      </c>
      <c r="R179" s="5">
        <f t="shared" si="77"/>
        <v>0.57442261240900538</v>
      </c>
    </row>
    <row r="180" spans="1:18" x14ac:dyDescent="0.3">
      <c r="A180" t="s">
        <v>7</v>
      </c>
      <c r="B180" s="5">
        <f t="shared" si="68"/>
        <v>36.26</v>
      </c>
      <c r="C180">
        <v>15.120000000000001</v>
      </c>
      <c r="D180">
        <v>14.72</v>
      </c>
      <c r="E180">
        <v>35.199999999999996</v>
      </c>
      <c r="F180">
        <v>34.799999999999997</v>
      </c>
      <c r="G180" s="5">
        <f t="shared" si="69"/>
        <v>15.721</v>
      </c>
      <c r="H180" s="5">
        <f t="shared" si="70"/>
        <v>15.335000000000001</v>
      </c>
      <c r="I180" s="5">
        <f t="shared" si="71"/>
        <v>0.97499999999999998</v>
      </c>
      <c r="J180" s="5">
        <f t="shared" si="72"/>
        <v>64.33</v>
      </c>
      <c r="K180" s="5">
        <f t="shared" si="73"/>
        <v>0.56399999999999995</v>
      </c>
      <c r="M180">
        <f t="shared" si="66"/>
        <v>36.264039490787901</v>
      </c>
      <c r="N180" s="5">
        <f t="shared" si="74"/>
        <v>15.72107064508489</v>
      </c>
      <c r="O180" s="5">
        <f t="shared" si="75"/>
        <v>15.334967773224651</v>
      </c>
      <c r="P180" s="5">
        <f t="shared" si="76"/>
        <v>0.9754404212933836</v>
      </c>
      <c r="Q180" s="5">
        <f t="shared" si="67"/>
        <v>64.325081091975406</v>
      </c>
      <c r="R180" s="5">
        <f t="shared" si="77"/>
        <v>0.56376204856913681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J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13"/>
  <sheetViews>
    <sheetView zoomScale="80" zoomScaleNormal="80" workbookViewId="0">
      <selection sqref="A1:K213"/>
    </sheetView>
  </sheetViews>
  <sheetFormatPr defaultRowHeight="14.4" x14ac:dyDescent="0.3"/>
  <sheetData>
    <row r="1" spans="1:18" ht="18" x14ac:dyDescent="0.35">
      <c r="A1" s="7" t="s">
        <v>0</v>
      </c>
      <c r="B1" s="14" t="s">
        <v>37</v>
      </c>
      <c r="C1" s="7" t="s">
        <v>38</v>
      </c>
      <c r="D1" s="7" t="s">
        <v>39</v>
      </c>
      <c r="E1" s="7" t="s">
        <v>40</v>
      </c>
      <c r="F1" s="7" t="s">
        <v>45</v>
      </c>
      <c r="G1" s="8" t="s">
        <v>41</v>
      </c>
      <c r="H1" s="8" t="s">
        <v>42</v>
      </c>
      <c r="I1" s="8" t="s">
        <v>43</v>
      </c>
      <c r="J1" s="8" t="s">
        <v>8</v>
      </c>
      <c r="K1" s="8" t="s">
        <v>44</v>
      </c>
      <c r="L1" s="9"/>
      <c r="M1" s="10" t="s">
        <v>37</v>
      </c>
      <c r="N1" s="10" t="s">
        <v>41</v>
      </c>
      <c r="O1" s="10" t="s">
        <v>42</v>
      </c>
      <c r="P1" s="11" t="s">
        <v>43</v>
      </c>
      <c r="Q1" s="12" t="s">
        <v>8</v>
      </c>
      <c r="R1" s="13" t="s">
        <v>44</v>
      </c>
    </row>
    <row r="2" spans="1:18" x14ac:dyDescent="0.3">
      <c r="A2" t="s">
        <v>11</v>
      </c>
      <c r="B2" s="5">
        <f t="shared" ref="B2:B65" si="0">ROUND(M2,2)</f>
        <v>7.19</v>
      </c>
      <c r="C2">
        <v>3.1799999999999997</v>
      </c>
      <c r="D2">
        <v>0</v>
      </c>
      <c r="E2">
        <v>13.68</v>
      </c>
      <c r="F2" s="6" t="s">
        <v>30</v>
      </c>
      <c r="G2" s="5">
        <f t="shared" ref="G2:G65" si="1">ROUND(N2,3)</f>
        <v>3.3370000000000002</v>
      </c>
      <c r="H2" s="5">
        <f t="shared" ref="H2:H65" si="2">ROUND(O2,3)</f>
        <v>0</v>
      </c>
      <c r="I2" s="5">
        <f t="shared" ref="I2:I65" si="3">ROUND(P2,3)</f>
        <v>0</v>
      </c>
      <c r="J2" s="5">
        <f t="shared" ref="J2:J65" si="4">ROUND(Q2,2)</f>
        <v>7.19</v>
      </c>
      <c r="K2" s="5">
        <f t="shared" ref="K2:K65" si="5">ROUND(R2,3)</f>
        <v>1</v>
      </c>
      <c r="M2">
        <v>7.1935954382912888</v>
      </c>
      <c r="N2" s="5">
        <f t="shared" ref="N2:N65" si="6">(C2+((((1000*M2)/(30*E2))^2)/1962))</f>
        <v>3.3365951518888299</v>
      </c>
      <c r="O2" s="5">
        <f t="shared" ref="O2:O65" si="7">IF(D2=0,0,(D2+((((1000*M2)/(30*F2))^2)/1962)))</f>
        <v>0</v>
      </c>
      <c r="P2" s="5">
        <f t="shared" ref="P2:P65" si="8">O2/N2</f>
        <v>0</v>
      </c>
      <c r="Q2" s="5">
        <f>M2</f>
        <v>7.1935954382912888</v>
      </c>
      <c r="R2" s="5">
        <f t="shared" ref="R2:R65" si="9">M2/Q2</f>
        <v>1</v>
      </c>
    </row>
    <row r="3" spans="1:18" x14ac:dyDescent="0.3">
      <c r="A3" t="s">
        <v>11</v>
      </c>
      <c r="B3" s="5">
        <f t="shared" si="0"/>
        <v>7.19</v>
      </c>
      <c r="C3">
        <v>3.0999999999999979</v>
      </c>
      <c r="D3">
        <v>0</v>
      </c>
      <c r="E3">
        <v>13.599999999999998</v>
      </c>
      <c r="F3">
        <v>10.5</v>
      </c>
      <c r="G3" s="5">
        <f t="shared" si="1"/>
        <v>3.258</v>
      </c>
      <c r="H3" s="5">
        <f t="shared" si="2"/>
        <v>0</v>
      </c>
      <c r="I3" s="5">
        <f t="shared" si="3"/>
        <v>0</v>
      </c>
      <c r="J3" s="5">
        <f t="shared" si="4"/>
        <v>6.65</v>
      </c>
      <c r="K3" s="5">
        <f t="shared" si="5"/>
        <v>1.0820000000000001</v>
      </c>
      <c r="M3">
        <f t="shared" ref="M3:M22" si="10">M2</f>
        <v>7.1935954382912888</v>
      </c>
      <c r="N3" s="5">
        <f t="shared" si="6"/>
        <v>3.258442866310769</v>
      </c>
      <c r="O3" s="5">
        <f t="shared" si="7"/>
        <v>0</v>
      </c>
      <c r="P3" s="5">
        <f t="shared" si="8"/>
        <v>0</v>
      </c>
      <c r="Q3" s="5">
        <f t="shared" ref="Q3:Q22" si="11" xml:space="preserve"> 3.1066*N3-3.4767</f>
        <v>6.6459786084810348</v>
      </c>
      <c r="R3" s="5">
        <f t="shared" si="9"/>
        <v>1.0823982233574196</v>
      </c>
    </row>
    <row r="4" spans="1:18" x14ac:dyDescent="0.3">
      <c r="A4" t="s">
        <v>11</v>
      </c>
      <c r="B4" s="5">
        <f t="shared" si="0"/>
        <v>7.19</v>
      </c>
      <c r="C4">
        <v>3.1499999999999986</v>
      </c>
      <c r="D4">
        <v>0.5</v>
      </c>
      <c r="E4">
        <v>13.649999999999999</v>
      </c>
      <c r="F4">
        <v>11.099999999999998</v>
      </c>
      <c r="G4" s="5">
        <f t="shared" si="1"/>
        <v>3.3069999999999999</v>
      </c>
      <c r="H4" s="5">
        <f t="shared" si="2"/>
        <v>0.73799999999999999</v>
      </c>
      <c r="I4" s="5">
        <f t="shared" si="3"/>
        <v>0.223</v>
      </c>
      <c r="J4" s="5">
        <f t="shared" si="4"/>
        <v>6.8</v>
      </c>
      <c r="K4" s="5">
        <f t="shared" si="5"/>
        <v>1.0580000000000001</v>
      </c>
      <c r="M4">
        <f t="shared" si="10"/>
        <v>7.1935954382912888</v>
      </c>
      <c r="N4" s="5">
        <f t="shared" si="6"/>
        <v>3.3072842386337666</v>
      </c>
      <c r="O4" s="5">
        <f t="shared" si="7"/>
        <v>0.73785076335395028</v>
      </c>
      <c r="P4" s="5">
        <f t="shared" si="8"/>
        <v>0.22309868463520849</v>
      </c>
      <c r="Q4" s="5">
        <f t="shared" si="11"/>
        <v>6.7977092157396592</v>
      </c>
      <c r="R4" s="5">
        <f t="shared" si="9"/>
        <v>1.0582381814207322</v>
      </c>
    </row>
    <row r="5" spans="1:18" x14ac:dyDescent="0.3">
      <c r="A5" t="s">
        <v>11</v>
      </c>
      <c r="B5" s="5">
        <f t="shared" si="0"/>
        <v>7.19</v>
      </c>
      <c r="C5">
        <v>3.2299999999999969</v>
      </c>
      <c r="D5">
        <v>1.1000000000000014</v>
      </c>
      <c r="E5">
        <v>13.729999999999997</v>
      </c>
      <c r="F5">
        <v>11.7</v>
      </c>
      <c r="G5" s="5">
        <f t="shared" si="1"/>
        <v>3.3849999999999998</v>
      </c>
      <c r="H5" s="5">
        <f t="shared" si="2"/>
        <v>1.3140000000000001</v>
      </c>
      <c r="I5" s="5">
        <f t="shared" si="3"/>
        <v>0.38800000000000001</v>
      </c>
      <c r="J5" s="5">
        <f t="shared" si="4"/>
        <v>7.04</v>
      </c>
      <c r="K5" s="5">
        <f t="shared" si="5"/>
        <v>1.022</v>
      </c>
      <c r="M5">
        <f t="shared" si="10"/>
        <v>7.1935954382912888</v>
      </c>
      <c r="N5" s="5">
        <f t="shared" si="6"/>
        <v>3.3854566958167829</v>
      </c>
      <c r="O5" s="5">
        <f t="shared" si="7"/>
        <v>1.3140813248070744</v>
      </c>
      <c r="P5" s="5">
        <f t="shared" si="8"/>
        <v>0.38815481717158284</v>
      </c>
      <c r="Q5" s="5">
        <f t="shared" si="11"/>
        <v>7.0405597712244168</v>
      </c>
      <c r="R5" s="5">
        <f t="shared" si="9"/>
        <v>1.021736292573262</v>
      </c>
    </row>
    <row r="6" spans="1:18" x14ac:dyDescent="0.3">
      <c r="A6" t="s">
        <v>11</v>
      </c>
      <c r="B6" s="5">
        <f t="shared" si="0"/>
        <v>7.19</v>
      </c>
      <c r="C6">
        <v>3.25</v>
      </c>
      <c r="D6">
        <v>1.4499999999999993</v>
      </c>
      <c r="E6">
        <v>13.75</v>
      </c>
      <c r="F6">
        <v>12.049999999999997</v>
      </c>
      <c r="G6" s="5">
        <f t="shared" si="1"/>
        <v>3.4049999999999998</v>
      </c>
      <c r="H6" s="5">
        <f t="shared" si="2"/>
        <v>1.6519999999999999</v>
      </c>
      <c r="I6" s="5">
        <f t="shared" si="3"/>
        <v>0.48499999999999999</v>
      </c>
      <c r="J6" s="5">
        <f t="shared" si="4"/>
        <v>7.1</v>
      </c>
      <c r="K6" s="5">
        <f t="shared" si="5"/>
        <v>1.0129999999999999</v>
      </c>
      <c r="M6">
        <f t="shared" si="10"/>
        <v>7.1935954382912888</v>
      </c>
      <c r="N6" s="5">
        <f t="shared" si="6"/>
        <v>3.4050047870563449</v>
      </c>
      <c r="O6" s="5">
        <f t="shared" si="7"/>
        <v>1.651825674852982</v>
      </c>
      <c r="P6" s="5">
        <f t="shared" si="8"/>
        <v>0.48511699047595147</v>
      </c>
      <c r="Q6" s="5">
        <f t="shared" si="11"/>
        <v>7.10128787146924</v>
      </c>
      <c r="R6" s="5">
        <f t="shared" si="9"/>
        <v>1.012998707909436</v>
      </c>
    </row>
    <row r="7" spans="1:18" x14ac:dyDescent="0.3">
      <c r="A7" t="s">
        <v>11</v>
      </c>
      <c r="B7" s="5">
        <f t="shared" si="0"/>
        <v>7.19</v>
      </c>
      <c r="C7">
        <v>3.2999999999999972</v>
      </c>
      <c r="D7">
        <v>1.5</v>
      </c>
      <c r="E7">
        <v>13.799999999999997</v>
      </c>
      <c r="F7">
        <v>12.099999999999998</v>
      </c>
      <c r="G7" s="5">
        <f t="shared" si="1"/>
        <v>3.4540000000000002</v>
      </c>
      <c r="H7" s="5">
        <f t="shared" si="2"/>
        <v>1.7</v>
      </c>
      <c r="I7" s="5">
        <f t="shared" si="3"/>
        <v>0.49199999999999999</v>
      </c>
      <c r="J7" s="5">
        <f t="shared" si="4"/>
        <v>7.25</v>
      </c>
      <c r="K7" s="5">
        <f t="shared" si="5"/>
        <v>0.99199999999999999</v>
      </c>
      <c r="M7">
        <f t="shared" si="10"/>
        <v>7.1935954382912888</v>
      </c>
      <c r="N7" s="5">
        <f t="shared" si="6"/>
        <v>3.4538835987861778</v>
      </c>
      <c r="O7" s="5">
        <f t="shared" si="7"/>
        <v>1.7001611403103627</v>
      </c>
      <c r="P7" s="5">
        <f t="shared" si="8"/>
        <v>0.49224621840407767</v>
      </c>
      <c r="Q7" s="5">
        <f t="shared" si="11"/>
        <v>7.253134787989139</v>
      </c>
      <c r="R7" s="5">
        <f t="shared" si="9"/>
        <v>0.99179122525112251</v>
      </c>
    </row>
    <row r="8" spans="1:18" x14ac:dyDescent="0.3">
      <c r="A8" t="s">
        <v>11</v>
      </c>
      <c r="B8" s="5">
        <f t="shared" si="0"/>
        <v>7.19</v>
      </c>
      <c r="C8">
        <v>3.379999999999999</v>
      </c>
      <c r="D8">
        <v>1.6999999999999993</v>
      </c>
      <c r="E8">
        <v>13.879999999999999</v>
      </c>
      <c r="F8">
        <v>12.299999999999997</v>
      </c>
      <c r="G8" s="5">
        <f t="shared" si="1"/>
        <v>3.532</v>
      </c>
      <c r="H8" s="5">
        <f t="shared" si="2"/>
        <v>1.8939999999999999</v>
      </c>
      <c r="I8" s="5">
        <f t="shared" si="3"/>
        <v>0.53600000000000003</v>
      </c>
      <c r="J8" s="5">
        <f t="shared" si="4"/>
        <v>7.5</v>
      </c>
      <c r="K8" s="5">
        <f t="shared" si="5"/>
        <v>0.96</v>
      </c>
      <c r="M8">
        <f t="shared" si="10"/>
        <v>7.1935954382912888</v>
      </c>
      <c r="N8" s="5">
        <f t="shared" si="6"/>
        <v>3.5321148364783781</v>
      </c>
      <c r="O8" s="5">
        <f t="shared" si="7"/>
        <v>1.8937047561163336</v>
      </c>
      <c r="P8" s="5">
        <f t="shared" si="8"/>
        <v>0.53613906789180521</v>
      </c>
      <c r="Q8" s="5">
        <f t="shared" si="11"/>
        <v>7.496167951003728</v>
      </c>
      <c r="R8" s="5">
        <f t="shared" si="9"/>
        <v>0.95963637491981146</v>
      </c>
    </row>
    <row r="9" spans="1:18" x14ac:dyDescent="0.3">
      <c r="A9" t="s">
        <v>11</v>
      </c>
      <c r="B9" s="5">
        <f t="shared" si="0"/>
        <v>7.19</v>
      </c>
      <c r="C9">
        <v>3.4299999999999997</v>
      </c>
      <c r="D9">
        <v>1.9499999999999993</v>
      </c>
      <c r="E9">
        <v>13.93</v>
      </c>
      <c r="F9">
        <v>12.549999999999997</v>
      </c>
      <c r="G9" s="5">
        <f t="shared" si="1"/>
        <v>3.581</v>
      </c>
      <c r="H9" s="5">
        <f t="shared" si="2"/>
        <v>2.1360000000000001</v>
      </c>
      <c r="I9" s="5">
        <f t="shared" si="3"/>
        <v>0.59599999999999997</v>
      </c>
      <c r="J9" s="5">
        <f t="shared" si="4"/>
        <v>7.65</v>
      </c>
      <c r="K9" s="5">
        <f t="shared" si="5"/>
        <v>0.94099999999999995</v>
      </c>
      <c r="M9">
        <f t="shared" si="10"/>
        <v>7.1935954382912888</v>
      </c>
      <c r="N9" s="5">
        <f t="shared" si="6"/>
        <v>3.5810248017486681</v>
      </c>
      <c r="O9" s="5">
        <f t="shared" si="7"/>
        <v>2.1360643009021452</v>
      </c>
      <c r="P9" s="5">
        <f t="shared" si="8"/>
        <v>0.59649525461512387</v>
      </c>
      <c r="Q9" s="5">
        <f t="shared" si="11"/>
        <v>7.648111649112411</v>
      </c>
      <c r="R9" s="5">
        <f t="shared" si="9"/>
        <v>0.94057144669509751</v>
      </c>
    </row>
    <row r="10" spans="1:18" x14ac:dyDescent="0.3">
      <c r="A10" t="s">
        <v>11</v>
      </c>
      <c r="B10" s="5">
        <f t="shared" si="0"/>
        <v>7.19</v>
      </c>
      <c r="C10">
        <v>3.5</v>
      </c>
      <c r="D10">
        <v>2.1000000000000014</v>
      </c>
      <c r="E10">
        <v>14</v>
      </c>
      <c r="F10">
        <v>12.7</v>
      </c>
      <c r="G10" s="5">
        <f t="shared" si="1"/>
        <v>3.65</v>
      </c>
      <c r="H10" s="5">
        <f t="shared" si="2"/>
        <v>2.282</v>
      </c>
      <c r="I10" s="5">
        <f t="shared" si="3"/>
        <v>0.625</v>
      </c>
      <c r="J10" s="5">
        <f t="shared" si="4"/>
        <v>7.86</v>
      </c>
      <c r="K10" s="5">
        <f t="shared" si="5"/>
        <v>0.91500000000000004</v>
      </c>
      <c r="M10">
        <f t="shared" si="10"/>
        <v>7.1935954382912888</v>
      </c>
      <c r="N10" s="5">
        <f t="shared" si="6"/>
        <v>3.6495183293512254</v>
      </c>
      <c r="O10" s="5">
        <f t="shared" si="7"/>
        <v>2.281695037217685</v>
      </c>
      <c r="P10" s="5">
        <f t="shared" si="8"/>
        <v>0.62520443283355198</v>
      </c>
      <c r="Q10" s="5">
        <f t="shared" si="11"/>
        <v>7.8608936419625168</v>
      </c>
      <c r="R10" s="5">
        <f t="shared" si="9"/>
        <v>0.91511166108276798</v>
      </c>
    </row>
    <row r="11" spans="1:18" x14ac:dyDescent="0.3">
      <c r="A11" t="s">
        <v>11</v>
      </c>
      <c r="B11" s="5">
        <f t="shared" si="0"/>
        <v>7.19</v>
      </c>
      <c r="C11">
        <v>3.5</v>
      </c>
      <c r="D11">
        <v>2.25</v>
      </c>
      <c r="E11">
        <v>14</v>
      </c>
      <c r="F11">
        <v>12.849999999999998</v>
      </c>
      <c r="G11" s="5">
        <f t="shared" si="1"/>
        <v>3.65</v>
      </c>
      <c r="H11" s="5">
        <f t="shared" si="2"/>
        <v>2.427</v>
      </c>
      <c r="I11" s="5">
        <f t="shared" si="3"/>
        <v>0.66500000000000004</v>
      </c>
      <c r="J11" s="5">
        <f t="shared" si="4"/>
        <v>7.86</v>
      </c>
      <c r="K11" s="5">
        <f t="shared" si="5"/>
        <v>0.91500000000000004</v>
      </c>
      <c r="M11">
        <f t="shared" si="10"/>
        <v>7.1935954382912888</v>
      </c>
      <c r="N11" s="5">
        <f t="shared" si="6"/>
        <v>3.6495183293512254</v>
      </c>
      <c r="O11" s="5">
        <f t="shared" si="7"/>
        <v>2.4274778879488879</v>
      </c>
      <c r="P11" s="5">
        <f t="shared" si="8"/>
        <v>0.66515021131032936</v>
      </c>
      <c r="Q11" s="5">
        <f t="shared" si="11"/>
        <v>7.8608936419625168</v>
      </c>
      <c r="R11" s="5">
        <f t="shared" si="9"/>
        <v>0.91511166108276798</v>
      </c>
    </row>
    <row r="12" spans="1:18" x14ac:dyDescent="0.3">
      <c r="A12" t="s">
        <v>11</v>
      </c>
      <c r="B12" s="5">
        <f t="shared" si="0"/>
        <v>7.19</v>
      </c>
      <c r="C12">
        <v>3.75</v>
      </c>
      <c r="D12">
        <v>2.6999999999999993</v>
      </c>
      <c r="E12">
        <v>14.25</v>
      </c>
      <c r="F12">
        <v>13.299999999999997</v>
      </c>
      <c r="G12" s="5">
        <f t="shared" si="1"/>
        <v>3.8940000000000001</v>
      </c>
      <c r="H12" s="5">
        <f t="shared" si="2"/>
        <v>2.8660000000000001</v>
      </c>
      <c r="I12" s="5">
        <f t="shared" si="3"/>
        <v>0.73599999999999999</v>
      </c>
      <c r="J12" s="5">
        <f t="shared" si="4"/>
        <v>8.6199999999999992</v>
      </c>
      <c r="K12" s="5">
        <f t="shared" si="5"/>
        <v>0.83399999999999996</v>
      </c>
      <c r="M12">
        <f t="shared" si="10"/>
        <v>7.1935954382912888</v>
      </c>
      <c r="N12" s="5">
        <f t="shared" si="6"/>
        <v>3.8943180919807459</v>
      </c>
      <c r="O12" s="5">
        <f t="shared" si="7"/>
        <v>2.8656712790595291</v>
      </c>
      <c r="P12" s="5">
        <f t="shared" si="8"/>
        <v>0.7358595809008448</v>
      </c>
      <c r="Q12" s="5">
        <f t="shared" si="11"/>
        <v>8.6213885845473825</v>
      </c>
      <c r="R12" s="5">
        <f t="shared" si="9"/>
        <v>0.83438942204563071</v>
      </c>
    </row>
    <row r="13" spans="1:18" x14ac:dyDescent="0.3">
      <c r="A13" t="s">
        <v>11</v>
      </c>
      <c r="B13" s="5">
        <f t="shared" si="0"/>
        <v>7.19</v>
      </c>
      <c r="C13">
        <v>3.9799999999999969</v>
      </c>
      <c r="D13">
        <v>3.1999999999999993</v>
      </c>
      <c r="E13">
        <v>14.479999999999997</v>
      </c>
      <c r="F13">
        <v>13.799999999999997</v>
      </c>
      <c r="G13" s="5">
        <f t="shared" si="1"/>
        <v>4.12</v>
      </c>
      <c r="H13" s="5">
        <f t="shared" si="2"/>
        <v>3.3540000000000001</v>
      </c>
      <c r="I13" s="5">
        <f t="shared" si="3"/>
        <v>0.81399999999999995</v>
      </c>
      <c r="J13" s="5">
        <f t="shared" si="4"/>
        <v>9.32</v>
      </c>
      <c r="K13" s="5">
        <f t="shared" si="5"/>
        <v>0.77200000000000002</v>
      </c>
      <c r="M13">
        <f t="shared" si="10"/>
        <v>7.1935954382912888</v>
      </c>
      <c r="N13" s="5">
        <f t="shared" si="6"/>
        <v>4.1197698127768136</v>
      </c>
      <c r="O13" s="5">
        <f t="shared" si="7"/>
        <v>3.3538835987861799</v>
      </c>
      <c r="P13" s="5">
        <f t="shared" si="8"/>
        <v>0.81409490122109274</v>
      </c>
      <c r="Q13" s="5">
        <f t="shared" si="11"/>
        <v>9.3217769003724484</v>
      </c>
      <c r="R13" s="5">
        <f t="shared" si="9"/>
        <v>0.77169787639992449</v>
      </c>
    </row>
    <row r="14" spans="1:18" x14ac:dyDescent="0.3">
      <c r="A14" t="s">
        <v>11</v>
      </c>
      <c r="B14" s="5">
        <f t="shared" si="0"/>
        <v>7.19</v>
      </c>
      <c r="C14">
        <v>4.0999999999999979</v>
      </c>
      <c r="D14">
        <v>3.3000000000000007</v>
      </c>
      <c r="E14">
        <v>14.599999999999998</v>
      </c>
      <c r="F14">
        <v>13.899999999999999</v>
      </c>
      <c r="G14" s="5">
        <f t="shared" si="1"/>
        <v>4.2370000000000001</v>
      </c>
      <c r="H14" s="5">
        <f t="shared" si="2"/>
        <v>3.452</v>
      </c>
      <c r="I14" s="5">
        <f t="shared" si="3"/>
        <v>0.81499999999999995</v>
      </c>
      <c r="J14" s="5">
        <f t="shared" si="4"/>
        <v>9.69</v>
      </c>
      <c r="K14" s="5">
        <f t="shared" si="5"/>
        <v>0.74299999999999999</v>
      </c>
      <c r="M14">
        <f t="shared" si="10"/>
        <v>7.1935954382912888</v>
      </c>
      <c r="N14" s="5">
        <f t="shared" si="6"/>
        <v>4.2374816689474564</v>
      </c>
      <c r="O14" s="5">
        <f t="shared" si="7"/>
        <v>3.4516774108630006</v>
      </c>
      <c r="P14" s="5">
        <f t="shared" si="8"/>
        <v>0.81455866491579632</v>
      </c>
      <c r="Q14" s="5">
        <f t="shared" si="11"/>
        <v>9.6874605527521673</v>
      </c>
      <c r="R14" s="5">
        <f t="shared" si="9"/>
        <v>0.7425677141206648</v>
      </c>
    </row>
    <row r="15" spans="1:18" x14ac:dyDescent="0.3">
      <c r="A15" t="s">
        <v>11</v>
      </c>
      <c r="B15" s="5">
        <f t="shared" si="0"/>
        <v>7.19</v>
      </c>
      <c r="C15">
        <v>3.6499999999999986</v>
      </c>
      <c r="D15">
        <v>2.5500000000000007</v>
      </c>
      <c r="E15">
        <v>14.149999999999999</v>
      </c>
      <c r="F15">
        <v>13.149999999999999</v>
      </c>
      <c r="G15" s="5">
        <f t="shared" si="1"/>
        <v>3.7959999999999998</v>
      </c>
      <c r="H15" s="5">
        <f t="shared" si="2"/>
        <v>2.7189999999999999</v>
      </c>
      <c r="I15" s="5">
        <f t="shared" si="3"/>
        <v>0.71599999999999997</v>
      </c>
      <c r="J15" s="5">
        <f t="shared" si="4"/>
        <v>8.32</v>
      </c>
      <c r="K15" s="5">
        <f t="shared" si="5"/>
        <v>0.86499999999999999</v>
      </c>
      <c r="M15">
        <f t="shared" si="10"/>
        <v>7.1935954382912888</v>
      </c>
      <c r="N15" s="5">
        <f t="shared" si="6"/>
        <v>3.7963651315553442</v>
      </c>
      <c r="O15" s="5">
        <f t="shared" si="7"/>
        <v>2.7194724084652973</v>
      </c>
      <c r="P15" s="5">
        <f t="shared" si="8"/>
        <v>0.71633584079178092</v>
      </c>
      <c r="Q15" s="5">
        <f t="shared" si="11"/>
        <v>8.3170879176898325</v>
      </c>
      <c r="R15" s="5">
        <f t="shared" si="9"/>
        <v>0.86491756603787273</v>
      </c>
    </row>
    <row r="16" spans="1:18" x14ac:dyDescent="0.3">
      <c r="A16" t="s">
        <v>11</v>
      </c>
      <c r="B16" s="5">
        <f t="shared" si="0"/>
        <v>7.19</v>
      </c>
      <c r="C16">
        <v>4.0799999999999983</v>
      </c>
      <c r="D16">
        <v>3.4000000000000021</v>
      </c>
      <c r="E16">
        <v>14.579999999999998</v>
      </c>
      <c r="F16">
        <v>14</v>
      </c>
      <c r="G16" s="5">
        <f t="shared" si="1"/>
        <v>4.218</v>
      </c>
      <c r="H16" s="5">
        <f t="shared" si="2"/>
        <v>3.55</v>
      </c>
      <c r="I16" s="5">
        <f t="shared" si="3"/>
        <v>0.84199999999999997</v>
      </c>
      <c r="J16" s="5">
        <f t="shared" si="4"/>
        <v>9.6300000000000008</v>
      </c>
      <c r="K16" s="5">
        <f t="shared" si="5"/>
        <v>0.747</v>
      </c>
      <c r="M16">
        <f t="shared" si="10"/>
        <v>7.1935954382912888</v>
      </c>
      <c r="N16" s="5">
        <f t="shared" si="6"/>
        <v>4.2178591064334512</v>
      </c>
      <c r="O16" s="5">
        <f t="shared" si="7"/>
        <v>3.5495183293512276</v>
      </c>
      <c r="P16" s="5">
        <f t="shared" si="8"/>
        <v>0.84154502077539495</v>
      </c>
      <c r="Q16" s="5">
        <f t="shared" si="11"/>
        <v>9.6265011000461591</v>
      </c>
      <c r="R16" s="5">
        <f t="shared" si="9"/>
        <v>0.74726999597567134</v>
      </c>
    </row>
    <row r="17" spans="1:18" x14ac:dyDescent="0.3">
      <c r="A17" t="s">
        <v>11</v>
      </c>
      <c r="B17" s="5">
        <f t="shared" si="0"/>
        <v>7.19</v>
      </c>
      <c r="C17">
        <v>4.25</v>
      </c>
      <c r="D17">
        <v>3.6500000000000021</v>
      </c>
      <c r="E17">
        <v>14.75</v>
      </c>
      <c r="F17">
        <v>14.25</v>
      </c>
      <c r="G17" s="5">
        <f t="shared" si="1"/>
        <v>4.3849999999999998</v>
      </c>
      <c r="H17" s="5">
        <f t="shared" si="2"/>
        <v>3.794</v>
      </c>
      <c r="I17" s="5">
        <f t="shared" si="3"/>
        <v>0.86499999999999999</v>
      </c>
      <c r="J17" s="5">
        <f t="shared" si="4"/>
        <v>10.14</v>
      </c>
      <c r="K17" s="5">
        <f t="shared" si="5"/>
        <v>0.70899999999999996</v>
      </c>
      <c r="M17">
        <f t="shared" si="10"/>
        <v>7.1935954382912888</v>
      </c>
      <c r="N17" s="5">
        <f t="shared" si="6"/>
        <v>4.3846996497688719</v>
      </c>
      <c r="O17" s="5">
        <f t="shared" si="7"/>
        <v>3.794318091980748</v>
      </c>
      <c r="P17" s="5">
        <f t="shared" si="8"/>
        <v>0.86535416221285666</v>
      </c>
      <c r="Q17" s="5">
        <f t="shared" si="11"/>
        <v>10.144807931971975</v>
      </c>
      <c r="R17" s="5">
        <f t="shared" si="9"/>
        <v>0.70909133879412722</v>
      </c>
    </row>
    <row r="18" spans="1:18" x14ac:dyDescent="0.3">
      <c r="A18" t="s">
        <v>11</v>
      </c>
      <c r="B18" s="5">
        <f t="shared" si="0"/>
        <v>7.19</v>
      </c>
      <c r="C18">
        <v>4.5999999999999979</v>
      </c>
      <c r="D18">
        <v>4.1500000000000021</v>
      </c>
      <c r="E18">
        <v>15.099999999999998</v>
      </c>
      <c r="F18">
        <v>14.75</v>
      </c>
      <c r="G18" s="5">
        <f t="shared" si="1"/>
        <v>4.7290000000000001</v>
      </c>
      <c r="H18" s="5">
        <f t="shared" si="2"/>
        <v>4.2850000000000001</v>
      </c>
      <c r="I18" s="5">
        <f t="shared" si="3"/>
        <v>0.90600000000000003</v>
      </c>
      <c r="J18" s="5">
        <f t="shared" si="4"/>
        <v>11.21</v>
      </c>
      <c r="K18" s="5">
        <f t="shared" si="5"/>
        <v>0.64200000000000002</v>
      </c>
      <c r="M18">
        <f t="shared" si="10"/>
        <v>7.1935954382912888</v>
      </c>
      <c r="N18" s="5">
        <f t="shared" si="6"/>
        <v>4.7285276634921267</v>
      </c>
      <c r="O18" s="5">
        <f t="shared" si="7"/>
        <v>4.2846996497688741</v>
      </c>
      <c r="P18" s="5">
        <f t="shared" si="8"/>
        <v>0.90613822201994365</v>
      </c>
      <c r="Q18" s="5">
        <f t="shared" si="11"/>
        <v>11.21294403940464</v>
      </c>
      <c r="R18" s="5">
        <f t="shared" si="9"/>
        <v>0.64154386332541069</v>
      </c>
    </row>
    <row r="19" spans="1:18" x14ac:dyDescent="0.3">
      <c r="A19" t="s">
        <v>11</v>
      </c>
      <c r="B19" s="5">
        <f t="shared" si="0"/>
        <v>7.19</v>
      </c>
      <c r="C19">
        <v>4.8999999999999986</v>
      </c>
      <c r="D19">
        <v>4.5500000000000007</v>
      </c>
      <c r="E19">
        <v>15.399999999999999</v>
      </c>
      <c r="F19">
        <v>15.149999999999999</v>
      </c>
      <c r="G19" s="5">
        <f t="shared" si="1"/>
        <v>5.024</v>
      </c>
      <c r="H19" s="5">
        <f t="shared" si="2"/>
        <v>4.6779999999999999</v>
      </c>
      <c r="I19" s="5">
        <f t="shared" si="3"/>
        <v>0.93100000000000005</v>
      </c>
      <c r="J19" s="5">
        <f t="shared" si="4"/>
        <v>12.13</v>
      </c>
      <c r="K19" s="5">
        <f t="shared" si="5"/>
        <v>0.59299999999999997</v>
      </c>
      <c r="M19">
        <f t="shared" si="10"/>
        <v>7.1935954382912888</v>
      </c>
      <c r="N19" s="5">
        <f t="shared" si="6"/>
        <v>5.0235688672324166</v>
      </c>
      <c r="O19" s="5">
        <f t="shared" si="7"/>
        <v>4.6776806960225699</v>
      </c>
      <c r="P19" s="5">
        <f t="shared" si="8"/>
        <v>0.93114692356145534</v>
      </c>
      <c r="Q19" s="5">
        <f t="shared" si="11"/>
        <v>12.129519042944224</v>
      </c>
      <c r="R19" s="5">
        <f t="shared" si="9"/>
        <v>0.59306518360889371</v>
      </c>
    </row>
    <row r="20" spans="1:18" x14ac:dyDescent="0.3">
      <c r="A20" t="s">
        <v>11</v>
      </c>
      <c r="B20" s="5">
        <f t="shared" si="0"/>
        <v>7.19</v>
      </c>
      <c r="C20">
        <v>5.3499999999999979</v>
      </c>
      <c r="D20">
        <v>5.1500000000000021</v>
      </c>
      <c r="E20">
        <v>15.849999999999998</v>
      </c>
      <c r="F20">
        <v>15.75</v>
      </c>
      <c r="G20" s="5">
        <f t="shared" si="1"/>
        <v>5.4669999999999996</v>
      </c>
      <c r="H20" s="5">
        <f t="shared" si="2"/>
        <v>5.2679999999999998</v>
      </c>
      <c r="I20" s="5">
        <f t="shared" si="3"/>
        <v>0.96399999999999997</v>
      </c>
      <c r="J20" s="5">
        <f t="shared" si="4"/>
        <v>13.51</v>
      </c>
      <c r="K20" s="5">
        <f t="shared" si="5"/>
        <v>0.53300000000000003</v>
      </c>
      <c r="M20">
        <f t="shared" si="10"/>
        <v>7.1935954382912888</v>
      </c>
      <c r="N20" s="5">
        <f t="shared" si="6"/>
        <v>5.4666519422139324</v>
      </c>
      <c r="O20" s="5">
        <f t="shared" si="7"/>
        <v>5.2681379392404768</v>
      </c>
      <c r="P20" s="5">
        <f t="shared" si="8"/>
        <v>0.96368636506002614</v>
      </c>
      <c r="Q20" s="5">
        <f t="shared" si="11"/>
        <v>13.5060009236818</v>
      </c>
      <c r="R20" s="5">
        <f t="shared" si="9"/>
        <v>0.53262216395068041</v>
      </c>
    </row>
    <row r="21" spans="1:18" x14ac:dyDescent="0.3">
      <c r="A21" t="s">
        <v>11</v>
      </c>
      <c r="B21" s="5">
        <f t="shared" si="0"/>
        <v>7.19</v>
      </c>
      <c r="C21">
        <v>5.8999999999999986</v>
      </c>
      <c r="D21">
        <v>5.75</v>
      </c>
      <c r="E21">
        <v>16.399999999999999</v>
      </c>
      <c r="F21">
        <v>16.349999999999998</v>
      </c>
      <c r="G21" s="5">
        <f t="shared" si="1"/>
        <v>6.0090000000000003</v>
      </c>
      <c r="H21" s="5">
        <f t="shared" si="2"/>
        <v>5.86</v>
      </c>
      <c r="I21" s="5">
        <f t="shared" si="3"/>
        <v>0.97499999999999998</v>
      </c>
      <c r="J21" s="5">
        <f t="shared" si="4"/>
        <v>15.19</v>
      </c>
      <c r="K21" s="5">
        <f t="shared" si="5"/>
        <v>0.47399999999999998</v>
      </c>
      <c r="M21">
        <f t="shared" si="10"/>
        <v>7.1935954382912888</v>
      </c>
      <c r="N21" s="5">
        <f t="shared" si="6"/>
        <v>6.0089589253154365</v>
      </c>
      <c r="O21" s="5">
        <f t="shared" si="7"/>
        <v>5.8596263597446541</v>
      </c>
      <c r="P21" s="5">
        <f t="shared" si="8"/>
        <v>0.97514834642292991</v>
      </c>
      <c r="Q21" s="5">
        <f t="shared" si="11"/>
        <v>15.190731797384935</v>
      </c>
      <c r="R21" s="5">
        <f t="shared" si="9"/>
        <v>0.47355160595552465</v>
      </c>
    </row>
    <row r="22" spans="1:18" x14ac:dyDescent="0.3">
      <c r="A22" t="s">
        <v>11</v>
      </c>
      <c r="B22" s="5">
        <f t="shared" si="0"/>
        <v>7.19</v>
      </c>
      <c r="C22">
        <v>6.3499999999999979</v>
      </c>
      <c r="D22">
        <v>6.3000000000000007</v>
      </c>
      <c r="E22">
        <v>16.849999999999998</v>
      </c>
      <c r="F22">
        <v>16.899999999999999</v>
      </c>
      <c r="G22" s="5">
        <f t="shared" si="1"/>
        <v>6.4530000000000003</v>
      </c>
      <c r="H22" s="5">
        <f t="shared" si="2"/>
        <v>6.4029999999999996</v>
      </c>
      <c r="I22" s="5">
        <f t="shared" si="3"/>
        <v>0.99199999999999999</v>
      </c>
      <c r="J22" s="5">
        <f t="shared" si="4"/>
        <v>16.57</v>
      </c>
      <c r="K22" s="5">
        <f t="shared" si="5"/>
        <v>0.434</v>
      </c>
      <c r="M22">
        <f t="shared" si="10"/>
        <v>7.1935954382912888</v>
      </c>
      <c r="N22" s="5">
        <f t="shared" si="6"/>
        <v>6.4532168727481602</v>
      </c>
      <c r="O22" s="5">
        <f t="shared" si="7"/>
        <v>6.4026070254992486</v>
      </c>
      <c r="P22" s="5">
        <f t="shared" si="8"/>
        <v>0.99215742346074931</v>
      </c>
      <c r="Q22" s="5">
        <f t="shared" si="11"/>
        <v>16.570863536879433</v>
      </c>
      <c r="R22" s="5">
        <f t="shared" si="9"/>
        <v>0.43411107829604162</v>
      </c>
    </row>
    <row r="23" spans="1:18" x14ac:dyDescent="0.3">
      <c r="A23" t="s">
        <v>11</v>
      </c>
      <c r="B23" s="5">
        <f t="shared" si="0"/>
        <v>10.57</v>
      </c>
      <c r="C23">
        <v>4.1999999999999993</v>
      </c>
      <c r="D23">
        <v>0</v>
      </c>
      <c r="E23">
        <v>14.7</v>
      </c>
      <c r="F23" s="6" t="s">
        <v>30</v>
      </c>
      <c r="G23" s="5">
        <f t="shared" si="1"/>
        <v>4.4930000000000003</v>
      </c>
      <c r="H23" s="5">
        <f t="shared" si="2"/>
        <v>0</v>
      </c>
      <c r="I23" s="5">
        <f t="shared" si="3"/>
        <v>0</v>
      </c>
      <c r="J23" s="5">
        <f t="shared" si="4"/>
        <v>10.57</v>
      </c>
      <c r="K23" s="5">
        <f t="shared" si="5"/>
        <v>1</v>
      </c>
      <c r="M23">
        <v>10.573278592037584</v>
      </c>
      <c r="N23" s="5">
        <f t="shared" si="6"/>
        <v>4.4929835041204651</v>
      </c>
      <c r="O23" s="5">
        <f t="shared" si="7"/>
        <v>0</v>
      </c>
      <c r="P23" s="5">
        <f t="shared" si="8"/>
        <v>0</v>
      </c>
      <c r="Q23" s="5">
        <f>M23</f>
        <v>10.573278592037584</v>
      </c>
      <c r="R23" s="5">
        <f t="shared" si="9"/>
        <v>1</v>
      </c>
    </row>
    <row r="24" spans="1:18" x14ac:dyDescent="0.3">
      <c r="A24" t="s">
        <v>11</v>
      </c>
      <c r="B24" s="5">
        <f t="shared" si="0"/>
        <v>10.57</v>
      </c>
      <c r="C24">
        <v>4.1499999999999986</v>
      </c>
      <c r="D24">
        <v>0</v>
      </c>
      <c r="E24">
        <v>14.649999999999999</v>
      </c>
      <c r="F24">
        <v>9.8999999999999986</v>
      </c>
      <c r="G24" s="5">
        <f t="shared" si="1"/>
        <v>4.4450000000000003</v>
      </c>
      <c r="H24" s="5">
        <f t="shared" si="2"/>
        <v>0</v>
      </c>
      <c r="I24" s="5">
        <f t="shared" si="3"/>
        <v>0</v>
      </c>
      <c r="J24" s="5">
        <f t="shared" si="4"/>
        <v>10.33</v>
      </c>
      <c r="K24" s="5">
        <f t="shared" si="5"/>
        <v>1.0229999999999999</v>
      </c>
      <c r="M24">
        <f t="shared" ref="M24:M46" si="12">M23</f>
        <v>10.573278592037584</v>
      </c>
      <c r="N24" s="5">
        <f t="shared" si="6"/>
        <v>4.4449868042977378</v>
      </c>
      <c r="O24" s="5">
        <f t="shared" si="7"/>
        <v>0</v>
      </c>
      <c r="P24" s="5">
        <f t="shared" si="8"/>
        <v>0</v>
      </c>
      <c r="Q24" s="5">
        <f t="shared" ref="Q24:Q46" si="13" xml:space="preserve"> 3.1066*N24-3.4767</f>
        <v>10.332096006231353</v>
      </c>
      <c r="R24" s="5">
        <f t="shared" si="9"/>
        <v>1.0233430453666683</v>
      </c>
    </row>
    <row r="25" spans="1:18" x14ac:dyDescent="0.3">
      <c r="A25" t="s">
        <v>11</v>
      </c>
      <c r="B25" s="5">
        <f t="shared" si="0"/>
        <v>10.57</v>
      </c>
      <c r="C25">
        <v>4.1499999999999986</v>
      </c>
      <c r="D25">
        <v>0</v>
      </c>
      <c r="E25">
        <v>14.649999999999999</v>
      </c>
      <c r="F25">
        <v>10.099999999999998</v>
      </c>
      <c r="G25" s="5">
        <f t="shared" si="1"/>
        <v>4.4450000000000003</v>
      </c>
      <c r="H25" s="5">
        <f t="shared" si="2"/>
        <v>0</v>
      </c>
      <c r="I25" s="5">
        <f t="shared" si="3"/>
        <v>0</v>
      </c>
      <c r="J25" s="5">
        <f t="shared" si="4"/>
        <v>10.33</v>
      </c>
      <c r="K25" s="5">
        <f t="shared" si="5"/>
        <v>1.0229999999999999</v>
      </c>
      <c r="M25">
        <f t="shared" si="12"/>
        <v>10.573278592037584</v>
      </c>
      <c r="N25" s="5">
        <f t="shared" si="6"/>
        <v>4.4449868042977378</v>
      </c>
      <c r="O25" s="5">
        <f t="shared" si="7"/>
        <v>0</v>
      </c>
      <c r="P25" s="5">
        <f t="shared" si="8"/>
        <v>0</v>
      </c>
      <c r="Q25" s="5">
        <f t="shared" si="13"/>
        <v>10.332096006231353</v>
      </c>
      <c r="R25" s="5">
        <f t="shared" si="9"/>
        <v>1.0233430453666683</v>
      </c>
    </row>
    <row r="26" spans="1:18" x14ac:dyDescent="0.3">
      <c r="A26" t="s">
        <v>11</v>
      </c>
      <c r="B26" s="5">
        <f t="shared" si="0"/>
        <v>10.57</v>
      </c>
      <c r="C26">
        <v>4.1499999999999986</v>
      </c>
      <c r="D26">
        <v>0</v>
      </c>
      <c r="E26">
        <v>14.649999999999999</v>
      </c>
      <c r="F26">
        <v>10.349999999999998</v>
      </c>
      <c r="G26" s="5">
        <f t="shared" si="1"/>
        <v>4.4450000000000003</v>
      </c>
      <c r="H26" s="5">
        <f t="shared" si="2"/>
        <v>0</v>
      </c>
      <c r="I26" s="5">
        <f t="shared" si="3"/>
        <v>0</v>
      </c>
      <c r="J26" s="5">
        <f t="shared" si="4"/>
        <v>10.33</v>
      </c>
      <c r="K26" s="5">
        <f t="shared" si="5"/>
        <v>1.0229999999999999</v>
      </c>
      <c r="M26">
        <f t="shared" si="12"/>
        <v>10.573278592037584</v>
      </c>
      <c r="N26" s="5">
        <f t="shared" si="6"/>
        <v>4.4449868042977378</v>
      </c>
      <c r="O26" s="5">
        <f t="shared" si="7"/>
        <v>0</v>
      </c>
      <c r="P26" s="5">
        <f t="shared" si="8"/>
        <v>0</v>
      </c>
      <c r="Q26" s="5">
        <f t="shared" si="13"/>
        <v>10.332096006231353</v>
      </c>
      <c r="R26" s="5">
        <f t="shared" si="9"/>
        <v>1.0233430453666683</v>
      </c>
    </row>
    <row r="27" spans="1:18" x14ac:dyDescent="0.3">
      <c r="A27" t="s">
        <v>11</v>
      </c>
      <c r="B27" s="5">
        <f t="shared" si="0"/>
        <v>10.57</v>
      </c>
      <c r="C27">
        <v>4.1499999999999986</v>
      </c>
      <c r="D27">
        <v>5.0000000000000711E-2</v>
      </c>
      <c r="E27">
        <v>14.649999999999999</v>
      </c>
      <c r="F27">
        <v>10.649999999999999</v>
      </c>
      <c r="G27" s="5">
        <f t="shared" si="1"/>
        <v>4.4450000000000003</v>
      </c>
      <c r="H27" s="5">
        <f t="shared" si="2"/>
        <v>0.60799999999999998</v>
      </c>
      <c r="I27" s="5">
        <f t="shared" si="3"/>
        <v>0.13700000000000001</v>
      </c>
      <c r="J27" s="5">
        <f t="shared" si="4"/>
        <v>10.33</v>
      </c>
      <c r="K27" s="5">
        <f t="shared" si="5"/>
        <v>1.0229999999999999</v>
      </c>
      <c r="M27">
        <f t="shared" si="12"/>
        <v>10.573278592037584</v>
      </c>
      <c r="N27" s="5">
        <f t="shared" si="6"/>
        <v>4.4449868042977378</v>
      </c>
      <c r="O27" s="5">
        <f t="shared" si="7"/>
        <v>0.60818559285319562</v>
      </c>
      <c r="P27" s="5">
        <f t="shared" si="8"/>
        <v>0.13682506149740589</v>
      </c>
      <c r="Q27" s="5">
        <f t="shared" si="13"/>
        <v>10.332096006231353</v>
      </c>
      <c r="R27" s="5">
        <f t="shared" si="9"/>
        <v>1.0233430453666683</v>
      </c>
    </row>
    <row r="28" spans="1:18" x14ac:dyDescent="0.3">
      <c r="A28" t="s">
        <v>11</v>
      </c>
      <c r="B28" s="5">
        <f t="shared" si="0"/>
        <v>10.57</v>
      </c>
      <c r="C28">
        <v>4.2199999999999989</v>
      </c>
      <c r="D28">
        <v>0.55000000000000071</v>
      </c>
      <c r="E28">
        <v>14.719999999999999</v>
      </c>
      <c r="F28">
        <v>11.149999999999999</v>
      </c>
      <c r="G28" s="5">
        <f t="shared" si="1"/>
        <v>4.5119999999999996</v>
      </c>
      <c r="H28" s="5">
        <f t="shared" si="2"/>
        <v>1.0589999999999999</v>
      </c>
      <c r="I28" s="5">
        <f t="shared" si="3"/>
        <v>0.23499999999999999</v>
      </c>
      <c r="J28" s="5">
        <f t="shared" si="4"/>
        <v>10.54</v>
      </c>
      <c r="K28" s="5">
        <f t="shared" si="5"/>
        <v>1.0029999999999999</v>
      </c>
      <c r="M28">
        <f t="shared" si="12"/>
        <v>10.573278592037584</v>
      </c>
      <c r="N28" s="5">
        <f t="shared" si="6"/>
        <v>4.5121878941573836</v>
      </c>
      <c r="O28" s="5">
        <f t="shared" si="7"/>
        <v>1.0592465595961436</v>
      </c>
      <c r="P28" s="5">
        <f t="shared" si="8"/>
        <v>0.23475231626938925</v>
      </c>
      <c r="Q28" s="5">
        <f t="shared" si="13"/>
        <v>10.540862911989326</v>
      </c>
      <c r="R28" s="5">
        <f t="shared" si="9"/>
        <v>1.0030752396951665</v>
      </c>
    </row>
    <row r="29" spans="1:18" x14ac:dyDescent="0.3">
      <c r="A29" t="s">
        <v>11</v>
      </c>
      <c r="B29" s="5">
        <f t="shared" si="0"/>
        <v>10.57</v>
      </c>
      <c r="C29">
        <v>4.2199999999999989</v>
      </c>
      <c r="D29">
        <v>0.80000000000000071</v>
      </c>
      <c r="E29">
        <v>14.719999999999999</v>
      </c>
      <c r="F29">
        <v>11.399999999999999</v>
      </c>
      <c r="G29" s="5">
        <f t="shared" si="1"/>
        <v>4.5119999999999996</v>
      </c>
      <c r="H29" s="5">
        <f t="shared" si="2"/>
        <v>1.2869999999999999</v>
      </c>
      <c r="I29" s="5">
        <f t="shared" si="3"/>
        <v>0.28499999999999998</v>
      </c>
      <c r="J29" s="5">
        <f t="shared" si="4"/>
        <v>10.54</v>
      </c>
      <c r="K29" s="5">
        <f t="shared" si="5"/>
        <v>1.0029999999999999</v>
      </c>
      <c r="M29">
        <f t="shared" si="12"/>
        <v>10.573278592037584</v>
      </c>
      <c r="N29" s="5">
        <f t="shared" si="6"/>
        <v>4.5121878941573836</v>
      </c>
      <c r="O29" s="5">
        <f t="shared" si="7"/>
        <v>1.2871560896075067</v>
      </c>
      <c r="P29" s="5">
        <f t="shared" si="8"/>
        <v>0.28526207680185117</v>
      </c>
      <c r="Q29" s="5">
        <f t="shared" si="13"/>
        <v>10.540862911989326</v>
      </c>
      <c r="R29" s="5">
        <f t="shared" si="9"/>
        <v>1.0030752396951665</v>
      </c>
    </row>
    <row r="30" spans="1:18" x14ac:dyDescent="0.3">
      <c r="A30" t="s">
        <v>11</v>
      </c>
      <c r="B30" s="5">
        <f t="shared" si="0"/>
        <v>10.57</v>
      </c>
      <c r="C30">
        <v>4.3499999999999979</v>
      </c>
      <c r="D30">
        <v>1.8000000000000007</v>
      </c>
      <c r="E30">
        <v>14.849999999999998</v>
      </c>
      <c r="F30">
        <v>12.399999999999999</v>
      </c>
      <c r="G30" s="5">
        <f t="shared" si="1"/>
        <v>4.6369999999999996</v>
      </c>
      <c r="H30" s="5">
        <f t="shared" si="2"/>
        <v>2.2120000000000002</v>
      </c>
      <c r="I30" s="5">
        <f t="shared" si="3"/>
        <v>0.47699999999999998</v>
      </c>
      <c r="J30" s="5">
        <f t="shared" si="4"/>
        <v>10.93</v>
      </c>
      <c r="K30" s="5">
        <f t="shared" si="5"/>
        <v>0.96699999999999997</v>
      </c>
      <c r="M30">
        <f t="shared" si="12"/>
        <v>10.573278592037584</v>
      </c>
      <c r="N30" s="5">
        <f t="shared" si="6"/>
        <v>4.6370945386769646</v>
      </c>
      <c r="O30" s="5">
        <f t="shared" si="7"/>
        <v>2.2117508155917767</v>
      </c>
      <c r="P30" s="5">
        <f t="shared" si="8"/>
        <v>0.47696910148026089</v>
      </c>
      <c r="Q30" s="5">
        <f t="shared" si="13"/>
        <v>10.928897893853858</v>
      </c>
      <c r="R30" s="5">
        <f t="shared" si="9"/>
        <v>0.96746064376571173</v>
      </c>
    </row>
    <row r="31" spans="1:18" x14ac:dyDescent="0.3">
      <c r="A31" t="s">
        <v>11</v>
      </c>
      <c r="B31" s="5">
        <f t="shared" si="0"/>
        <v>10.57</v>
      </c>
      <c r="C31">
        <v>4.5</v>
      </c>
      <c r="D31">
        <v>2.3000000000000007</v>
      </c>
      <c r="E31">
        <v>15</v>
      </c>
      <c r="F31">
        <v>12.899999999999999</v>
      </c>
      <c r="G31" s="5">
        <f t="shared" si="1"/>
        <v>4.7809999999999997</v>
      </c>
      <c r="H31" s="5">
        <f t="shared" si="2"/>
        <v>2.68</v>
      </c>
      <c r="I31" s="5">
        <f t="shared" si="3"/>
        <v>0.56100000000000005</v>
      </c>
      <c r="J31" s="5">
        <f t="shared" si="4"/>
        <v>11.38</v>
      </c>
      <c r="K31" s="5">
        <f t="shared" si="5"/>
        <v>0.92900000000000005</v>
      </c>
      <c r="M31">
        <f t="shared" si="12"/>
        <v>10.573278592037584</v>
      </c>
      <c r="N31" s="5">
        <f t="shared" si="6"/>
        <v>4.7813813573572954</v>
      </c>
      <c r="O31" s="5">
        <f t="shared" si="7"/>
        <v>2.6804507265512383</v>
      </c>
      <c r="P31" s="5">
        <f t="shared" si="8"/>
        <v>0.56060174376735827</v>
      </c>
      <c r="Q31" s="5">
        <f t="shared" si="13"/>
        <v>11.377139324766173</v>
      </c>
      <c r="R31" s="5">
        <f t="shared" si="9"/>
        <v>0.9293442130062769</v>
      </c>
    </row>
    <row r="32" spans="1:18" x14ac:dyDescent="0.3">
      <c r="A32" t="s">
        <v>11</v>
      </c>
      <c r="B32" s="5">
        <f t="shared" si="0"/>
        <v>10.57</v>
      </c>
      <c r="C32">
        <v>4.5</v>
      </c>
      <c r="D32">
        <v>2.6000000000000014</v>
      </c>
      <c r="E32">
        <v>15</v>
      </c>
      <c r="F32">
        <v>13.2</v>
      </c>
      <c r="G32" s="5">
        <f t="shared" si="1"/>
        <v>4.7809999999999997</v>
      </c>
      <c r="H32" s="5">
        <f t="shared" si="2"/>
        <v>2.9630000000000001</v>
      </c>
      <c r="I32" s="5">
        <f t="shared" si="3"/>
        <v>0.62</v>
      </c>
      <c r="J32" s="5">
        <f t="shared" si="4"/>
        <v>11.38</v>
      </c>
      <c r="K32" s="5">
        <f t="shared" si="5"/>
        <v>0.92900000000000005</v>
      </c>
      <c r="M32">
        <f t="shared" si="12"/>
        <v>10.573278592037584</v>
      </c>
      <c r="N32" s="5">
        <f t="shared" si="6"/>
        <v>4.7813813573572954</v>
      </c>
      <c r="O32" s="5">
        <f t="shared" si="7"/>
        <v>2.9633540255130377</v>
      </c>
      <c r="P32" s="5">
        <f t="shared" si="8"/>
        <v>0.61976943565758691</v>
      </c>
      <c r="Q32" s="5">
        <f t="shared" si="13"/>
        <v>11.377139324766173</v>
      </c>
      <c r="R32" s="5">
        <f t="shared" si="9"/>
        <v>0.9293442130062769</v>
      </c>
    </row>
    <row r="33" spans="1:18" x14ac:dyDescent="0.3">
      <c r="A33" t="s">
        <v>11</v>
      </c>
      <c r="B33" s="5">
        <f t="shared" si="0"/>
        <v>10.57</v>
      </c>
      <c r="C33">
        <v>4.6499999999999986</v>
      </c>
      <c r="D33">
        <v>3.0500000000000007</v>
      </c>
      <c r="E33">
        <v>15.149999999999999</v>
      </c>
      <c r="F33">
        <v>13.649999999999999</v>
      </c>
      <c r="G33" s="5">
        <f t="shared" si="1"/>
        <v>4.9260000000000002</v>
      </c>
      <c r="H33" s="5">
        <f t="shared" si="2"/>
        <v>3.39</v>
      </c>
      <c r="I33" s="5">
        <f t="shared" si="3"/>
        <v>0.68799999999999994</v>
      </c>
      <c r="J33" s="5">
        <f t="shared" si="4"/>
        <v>11.83</v>
      </c>
      <c r="K33" s="5">
        <f t="shared" si="5"/>
        <v>0.89400000000000002</v>
      </c>
      <c r="M33">
        <f t="shared" si="12"/>
        <v>10.573278592037584</v>
      </c>
      <c r="N33" s="5">
        <f t="shared" si="6"/>
        <v>4.9258370329941119</v>
      </c>
      <c r="O33" s="5">
        <f t="shared" si="7"/>
        <v>3.3897915195716655</v>
      </c>
      <c r="P33" s="5">
        <f t="shared" si="8"/>
        <v>0.68816558421771834</v>
      </c>
      <c r="Q33" s="5">
        <f t="shared" si="13"/>
        <v>11.825905326699505</v>
      </c>
      <c r="R33" s="5">
        <f t="shared" si="9"/>
        <v>0.89407773019847792</v>
      </c>
    </row>
    <row r="34" spans="1:18" x14ac:dyDescent="0.3">
      <c r="A34" t="s">
        <v>11</v>
      </c>
      <c r="B34" s="5">
        <f t="shared" si="0"/>
        <v>10.57</v>
      </c>
      <c r="C34">
        <v>4.879999999999999</v>
      </c>
      <c r="D34">
        <v>3.5</v>
      </c>
      <c r="E34">
        <v>15.379999999999999</v>
      </c>
      <c r="F34">
        <v>14.099999999999998</v>
      </c>
      <c r="G34" s="5">
        <f t="shared" si="1"/>
        <v>5.1479999999999997</v>
      </c>
      <c r="H34" s="5">
        <f t="shared" si="2"/>
        <v>3.8180000000000001</v>
      </c>
      <c r="I34" s="5">
        <f t="shared" si="3"/>
        <v>0.74199999999999999</v>
      </c>
      <c r="J34" s="5">
        <f t="shared" si="4"/>
        <v>12.51</v>
      </c>
      <c r="K34" s="5">
        <f t="shared" si="5"/>
        <v>0.84499999999999997</v>
      </c>
      <c r="M34">
        <f t="shared" si="12"/>
        <v>10.573278592037584</v>
      </c>
      <c r="N34" s="5">
        <f t="shared" si="6"/>
        <v>5.1476487179801813</v>
      </c>
      <c r="O34" s="5">
        <f t="shared" si="7"/>
        <v>3.8184487973713166</v>
      </c>
      <c r="P34" s="5">
        <f t="shared" si="8"/>
        <v>0.74178503751312463</v>
      </c>
      <c r="Q34" s="5">
        <f t="shared" si="13"/>
        <v>12.514985507277231</v>
      </c>
      <c r="R34" s="5">
        <f t="shared" si="9"/>
        <v>0.84484944755944136</v>
      </c>
    </row>
    <row r="35" spans="1:18" x14ac:dyDescent="0.3">
      <c r="A35" t="s">
        <v>11</v>
      </c>
      <c r="B35" s="5">
        <f t="shared" si="0"/>
        <v>10.57</v>
      </c>
      <c r="C35">
        <v>5</v>
      </c>
      <c r="D35">
        <v>3.75</v>
      </c>
      <c r="E35">
        <v>15.5</v>
      </c>
      <c r="F35">
        <v>14.349999999999998</v>
      </c>
      <c r="G35" s="5">
        <f t="shared" si="1"/>
        <v>5.2640000000000002</v>
      </c>
      <c r="H35" s="5">
        <f t="shared" si="2"/>
        <v>4.0570000000000004</v>
      </c>
      <c r="I35" s="5">
        <f t="shared" si="3"/>
        <v>0.77100000000000002</v>
      </c>
      <c r="J35" s="5">
        <f t="shared" si="4"/>
        <v>12.87</v>
      </c>
      <c r="K35" s="5">
        <f t="shared" si="5"/>
        <v>0.82099999999999995</v>
      </c>
      <c r="M35">
        <f t="shared" si="12"/>
        <v>10.573278592037584</v>
      </c>
      <c r="N35" s="5">
        <f t="shared" si="6"/>
        <v>5.2635205219787364</v>
      </c>
      <c r="O35" s="5">
        <f t="shared" si="7"/>
        <v>4.0574496735684127</v>
      </c>
      <c r="P35" s="5">
        <f t="shared" si="8"/>
        <v>0.77086232619894479</v>
      </c>
      <c r="Q35" s="5">
        <f t="shared" si="13"/>
        <v>12.874952853579142</v>
      </c>
      <c r="R35" s="5">
        <f t="shared" si="9"/>
        <v>0.82122852893385856</v>
      </c>
    </row>
    <row r="36" spans="1:18" x14ac:dyDescent="0.3">
      <c r="A36" t="s">
        <v>11</v>
      </c>
      <c r="B36" s="5">
        <f t="shared" si="0"/>
        <v>10.57</v>
      </c>
      <c r="C36">
        <v>5.1499999999999986</v>
      </c>
      <c r="D36">
        <v>4.0500000000000007</v>
      </c>
      <c r="E36">
        <v>15.649999999999999</v>
      </c>
      <c r="F36">
        <v>14.649999999999999</v>
      </c>
      <c r="G36" s="5">
        <f t="shared" si="1"/>
        <v>5.4080000000000004</v>
      </c>
      <c r="H36" s="5">
        <f t="shared" si="2"/>
        <v>4.3449999999999998</v>
      </c>
      <c r="I36" s="5">
        <f t="shared" si="3"/>
        <v>0.80300000000000005</v>
      </c>
      <c r="J36" s="5">
        <f t="shared" si="4"/>
        <v>13.33</v>
      </c>
      <c r="K36" s="5">
        <f t="shared" si="5"/>
        <v>0.79300000000000004</v>
      </c>
      <c r="M36">
        <f t="shared" si="12"/>
        <v>10.573278592037584</v>
      </c>
      <c r="N36" s="5">
        <f t="shared" si="6"/>
        <v>5.4084932188973704</v>
      </c>
      <c r="O36" s="5">
        <f t="shared" si="7"/>
        <v>4.34498680429774</v>
      </c>
      <c r="P36" s="5">
        <f t="shared" si="8"/>
        <v>0.80336364093353763</v>
      </c>
      <c r="Q36" s="5">
        <f t="shared" si="13"/>
        <v>13.325325033826569</v>
      </c>
      <c r="R36" s="5">
        <f t="shared" si="9"/>
        <v>0.79347247179315561</v>
      </c>
    </row>
    <row r="37" spans="1:18" x14ac:dyDescent="0.3">
      <c r="A37" t="s">
        <v>11</v>
      </c>
      <c r="B37" s="5">
        <f t="shared" si="0"/>
        <v>10.57</v>
      </c>
      <c r="C37">
        <v>5.2999999999999972</v>
      </c>
      <c r="D37">
        <v>4.4000000000000021</v>
      </c>
      <c r="E37">
        <v>15.799999999999997</v>
      </c>
      <c r="F37">
        <v>15</v>
      </c>
      <c r="G37" s="5">
        <f t="shared" si="1"/>
        <v>5.5540000000000003</v>
      </c>
      <c r="H37" s="5">
        <f t="shared" si="2"/>
        <v>4.681</v>
      </c>
      <c r="I37" s="5">
        <f t="shared" si="3"/>
        <v>0.84299999999999997</v>
      </c>
      <c r="J37" s="5">
        <f t="shared" si="4"/>
        <v>13.78</v>
      </c>
      <c r="K37" s="5">
        <f t="shared" si="5"/>
        <v>0.76800000000000002</v>
      </c>
      <c r="M37">
        <f t="shared" si="12"/>
        <v>10.573278592037584</v>
      </c>
      <c r="N37" s="5">
        <f t="shared" si="6"/>
        <v>5.5536084177431135</v>
      </c>
      <c r="O37" s="5">
        <f t="shared" si="7"/>
        <v>4.6813813573572975</v>
      </c>
      <c r="P37" s="5">
        <f t="shared" si="8"/>
        <v>0.84294408341806115</v>
      </c>
      <c r="Q37" s="5">
        <f t="shared" si="13"/>
        <v>13.776139910560754</v>
      </c>
      <c r="R37" s="5">
        <f t="shared" si="9"/>
        <v>0.76750662091723787</v>
      </c>
    </row>
    <row r="38" spans="1:18" x14ac:dyDescent="0.3">
      <c r="A38" t="s">
        <v>11</v>
      </c>
      <c r="B38" s="5">
        <f t="shared" si="0"/>
        <v>10.57</v>
      </c>
      <c r="C38">
        <v>5.6499999999999986</v>
      </c>
      <c r="D38">
        <v>4.8000000000000007</v>
      </c>
      <c r="E38">
        <v>16.149999999999999</v>
      </c>
      <c r="F38">
        <v>15.399999999999999</v>
      </c>
      <c r="G38" s="5">
        <f t="shared" si="1"/>
        <v>5.8929999999999998</v>
      </c>
      <c r="H38" s="5">
        <f t="shared" si="2"/>
        <v>5.0670000000000002</v>
      </c>
      <c r="I38" s="5">
        <f t="shared" si="3"/>
        <v>0.86</v>
      </c>
      <c r="J38" s="5">
        <f t="shared" si="4"/>
        <v>14.83</v>
      </c>
      <c r="K38" s="5">
        <f t="shared" si="5"/>
        <v>0.71299999999999997</v>
      </c>
      <c r="M38">
        <f t="shared" si="12"/>
        <v>10.573278592037584</v>
      </c>
      <c r="N38" s="5">
        <f t="shared" si="6"/>
        <v>5.8927352141988942</v>
      </c>
      <c r="O38" s="5">
        <f t="shared" si="7"/>
        <v>5.0669539779279456</v>
      </c>
      <c r="P38" s="5">
        <f t="shared" si="8"/>
        <v>0.85986452703980654</v>
      </c>
      <c r="Q38" s="5">
        <f t="shared" si="13"/>
        <v>14.829671216430281</v>
      </c>
      <c r="R38" s="5">
        <f t="shared" si="9"/>
        <v>0.71298132222399513</v>
      </c>
    </row>
    <row r="39" spans="1:18" x14ac:dyDescent="0.3">
      <c r="A39" t="s">
        <v>11</v>
      </c>
      <c r="B39" s="5">
        <f t="shared" si="0"/>
        <v>10.57</v>
      </c>
      <c r="C39">
        <v>6.1499999999999986</v>
      </c>
      <c r="D39">
        <v>5.5</v>
      </c>
      <c r="E39">
        <v>16.649999999999999</v>
      </c>
      <c r="F39">
        <v>16.099999999999998</v>
      </c>
      <c r="G39" s="5">
        <f t="shared" si="1"/>
        <v>6.3780000000000001</v>
      </c>
      <c r="H39" s="5">
        <f t="shared" si="2"/>
        <v>5.7439999999999998</v>
      </c>
      <c r="I39" s="5">
        <f t="shared" si="3"/>
        <v>0.90100000000000002</v>
      </c>
      <c r="J39" s="5">
        <f t="shared" si="4"/>
        <v>16.34</v>
      </c>
      <c r="K39" s="5">
        <f t="shared" si="5"/>
        <v>0.64700000000000002</v>
      </c>
      <c r="M39">
        <f t="shared" si="12"/>
        <v>10.573278592037584</v>
      </c>
      <c r="N39" s="5">
        <f t="shared" si="6"/>
        <v>6.3783754219278412</v>
      </c>
      <c r="O39" s="5">
        <f t="shared" si="7"/>
        <v>5.7442452274425815</v>
      </c>
      <c r="P39" s="5">
        <f t="shared" si="8"/>
        <v>0.90058123698626757</v>
      </c>
      <c r="Q39" s="5">
        <f t="shared" si="13"/>
        <v>16.338361085761029</v>
      </c>
      <c r="R39" s="5">
        <f t="shared" si="9"/>
        <v>0.64714438226317894</v>
      </c>
    </row>
    <row r="40" spans="1:18" x14ac:dyDescent="0.3">
      <c r="A40" t="s">
        <v>11</v>
      </c>
      <c r="B40" s="5">
        <f t="shared" si="0"/>
        <v>10.57</v>
      </c>
      <c r="C40">
        <v>6.5</v>
      </c>
      <c r="D40">
        <v>6</v>
      </c>
      <c r="E40">
        <v>17</v>
      </c>
      <c r="F40">
        <v>16.599999999999998</v>
      </c>
      <c r="G40" s="5">
        <f t="shared" si="1"/>
        <v>6.7190000000000003</v>
      </c>
      <c r="H40" s="5">
        <f t="shared" si="2"/>
        <v>6.23</v>
      </c>
      <c r="I40" s="5">
        <f t="shared" si="3"/>
        <v>0.92700000000000005</v>
      </c>
      <c r="J40" s="5">
        <f t="shared" si="4"/>
        <v>17.399999999999999</v>
      </c>
      <c r="K40" s="5">
        <f t="shared" si="5"/>
        <v>0.60799999999999998</v>
      </c>
      <c r="M40">
        <f t="shared" si="12"/>
        <v>10.573278592037584</v>
      </c>
      <c r="N40" s="5">
        <f t="shared" si="6"/>
        <v>6.7190685308145035</v>
      </c>
      <c r="O40" s="5">
        <f t="shared" si="7"/>
        <v>6.2297532494026404</v>
      </c>
      <c r="P40" s="5">
        <f t="shared" si="8"/>
        <v>0.92717513161715781</v>
      </c>
      <c r="Q40" s="5">
        <f t="shared" si="13"/>
        <v>17.396758297828335</v>
      </c>
      <c r="R40" s="5">
        <f t="shared" si="9"/>
        <v>0.60777292016280204</v>
      </c>
    </row>
    <row r="41" spans="1:18" x14ac:dyDescent="0.3">
      <c r="A41" t="s">
        <v>11</v>
      </c>
      <c r="B41" s="5">
        <f t="shared" si="0"/>
        <v>10.57</v>
      </c>
      <c r="C41">
        <v>6.7999999999999972</v>
      </c>
      <c r="D41">
        <v>6.3000000000000007</v>
      </c>
      <c r="E41">
        <v>17.299999999999997</v>
      </c>
      <c r="F41">
        <v>16.899999999999999</v>
      </c>
      <c r="G41" s="5">
        <f t="shared" si="1"/>
        <v>7.0119999999999996</v>
      </c>
      <c r="H41" s="5">
        <f t="shared" si="2"/>
        <v>6.5220000000000002</v>
      </c>
      <c r="I41" s="5">
        <f t="shared" si="3"/>
        <v>0.93</v>
      </c>
      <c r="J41" s="5">
        <f t="shared" si="4"/>
        <v>18.309999999999999</v>
      </c>
      <c r="K41" s="5">
        <f t="shared" si="5"/>
        <v>0.57799999999999996</v>
      </c>
      <c r="M41">
        <f t="shared" si="12"/>
        <v>10.573278592037584</v>
      </c>
      <c r="N41" s="5">
        <f t="shared" si="6"/>
        <v>7.0115366547675855</v>
      </c>
      <c r="O41" s="5">
        <f t="shared" si="7"/>
        <v>6.5216687280045926</v>
      </c>
      <c r="P41" s="5">
        <f t="shared" si="8"/>
        <v>0.930134013286531</v>
      </c>
      <c r="Q41" s="5">
        <f t="shared" si="13"/>
        <v>18.305339771700979</v>
      </c>
      <c r="R41" s="5">
        <f t="shared" si="9"/>
        <v>0.57760624625953538</v>
      </c>
    </row>
    <row r="42" spans="1:18" x14ac:dyDescent="0.3">
      <c r="A42" t="s">
        <v>11</v>
      </c>
      <c r="B42" s="5">
        <f t="shared" si="0"/>
        <v>10.57</v>
      </c>
      <c r="C42">
        <v>7</v>
      </c>
      <c r="D42">
        <v>6.5</v>
      </c>
      <c r="E42">
        <v>17.5</v>
      </c>
      <c r="F42">
        <v>17.099999999999998</v>
      </c>
      <c r="G42" s="5">
        <f t="shared" si="1"/>
        <v>7.2069999999999999</v>
      </c>
      <c r="H42" s="5">
        <f t="shared" si="2"/>
        <v>6.7169999999999996</v>
      </c>
      <c r="I42" s="5">
        <f t="shared" si="3"/>
        <v>0.93200000000000005</v>
      </c>
      <c r="J42" s="5">
        <f t="shared" si="4"/>
        <v>18.91</v>
      </c>
      <c r="K42" s="5">
        <f t="shared" si="5"/>
        <v>0.55900000000000005</v>
      </c>
      <c r="M42">
        <f t="shared" si="12"/>
        <v>10.573278592037584</v>
      </c>
      <c r="N42" s="5">
        <f t="shared" si="6"/>
        <v>7.2067291605074004</v>
      </c>
      <c r="O42" s="5">
        <f t="shared" si="7"/>
        <v>6.7165138176033361</v>
      </c>
      <c r="P42" s="5">
        <f t="shared" si="8"/>
        <v>0.9319781093494639</v>
      </c>
      <c r="Q42" s="5">
        <f t="shared" si="13"/>
        <v>18.911724810032286</v>
      </c>
      <c r="R42" s="5">
        <f t="shared" si="9"/>
        <v>0.55908589503315287</v>
      </c>
    </row>
    <row r="43" spans="1:18" x14ac:dyDescent="0.3">
      <c r="A43" t="s">
        <v>11</v>
      </c>
      <c r="B43" s="5">
        <f t="shared" si="0"/>
        <v>10.57</v>
      </c>
      <c r="C43">
        <v>7.5</v>
      </c>
      <c r="D43">
        <v>7.1999999999999993</v>
      </c>
      <c r="E43">
        <v>18</v>
      </c>
      <c r="F43">
        <v>17.799999999999997</v>
      </c>
      <c r="G43" s="5">
        <f t="shared" si="1"/>
        <v>7.6950000000000003</v>
      </c>
      <c r="H43" s="5">
        <f t="shared" si="2"/>
        <v>7.4</v>
      </c>
      <c r="I43" s="5">
        <f t="shared" si="3"/>
        <v>0.96199999999999997</v>
      </c>
      <c r="J43" s="5">
        <f t="shared" si="4"/>
        <v>20.43</v>
      </c>
      <c r="K43" s="5">
        <f t="shared" si="5"/>
        <v>0.51800000000000002</v>
      </c>
      <c r="M43">
        <f t="shared" si="12"/>
        <v>10.573278592037584</v>
      </c>
      <c r="N43" s="5">
        <f t="shared" si="6"/>
        <v>7.6954037203870111</v>
      </c>
      <c r="O43" s="5">
        <f t="shared" si="7"/>
        <v>7.3998194842993037</v>
      </c>
      <c r="P43" s="5">
        <f t="shared" si="8"/>
        <v>0.96158950890326489</v>
      </c>
      <c r="Q43" s="5">
        <f t="shared" si="13"/>
        <v>20.429841197754286</v>
      </c>
      <c r="R43" s="5">
        <f t="shared" si="9"/>
        <v>0.51754090938307595</v>
      </c>
    </row>
    <row r="44" spans="1:18" x14ac:dyDescent="0.3">
      <c r="A44" t="s">
        <v>11</v>
      </c>
      <c r="B44" s="5">
        <f t="shared" si="0"/>
        <v>10.57</v>
      </c>
      <c r="C44">
        <v>7.6999999999999993</v>
      </c>
      <c r="D44">
        <v>7.4000000000000021</v>
      </c>
      <c r="E44">
        <v>18.2</v>
      </c>
      <c r="F44">
        <v>18</v>
      </c>
      <c r="G44" s="5">
        <f t="shared" si="1"/>
        <v>7.891</v>
      </c>
      <c r="H44" s="5">
        <f t="shared" si="2"/>
        <v>7.5949999999999998</v>
      </c>
      <c r="I44" s="5">
        <f t="shared" si="3"/>
        <v>0.96299999999999997</v>
      </c>
      <c r="J44" s="5">
        <f t="shared" si="4"/>
        <v>21.04</v>
      </c>
      <c r="K44" s="5">
        <f t="shared" si="5"/>
        <v>0.503</v>
      </c>
      <c r="M44">
        <f t="shared" si="12"/>
        <v>10.573278592037584</v>
      </c>
      <c r="N44" s="5">
        <f t="shared" si="6"/>
        <v>7.891132729759061</v>
      </c>
      <c r="O44" s="5">
        <f t="shared" si="7"/>
        <v>7.5954037203870133</v>
      </c>
      <c r="P44" s="5">
        <f t="shared" si="8"/>
        <v>0.96252388351588691</v>
      </c>
      <c r="Q44" s="5">
        <f t="shared" si="13"/>
        <v>21.037892938269497</v>
      </c>
      <c r="R44" s="5">
        <f t="shared" si="9"/>
        <v>0.50258258386722754</v>
      </c>
    </row>
    <row r="45" spans="1:18" x14ac:dyDescent="0.3">
      <c r="A45" t="s">
        <v>11</v>
      </c>
      <c r="B45" s="5">
        <f t="shared" si="0"/>
        <v>10.57</v>
      </c>
      <c r="C45">
        <v>8.5999999999999979</v>
      </c>
      <c r="D45">
        <v>8.4000000000000021</v>
      </c>
      <c r="E45">
        <v>19.099999999999998</v>
      </c>
      <c r="F45">
        <v>19</v>
      </c>
      <c r="G45" s="5">
        <f t="shared" si="1"/>
        <v>8.7739999999999991</v>
      </c>
      <c r="H45" s="5">
        <f t="shared" si="2"/>
        <v>8.5749999999999993</v>
      </c>
      <c r="I45" s="5">
        <f t="shared" si="3"/>
        <v>0.97699999999999998</v>
      </c>
      <c r="J45" s="5">
        <f t="shared" si="4"/>
        <v>23.78</v>
      </c>
      <c r="K45" s="5">
        <f t="shared" si="5"/>
        <v>0.44500000000000001</v>
      </c>
      <c r="M45">
        <f t="shared" si="12"/>
        <v>10.573278592037584</v>
      </c>
      <c r="N45" s="5">
        <f t="shared" si="6"/>
        <v>8.7735445996693908</v>
      </c>
      <c r="O45" s="5">
        <f t="shared" si="7"/>
        <v>8.5753761922587035</v>
      </c>
      <c r="P45" s="5">
        <f t="shared" si="8"/>
        <v>0.97741295947613294</v>
      </c>
      <c r="Q45" s="5">
        <f t="shared" si="13"/>
        <v>23.779193653332928</v>
      </c>
      <c r="R45" s="5">
        <f t="shared" si="9"/>
        <v>0.44464411813878374</v>
      </c>
    </row>
    <row r="46" spans="1:18" x14ac:dyDescent="0.3">
      <c r="A46" t="s">
        <v>11</v>
      </c>
      <c r="B46" s="5">
        <f t="shared" si="0"/>
        <v>10.57</v>
      </c>
      <c r="C46">
        <v>9.6999999999999993</v>
      </c>
      <c r="D46">
        <v>9.6999999999999993</v>
      </c>
      <c r="E46">
        <v>20.2</v>
      </c>
      <c r="F46">
        <v>20.299999999999997</v>
      </c>
      <c r="G46" s="5">
        <f t="shared" si="1"/>
        <v>9.8550000000000004</v>
      </c>
      <c r="H46" s="5">
        <f t="shared" si="2"/>
        <v>9.8539999999999992</v>
      </c>
      <c r="I46" s="5">
        <f t="shared" si="3"/>
        <v>1</v>
      </c>
      <c r="J46" s="5">
        <f t="shared" si="4"/>
        <v>27.14</v>
      </c>
      <c r="K46" s="5">
        <f t="shared" si="5"/>
        <v>0.39</v>
      </c>
      <c r="M46">
        <f t="shared" si="12"/>
        <v>10.573278592037584</v>
      </c>
      <c r="N46" s="5">
        <f t="shared" si="6"/>
        <v>9.8551583310591884</v>
      </c>
      <c r="O46" s="5">
        <f t="shared" si="7"/>
        <v>9.8536334427076397</v>
      </c>
      <c r="P46" s="5">
        <f t="shared" si="8"/>
        <v>0.99984527003013812</v>
      </c>
      <c r="Q46" s="5">
        <f t="shared" si="13"/>
        <v>27.139334871268471</v>
      </c>
      <c r="R46" s="5">
        <f t="shared" si="9"/>
        <v>0.38959239945232294</v>
      </c>
    </row>
    <row r="47" spans="1:18" x14ac:dyDescent="0.3">
      <c r="A47" t="s">
        <v>11</v>
      </c>
      <c r="B47" s="5">
        <f t="shared" si="0"/>
        <v>14.02</v>
      </c>
      <c r="C47">
        <v>5.1999999999999993</v>
      </c>
      <c r="D47">
        <v>0</v>
      </c>
      <c r="E47">
        <v>15.7</v>
      </c>
      <c r="F47" s="6" t="s">
        <v>30</v>
      </c>
      <c r="G47" s="5">
        <f t="shared" si="1"/>
        <v>5.6520000000000001</v>
      </c>
      <c r="H47" s="5">
        <f t="shared" si="2"/>
        <v>0</v>
      </c>
      <c r="I47" s="5">
        <f t="shared" si="3"/>
        <v>0</v>
      </c>
      <c r="J47" s="5">
        <f t="shared" si="4"/>
        <v>14.02</v>
      </c>
      <c r="K47" s="5">
        <f t="shared" si="5"/>
        <v>1</v>
      </c>
      <c r="M47">
        <v>14.022985823431888</v>
      </c>
      <c r="N47" s="5">
        <f t="shared" si="6"/>
        <v>5.6517937021055298</v>
      </c>
      <c r="O47" s="5">
        <f t="shared" si="7"/>
        <v>0</v>
      </c>
      <c r="P47" s="5">
        <f t="shared" si="8"/>
        <v>0</v>
      </c>
      <c r="Q47" s="5">
        <f>M47</f>
        <v>14.022985823431888</v>
      </c>
      <c r="R47" s="5">
        <f t="shared" si="9"/>
        <v>1</v>
      </c>
    </row>
    <row r="48" spans="1:18" x14ac:dyDescent="0.3">
      <c r="A48" t="s">
        <v>11</v>
      </c>
      <c r="B48" s="5">
        <f t="shared" si="0"/>
        <v>14.02</v>
      </c>
      <c r="C48">
        <v>5.1999999999999993</v>
      </c>
      <c r="D48">
        <v>0</v>
      </c>
      <c r="E48">
        <v>15.7</v>
      </c>
      <c r="F48">
        <v>9.3500000000000014</v>
      </c>
      <c r="G48" s="5">
        <f t="shared" si="1"/>
        <v>5.6520000000000001</v>
      </c>
      <c r="H48" s="5">
        <f t="shared" si="2"/>
        <v>0</v>
      </c>
      <c r="I48" s="5">
        <f t="shared" si="3"/>
        <v>0</v>
      </c>
      <c r="J48" s="5">
        <f t="shared" si="4"/>
        <v>14.08</v>
      </c>
      <c r="K48" s="5">
        <f t="shared" si="5"/>
        <v>0.996</v>
      </c>
      <c r="M48">
        <f t="shared" ref="M48:M69" si="14">M47</f>
        <v>14.022985823431888</v>
      </c>
      <c r="N48" s="5">
        <f t="shared" si="6"/>
        <v>5.6517937021055298</v>
      </c>
      <c r="O48" s="5">
        <f t="shared" si="7"/>
        <v>0</v>
      </c>
      <c r="P48" s="5">
        <f t="shared" si="8"/>
        <v>0</v>
      </c>
      <c r="Q48" s="5">
        <f t="shared" ref="Q48:Q69" si="15" xml:space="preserve"> 3.1066*N48-3.4767</f>
        <v>14.081162314961038</v>
      </c>
      <c r="R48" s="5">
        <f t="shared" si="9"/>
        <v>0.99586848796797567</v>
      </c>
    </row>
    <row r="49" spans="1:18" x14ac:dyDescent="0.3">
      <c r="A49" t="s">
        <v>11</v>
      </c>
      <c r="B49" s="5">
        <f t="shared" si="0"/>
        <v>14.02</v>
      </c>
      <c r="C49">
        <v>5.1999999999999993</v>
      </c>
      <c r="D49">
        <v>0</v>
      </c>
      <c r="E49">
        <v>15.7</v>
      </c>
      <c r="F49">
        <v>9.5999999999999979</v>
      </c>
      <c r="G49" s="5">
        <f t="shared" si="1"/>
        <v>5.6520000000000001</v>
      </c>
      <c r="H49" s="5">
        <f t="shared" si="2"/>
        <v>0</v>
      </c>
      <c r="I49" s="5">
        <f t="shared" si="3"/>
        <v>0</v>
      </c>
      <c r="J49" s="5">
        <f t="shared" si="4"/>
        <v>14.08</v>
      </c>
      <c r="K49" s="5">
        <f t="shared" si="5"/>
        <v>0.996</v>
      </c>
      <c r="M49">
        <f t="shared" si="14"/>
        <v>14.022985823431888</v>
      </c>
      <c r="N49" s="5">
        <f t="shared" si="6"/>
        <v>5.6517937021055298</v>
      </c>
      <c r="O49" s="5">
        <f t="shared" si="7"/>
        <v>0</v>
      </c>
      <c r="P49" s="5">
        <f t="shared" si="8"/>
        <v>0</v>
      </c>
      <c r="Q49" s="5">
        <f t="shared" si="15"/>
        <v>14.081162314961038</v>
      </c>
      <c r="R49" s="5">
        <f t="shared" si="9"/>
        <v>0.99586848796797567</v>
      </c>
    </row>
    <row r="50" spans="1:18" x14ac:dyDescent="0.3">
      <c r="A50" t="s">
        <v>11</v>
      </c>
      <c r="B50" s="5">
        <f t="shared" si="0"/>
        <v>14.02</v>
      </c>
      <c r="C50">
        <v>5.1999999999999993</v>
      </c>
      <c r="D50">
        <v>0</v>
      </c>
      <c r="E50">
        <v>15.7</v>
      </c>
      <c r="F50">
        <v>9.8999999999999986</v>
      </c>
      <c r="G50" s="5">
        <f t="shared" si="1"/>
        <v>5.6520000000000001</v>
      </c>
      <c r="H50" s="5">
        <f t="shared" si="2"/>
        <v>0</v>
      </c>
      <c r="I50" s="5">
        <f t="shared" si="3"/>
        <v>0</v>
      </c>
      <c r="J50" s="5">
        <f t="shared" si="4"/>
        <v>14.08</v>
      </c>
      <c r="K50" s="5">
        <f t="shared" si="5"/>
        <v>0.996</v>
      </c>
      <c r="M50">
        <f t="shared" si="14"/>
        <v>14.022985823431888</v>
      </c>
      <c r="N50" s="5">
        <f t="shared" si="6"/>
        <v>5.6517937021055298</v>
      </c>
      <c r="O50" s="5">
        <f t="shared" si="7"/>
        <v>0</v>
      </c>
      <c r="P50" s="5">
        <f t="shared" si="8"/>
        <v>0</v>
      </c>
      <c r="Q50" s="5">
        <f t="shared" si="15"/>
        <v>14.081162314961038</v>
      </c>
      <c r="R50" s="5">
        <f t="shared" si="9"/>
        <v>0.99586848796797567</v>
      </c>
    </row>
    <row r="51" spans="1:18" x14ac:dyDescent="0.3">
      <c r="A51" t="s">
        <v>11</v>
      </c>
      <c r="B51" s="5">
        <f t="shared" si="0"/>
        <v>14.02</v>
      </c>
      <c r="C51">
        <v>5.1999999999999993</v>
      </c>
      <c r="D51">
        <v>0</v>
      </c>
      <c r="E51">
        <v>15.7</v>
      </c>
      <c r="F51">
        <v>10.399999999999999</v>
      </c>
      <c r="G51" s="5">
        <f t="shared" si="1"/>
        <v>5.6520000000000001</v>
      </c>
      <c r="H51" s="5">
        <f t="shared" si="2"/>
        <v>0</v>
      </c>
      <c r="I51" s="5">
        <f t="shared" si="3"/>
        <v>0</v>
      </c>
      <c r="J51" s="5">
        <f t="shared" si="4"/>
        <v>14.08</v>
      </c>
      <c r="K51" s="5">
        <f t="shared" si="5"/>
        <v>0.996</v>
      </c>
      <c r="M51">
        <f t="shared" si="14"/>
        <v>14.022985823431888</v>
      </c>
      <c r="N51" s="5">
        <f t="shared" si="6"/>
        <v>5.6517937021055298</v>
      </c>
      <c r="O51" s="5">
        <f t="shared" si="7"/>
        <v>0</v>
      </c>
      <c r="P51" s="5">
        <f t="shared" si="8"/>
        <v>0</v>
      </c>
      <c r="Q51" s="5">
        <f t="shared" si="15"/>
        <v>14.081162314961038</v>
      </c>
      <c r="R51" s="5">
        <f t="shared" si="9"/>
        <v>0.99586848796797567</v>
      </c>
    </row>
    <row r="52" spans="1:18" x14ac:dyDescent="0.3">
      <c r="A52" t="s">
        <v>11</v>
      </c>
      <c r="B52" s="5">
        <f t="shared" si="0"/>
        <v>14.02</v>
      </c>
      <c r="C52">
        <v>5.1999999999999993</v>
      </c>
      <c r="D52">
        <v>0.19999999999999929</v>
      </c>
      <c r="E52">
        <v>15.7</v>
      </c>
      <c r="F52">
        <v>10.799999999999997</v>
      </c>
      <c r="G52" s="5">
        <f t="shared" si="1"/>
        <v>5.6520000000000001</v>
      </c>
      <c r="H52" s="5">
        <f t="shared" si="2"/>
        <v>1.155</v>
      </c>
      <c r="I52" s="5">
        <f t="shared" si="3"/>
        <v>0.20399999999999999</v>
      </c>
      <c r="J52" s="5">
        <f t="shared" si="4"/>
        <v>14.08</v>
      </c>
      <c r="K52" s="5">
        <f t="shared" si="5"/>
        <v>0.996</v>
      </c>
      <c r="M52">
        <f t="shared" si="14"/>
        <v>14.022985823431888</v>
      </c>
      <c r="N52" s="5">
        <f t="shared" si="6"/>
        <v>5.6517937021055298</v>
      </c>
      <c r="O52" s="5">
        <f t="shared" si="7"/>
        <v>1.1547550551439656</v>
      </c>
      <c r="P52" s="5">
        <f t="shared" si="8"/>
        <v>0.20431656143319085</v>
      </c>
      <c r="Q52" s="5">
        <f t="shared" si="15"/>
        <v>14.081162314961038</v>
      </c>
      <c r="R52" s="5">
        <f t="shared" si="9"/>
        <v>0.99586848796797567</v>
      </c>
    </row>
    <row r="53" spans="1:18" x14ac:dyDescent="0.3">
      <c r="A53" t="s">
        <v>11</v>
      </c>
      <c r="B53" s="5">
        <f t="shared" si="0"/>
        <v>14.02</v>
      </c>
      <c r="C53">
        <v>5.2999999999999972</v>
      </c>
      <c r="D53">
        <v>1.1999999999999993</v>
      </c>
      <c r="E53">
        <v>15.799999999999997</v>
      </c>
      <c r="F53">
        <v>11.799999999999997</v>
      </c>
      <c r="G53" s="5">
        <f t="shared" si="1"/>
        <v>5.7460000000000004</v>
      </c>
      <c r="H53" s="5">
        <f t="shared" si="2"/>
        <v>2</v>
      </c>
      <c r="I53" s="5">
        <f t="shared" si="3"/>
        <v>0.34799999999999998</v>
      </c>
      <c r="J53" s="5">
        <f t="shared" si="4"/>
        <v>14.37</v>
      </c>
      <c r="K53" s="5">
        <f t="shared" si="5"/>
        <v>0.97599999999999998</v>
      </c>
      <c r="M53">
        <f t="shared" si="14"/>
        <v>14.022985823431888</v>
      </c>
      <c r="N53" s="5">
        <f t="shared" si="6"/>
        <v>5.746092892292868</v>
      </c>
      <c r="O53" s="5">
        <f t="shared" si="7"/>
        <v>1.9997890665900036</v>
      </c>
      <c r="P53" s="5">
        <f t="shared" si="8"/>
        <v>0.3480258854276938</v>
      </c>
      <c r="Q53" s="5">
        <f t="shared" si="15"/>
        <v>14.37411217919702</v>
      </c>
      <c r="R53" s="5">
        <f t="shared" si="9"/>
        <v>0.9755723100398993</v>
      </c>
    </row>
    <row r="54" spans="1:18" x14ac:dyDescent="0.3">
      <c r="A54" t="s">
        <v>11</v>
      </c>
      <c r="B54" s="5">
        <f t="shared" si="0"/>
        <v>14.02</v>
      </c>
      <c r="C54">
        <v>5.3999999999999986</v>
      </c>
      <c r="D54">
        <v>2.1000000000000014</v>
      </c>
      <c r="E54">
        <v>15.899999999999999</v>
      </c>
      <c r="F54">
        <v>12.7</v>
      </c>
      <c r="G54" s="5">
        <f t="shared" si="1"/>
        <v>5.84</v>
      </c>
      <c r="H54" s="5">
        <f t="shared" si="2"/>
        <v>2.79</v>
      </c>
      <c r="I54" s="5">
        <f t="shared" si="3"/>
        <v>0.47799999999999998</v>
      </c>
      <c r="J54" s="5">
        <f t="shared" si="4"/>
        <v>14.67</v>
      </c>
      <c r="K54" s="5">
        <f t="shared" si="5"/>
        <v>0.95599999999999996</v>
      </c>
      <c r="M54">
        <f t="shared" si="14"/>
        <v>14.022985823431888</v>
      </c>
      <c r="N54" s="5">
        <f t="shared" si="6"/>
        <v>5.840499306324876</v>
      </c>
      <c r="O54" s="5">
        <f t="shared" si="7"/>
        <v>2.7904496846177218</v>
      </c>
      <c r="P54" s="5">
        <f t="shared" si="8"/>
        <v>0.47777587809930028</v>
      </c>
      <c r="Q54" s="5">
        <f t="shared" si="15"/>
        <v>14.667395145028859</v>
      </c>
      <c r="R54" s="5">
        <f t="shared" si="9"/>
        <v>0.95606518299772014</v>
      </c>
    </row>
    <row r="55" spans="1:18" x14ac:dyDescent="0.3">
      <c r="A55" t="s">
        <v>11</v>
      </c>
      <c r="B55" s="5">
        <f t="shared" si="0"/>
        <v>14.02</v>
      </c>
      <c r="C55">
        <v>5.5</v>
      </c>
      <c r="D55">
        <v>2.8000000000000007</v>
      </c>
      <c r="E55">
        <v>16</v>
      </c>
      <c r="F55">
        <v>13.399999999999999</v>
      </c>
      <c r="G55" s="5">
        <f t="shared" si="1"/>
        <v>5.9349999999999996</v>
      </c>
      <c r="H55" s="5">
        <f t="shared" si="2"/>
        <v>3.42</v>
      </c>
      <c r="I55" s="5">
        <f t="shared" si="3"/>
        <v>0.57599999999999996</v>
      </c>
      <c r="J55" s="5">
        <f t="shared" si="4"/>
        <v>14.96</v>
      </c>
      <c r="K55" s="5">
        <f t="shared" si="5"/>
        <v>0.93700000000000006</v>
      </c>
      <c r="M55">
        <f t="shared" si="14"/>
        <v>14.022985823431888</v>
      </c>
      <c r="N55" s="5">
        <f t="shared" si="6"/>
        <v>5.9350102719999693</v>
      </c>
      <c r="O55" s="5">
        <f t="shared" si="7"/>
        <v>3.4201973136110064</v>
      </c>
      <c r="P55" s="5">
        <f t="shared" si="8"/>
        <v>0.57627487685180945</v>
      </c>
      <c r="Q55" s="5">
        <f t="shared" si="15"/>
        <v>14.961002910995102</v>
      </c>
      <c r="R55" s="5">
        <f t="shared" si="9"/>
        <v>0.93730252623145682</v>
      </c>
    </row>
    <row r="56" spans="1:18" x14ac:dyDescent="0.3">
      <c r="A56" t="s">
        <v>11</v>
      </c>
      <c r="B56" s="5">
        <f t="shared" si="0"/>
        <v>14.02</v>
      </c>
      <c r="C56">
        <v>5.6999999999999993</v>
      </c>
      <c r="D56">
        <v>3.5500000000000007</v>
      </c>
      <c r="E56">
        <v>16.2</v>
      </c>
      <c r="F56">
        <v>14.149999999999999</v>
      </c>
      <c r="G56" s="5">
        <f t="shared" si="1"/>
        <v>6.1239999999999997</v>
      </c>
      <c r="H56" s="5">
        <f t="shared" si="2"/>
        <v>4.1059999999999999</v>
      </c>
      <c r="I56" s="5">
        <f t="shared" si="3"/>
        <v>0.67</v>
      </c>
      <c r="J56" s="5">
        <f t="shared" si="4"/>
        <v>15.55</v>
      </c>
      <c r="K56" s="5">
        <f t="shared" si="5"/>
        <v>0.90200000000000002</v>
      </c>
      <c r="M56">
        <f t="shared" si="14"/>
        <v>14.022985823431888</v>
      </c>
      <c r="N56" s="5">
        <f t="shared" si="6"/>
        <v>6.1243355800639838</v>
      </c>
      <c r="O56" s="5">
        <f t="shared" si="7"/>
        <v>4.106194381910087</v>
      </c>
      <c r="P56" s="5">
        <f t="shared" si="8"/>
        <v>0.67047181334684269</v>
      </c>
      <c r="Q56" s="5">
        <f t="shared" si="15"/>
        <v>15.549160913026771</v>
      </c>
      <c r="R56" s="5">
        <f t="shared" si="9"/>
        <v>0.90184839567025865</v>
      </c>
    </row>
    <row r="57" spans="1:18" x14ac:dyDescent="0.3">
      <c r="A57" t="s">
        <v>11</v>
      </c>
      <c r="B57" s="5">
        <f t="shared" si="0"/>
        <v>14.02</v>
      </c>
      <c r="C57">
        <v>5.8499999999999979</v>
      </c>
      <c r="D57">
        <v>3.9000000000000021</v>
      </c>
      <c r="E57">
        <v>16.349999999999998</v>
      </c>
      <c r="F57">
        <v>14.5</v>
      </c>
      <c r="G57" s="5">
        <f t="shared" si="1"/>
        <v>6.2670000000000003</v>
      </c>
      <c r="H57" s="5">
        <f t="shared" si="2"/>
        <v>4.43</v>
      </c>
      <c r="I57" s="5">
        <f t="shared" si="3"/>
        <v>0.70699999999999996</v>
      </c>
      <c r="J57" s="5">
        <f t="shared" si="4"/>
        <v>15.99</v>
      </c>
      <c r="K57" s="5">
        <f t="shared" si="5"/>
        <v>0.877</v>
      </c>
      <c r="M57">
        <f t="shared" si="14"/>
        <v>14.022985823431888</v>
      </c>
      <c r="N57" s="5">
        <f t="shared" si="6"/>
        <v>6.2665853215946719</v>
      </c>
      <c r="O57" s="5">
        <f t="shared" si="7"/>
        <v>4.4296676795814154</v>
      </c>
      <c r="P57" s="5">
        <f t="shared" si="8"/>
        <v>0.70687103937079854</v>
      </c>
      <c r="Q57" s="5">
        <f t="shared" si="15"/>
        <v>15.991073960066004</v>
      </c>
      <c r="R57" s="5">
        <f t="shared" si="9"/>
        <v>0.87692583115124356</v>
      </c>
    </row>
    <row r="58" spans="1:18" x14ac:dyDescent="0.3">
      <c r="A58" t="s">
        <v>11</v>
      </c>
      <c r="B58" s="5">
        <f t="shared" si="0"/>
        <v>14.02</v>
      </c>
      <c r="C58">
        <v>6.1499999999999986</v>
      </c>
      <c r="D58">
        <v>4.6500000000000021</v>
      </c>
      <c r="E58">
        <v>16.649999999999999</v>
      </c>
      <c r="F58">
        <v>15.25</v>
      </c>
      <c r="G58" s="5">
        <f t="shared" si="1"/>
        <v>6.5519999999999996</v>
      </c>
      <c r="H58" s="5">
        <f t="shared" si="2"/>
        <v>5.1289999999999996</v>
      </c>
      <c r="I58" s="5">
        <f t="shared" si="3"/>
        <v>0.78300000000000003</v>
      </c>
      <c r="J58" s="5">
        <f t="shared" si="4"/>
        <v>16.88</v>
      </c>
      <c r="K58" s="5">
        <f t="shared" si="5"/>
        <v>0.83099999999999996</v>
      </c>
      <c r="M58">
        <f t="shared" si="14"/>
        <v>14.022985823431888</v>
      </c>
      <c r="N58" s="5">
        <f t="shared" si="6"/>
        <v>6.5517084819305493</v>
      </c>
      <c r="O58" s="5">
        <f t="shared" si="7"/>
        <v>5.1288503289739005</v>
      </c>
      <c r="P58" s="5">
        <f t="shared" si="8"/>
        <v>0.78282639453802672</v>
      </c>
      <c r="Q58" s="5">
        <f t="shared" si="15"/>
        <v>16.876837569965442</v>
      </c>
      <c r="R58" s="5">
        <f t="shared" si="9"/>
        <v>0.83090127313825912</v>
      </c>
    </row>
    <row r="59" spans="1:18" x14ac:dyDescent="0.3">
      <c r="A59" t="s">
        <v>11</v>
      </c>
      <c r="B59" s="5">
        <f t="shared" si="0"/>
        <v>14.02</v>
      </c>
      <c r="C59">
        <v>6.5499999999999972</v>
      </c>
      <c r="D59">
        <v>5.3500000000000014</v>
      </c>
      <c r="E59">
        <v>17.049999999999997</v>
      </c>
      <c r="F59">
        <v>15.95</v>
      </c>
      <c r="G59" s="5">
        <f t="shared" si="1"/>
        <v>6.9329999999999998</v>
      </c>
      <c r="H59" s="5">
        <f t="shared" si="2"/>
        <v>5.7880000000000003</v>
      </c>
      <c r="I59" s="5">
        <f t="shared" si="3"/>
        <v>0.83499999999999996</v>
      </c>
      <c r="J59" s="5">
        <f t="shared" si="4"/>
        <v>18.059999999999999</v>
      </c>
      <c r="K59" s="5">
        <f t="shared" si="5"/>
        <v>0.77600000000000002</v>
      </c>
      <c r="M59">
        <f t="shared" si="14"/>
        <v>14.022985823431888</v>
      </c>
      <c r="N59" s="5">
        <f t="shared" si="6"/>
        <v>6.9330810867880093</v>
      </c>
      <c r="O59" s="5">
        <f t="shared" si="7"/>
        <v>5.7877418839515826</v>
      </c>
      <c r="P59" s="5">
        <f t="shared" si="8"/>
        <v>0.83480083551611184</v>
      </c>
      <c r="Q59" s="5">
        <f t="shared" si="15"/>
        <v>18.061609704215627</v>
      </c>
      <c r="R59" s="5">
        <f t="shared" si="9"/>
        <v>0.7763973451468662</v>
      </c>
    </row>
    <row r="60" spans="1:18" x14ac:dyDescent="0.3">
      <c r="A60" t="s">
        <v>11</v>
      </c>
      <c r="B60" s="5">
        <f t="shared" si="0"/>
        <v>14.02</v>
      </c>
      <c r="C60">
        <v>6.3499999999999979</v>
      </c>
      <c r="D60">
        <v>4.9000000000000021</v>
      </c>
      <c r="E60">
        <v>16.849999999999998</v>
      </c>
      <c r="F60">
        <v>15.5</v>
      </c>
      <c r="G60" s="5">
        <f t="shared" si="1"/>
        <v>6.742</v>
      </c>
      <c r="H60" s="5">
        <f t="shared" si="2"/>
        <v>5.3639999999999999</v>
      </c>
      <c r="I60" s="5">
        <f t="shared" si="3"/>
        <v>0.79600000000000004</v>
      </c>
      <c r="J60" s="5">
        <f t="shared" si="4"/>
        <v>17.47</v>
      </c>
      <c r="K60" s="5">
        <f t="shared" si="5"/>
        <v>0.80300000000000005</v>
      </c>
      <c r="M60">
        <f t="shared" si="14"/>
        <v>14.022985823431888</v>
      </c>
      <c r="N60" s="5">
        <f t="shared" si="6"/>
        <v>6.7422289696378117</v>
      </c>
      <c r="O60" s="5">
        <f t="shared" si="7"/>
        <v>5.363528115013497</v>
      </c>
      <c r="P60" s="5">
        <f t="shared" si="8"/>
        <v>0.79551260260768364</v>
      </c>
      <c r="Q60" s="5">
        <f t="shared" si="15"/>
        <v>17.468708517076823</v>
      </c>
      <c r="R60" s="5">
        <f t="shared" si="9"/>
        <v>0.8027488586075775</v>
      </c>
    </row>
    <row r="61" spans="1:18" x14ac:dyDescent="0.3">
      <c r="A61" t="s">
        <v>11</v>
      </c>
      <c r="B61" s="5">
        <f t="shared" si="0"/>
        <v>14.02</v>
      </c>
      <c r="C61">
        <v>6.8499999999999979</v>
      </c>
      <c r="D61">
        <v>5.8000000000000007</v>
      </c>
      <c r="E61">
        <v>17.349999999999998</v>
      </c>
      <c r="F61">
        <v>16.399999999999999</v>
      </c>
      <c r="G61" s="5">
        <f t="shared" si="1"/>
        <v>7.22</v>
      </c>
      <c r="H61" s="5">
        <f t="shared" si="2"/>
        <v>6.2140000000000004</v>
      </c>
      <c r="I61" s="5">
        <f t="shared" si="3"/>
        <v>0.86099999999999999</v>
      </c>
      <c r="J61" s="5">
        <f t="shared" si="4"/>
        <v>18.95</v>
      </c>
      <c r="K61" s="5">
        <f t="shared" si="5"/>
        <v>0.74</v>
      </c>
      <c r="M61">
        <f t="shared" si="14"/>
        <v>14.022985823431888</v>
      </c>
      <c r="N61" s="5">
        <f t="shared" si="6"/>
        <v>7.2199478598177596</v>
      </c>
      <c r="O61" s="5">
        <f t="shared" si="7"/>
        <v>6.2140490393812922</v>
      </c>
      <c r="P61" s="5">
        <f t="shared" si="8"/>
        <v>0.86067782760111822</v>
      </c>
      <c r="Q61" s="5">
        <f t="shared" si="15"/>
        <v>18.952790021309848</v>
      </c>
      <c r="R61" s="5">
        <f t="shared" si="9"/>
        <v>0.73989031734456712</v>
      </c>
    </row>
    <row r="62" spans="1:18" x14ac:dyDescent="0.3">
      <c r="A62" t="s">
        <v>11</v>
      </c>
      <c r="B62" s="5">
        <f t="shared" si="0"/>
        <v>14.02</v>
      </c>
      <c r="C62">
        <v>7.3999999999999986</v>
      </c>
      <c r="D62">
        <v>6.6999999999999993</v>
      </c>
      <c r="E62">
        <v>17.899999999999999</v>
      </c>
      <c r="F62">
        <v>17.299999999999997</v>
      </c>
      <c r="G62" s="5">
        <f t="shared" si="1"/>
        <v>7.7480000000000002</v>
      </c>
      <c r="H62" s="5">
        <f t="shared" si="2"/>
        <v>7.0720000000000001</v>
      </c>
      <c r="I62" s="5">
        <f t="shared" si="3"/>
        <v>0.91300000000000003</v>
      </c>
      <c r="J62" s="5">
        <f t="shared" si="4"/>
        <v>20.59</v>
      </c>
      <c r="K62" s="5">
        <f t="shared" si="5"/>
        <v>0.68100000000000005</v>
      </c>
      <c r="M62">
        <f t="shared" si="14"/>
        <v>14.022985823431888</v>
      </c>
      <c r="N62" s="5">
        <f t="shared" si="6"/>
        <v>7.7475629026309782</v>
      </c>
      <c r="O62" s="5">
        <f t="shared" si="7"/>
        <v>7.072089376965458</v>
      </c>
      <c r="P62" s="5">
        <f t="shared" si="8"/>
        <v>0.91281470906984985</v>
      </c>
      <c r="Q62" s="5">
        <f t="shared" si="15"/>
        <v>20.591878913313394</v>
      </c>
      <c r="R62" s="5">
        <f t="shared" si="9"/>
        <v>0.68099593448781992</v>
      </c>
    </row>
    <row r="63" spans="1:18" x14ac:dyDescent="0.3">
      <c r="A63" t="s">
        <v>11</v>
      </c>
      <c r="B63" s="5">
        <f t="shared" si="0"/>
        <v>14.02</v>
      </c>
      <c r="C63">
        <v>7.6999999999999993</v>
      </c>
      <c r="D63">
        <v>7.0500000000000007</v>
      </c>
      <c r="E63">
        <v>18.2</v>
      </c>
      <c r="F63">
        <v>17.649999999999999</v>
      </c>
      <c r="G63" s="5">
        <f t="shared" si="1"/>
        <v>8.0359999999999996</v>
      </c>
      <c r="H63" s="5">
        <f t="shared" si="2"/>
        <v>7.407</v>
      </c>
      <c r="I63" s="5">
        <f t="shared" si="3"/>
        <v>0.92200000000000004</v>
      </c>
      <c r="J63" s="5">
        <f t="shared" si="4"/>
        <v>21.49</v>
      </c>
      <c r="K63" s="5">
        <f t="shared" si="5"/>
        <v>0.65300000000000002</v>
      </c>
      <c r="M63">
        <f t="shared" si="14"/>
        <v>14.022985823431888</v>
      </c>
      <c r="N63" s="5">
        <f t="shared" si="6"/>
        <v>8.0361992199975596</v>
      </c>
      <c r="O63" s="5">
        <f t="shared" si="7"/>
        <v>7.4074786079079118</v>
      </c>
      <c r="P63" s="5">
        <f t="shared" si="8"/>
        <v>0.92176393405913615</v>
      </c>
      <c r="Q63" s="5">
        <f t="shared" si="15"/>
        <v>21.488556496844417</v>
      </c>
      <c r="R63" s="5">
        <f t="shared" si="9"/>
        <v>0.65257923795351991</v>
      </c>
    </row>
    <row r="64" spans="1:18" x14ac:dyDescent="0.3">
      <c r="A64" t="s">
        <v>11</v>
      </c>
      <c r="B64" s="5">
        <f t="shared" si="0"/>
        <v>14.02</v>
      </c>
      <c r="C64">
        <v>8.2999999999999972</v>
      </c>
      <c r="D64">
        <v>7.75</v>
      </c>
      <c r="E64">
        <v>18.799999999999997</v>
      </c>
      <c r="F64">
        <v>18.349999999999998</v>
      </c>
      <c r="G64" s="5">
        <f t="shared" si="1"/>
        <v>8.6150000000000002</v>
      </c>
      <c r="H64" s="5">
        <f t="shared" si="2"/>
        <v>8.0809999999999995</v>
      </c>
      <c r="I64" s="5">
        <f t="shared" si="3"/>
        <v>0.93799999999999994</v>
      </c>
      <c r="J64" s="5">
        <f t="shared" si="4"/>
        <v>23.29</v>
      </c>
      <c r="K64" s="5">
        <f t="shared" si="5"/>
        <v>0.60199999999999998</v>
      </c>
      <c r="M64">
        <f t="shared" si="14"/>
        <v>14.022985823431888</v>
      </c>
      <c r="N64" s="5">
        <f t="shared" si="6"/>
        <v>8.6150821345404918</v>
      </c>
      <c r="O64" s="5">
        <f t="shared" si="7"/>
        <v>8.0807252400180918</v>
      </c>
      <c r="P64" s="5">
        <f t="shared" si="8"/>
        <v>0.93797425420008473</v>
      </c>
      <c r="Q64" s="5">
        <f t="shared" si="15"/>
        <v>23.286914159163491</v>
      </c>
      <c r="R64" s="5">
        <f t="shared" si="9"/>
        <v>0.60218308564141754</v>
      </c>
    </row>
    <row r="65" spans="1:18" x14ac:dyDescent="0.3">
      <c r="A65" t="s">
        <v>11</v>
      </c>
      <c r="B65" s="5">
        <f t="shared" si="0"/>
        <v>14.02</v>
      </c>
      <c r="C65">
        <v>8.9499999999999993</v>
      </c>
      <c r="D65">
        <v>8.4000000000000021</v>
      </c>
      <c r="E65">
        <v>19.45</v>
      </c>
      <c r="F65">
        <v>19</v>
      </c>
      <c r="G65" s="5">
        <f t="shared" si="1"/>
        <v>9.2439999999999998</v>
      </c>
      <c r="H65" s="5">
        <f t="shared" si="2"/>
        <v>8.7080000000000002</v>
      </c>
      <c r="I65" s="5">
        <f t="shared" si="3"/>
        <v>0.94199999999999995</v>
      </c>
      <c r="J65" s="5">
        <f t="shared" si="4"/>
        <v>25.24</v>
      </c>
      <c r="K65" s="5">
        <f t="shared" si="5"/>
        <v>0.55600000000000005</v>
      </c>
      <c r="M65">
        <f t="shared" si="14"/>
        <v>14.022985823431888</v>
      </c>
      <c r="N65" s="5">
        <f t="shared" si="6"/>
        <v>9.2443745537816753</v>
      </c>
      <c r="O65" s="5">
        <f t="shared" si="7"/>
        <v>8.7084837385927774</v>
      </c>
      <c r="P65" s="5">
        <f t="shared" si="8"/>
        <v>0.94203060336086486</v>
      </c>
      <c r="Q65" s="5">
        <f t="shared" si="15"/>
        <v>25.241873988778149</v>
      </c>
      <c r="R65" s="5">
        <f t="shared" si="9"/>
        <v>0.55554456177327116</v>
      </c>
    </row>
    <row r="66" spans="1:18" x14ac:dyDescent="0.3">
      <c r="A66" t="s">
        <v>11</v>
      </c>
      <c r="B66" s="5">
        <f t="shared" ref="B66:B129" si="16">ROUND(M66,2)</f>
        <v>14.02</v>
      </c>
      <c r="C66">
        <v>9.0499999999999972</v>
      </c>
      <c r="D66">
        <v>8.6500000000000021</v>
      </c>
      <c r="E66">
        <v>19.549999999999997</v>
      </c>
      <c r="F66">
        <v>19.25</v>
      </c>
      <c r="G66" s="5">
        <f t="shared" ref="G66:G129" si="17">ROUND(N66,3)</f>
        <v>9.3409999999999993</v>
      </c>
      <c r="H66" s="5">
        <f t="shared" ref="H66:H129" si="18">ROUND(O66,3)</f>
        <v>8.9510000000000005</v>
      </c>
      <c r="I66" s="5">
        <f t="shared" ref="I66:I129" si="19">ROUND(P66,3)</f>
        <v>0.95799999999999996</v>
      </c>
      <c r="J66" s="5">
        <f t="shared" ref="J66:J129" si="20">ROUND(Q66,2)</f>
        <v>25.54</v>
      </c>
      <c r="K66" s="5">
        <f t="shared" ref="K66:K129" si="21">ROUND(R66,3)</f>
        <v>0.54900000000000004</v>
      </c>
      <c r="M66">
        <f t="shared" si="14"/>
        <v>14.022985823431888</v>
      </c>
      <c r="N66" s="5">
        <f t="shared" ref="N66:N129" si="22">(C66+((((1000*M66)/(30*E66))^2)/1962))</f>
        <v>9.3413707514524127</v>
      </c>
      <c r="O66" s="5">
        <f t="shared" ref="O66:O129" si="23">IF(D66=0,0,(D66+((((1000*M66)/(30*F66))^2)/1962)))</f>
        <v>8.9505232035945159</v>
      </c>
      <c r="P66" s="5">
        <f t="shared" ref="P66:P129" si="24">O66/N66</f>
        <v>0.95815950803610628</v>
      </c>
      <c r="Q66" s="5">
        <f t="shared" si="15"/>
        <v>25.543202376462062</v>
      </c>
      <c r="R66" s="5">
        <f t="shared" ref="R66:R129" si="25">M66/Q66</f>
        <v>0.54899090633811842</v>
      </c>
    </row>
    <row r="67" spans="1:18" x14ac:dyDescent="0.3">
      <c r="A67" t="s">
        <v>11</v>
      </c>
      <c r="B67" s="5">
        <f t="shared" si="16"/>
        <v>14.02</v>
      </c>
      <c r="C67">
        <v>9.5</v>
      </c>
      <c r="D67">
        <v>9.1999999999999993</v>
      </c>
      <c r="E67">
        <v>20</v>
      </c>
      <c r="F67">
        <v>19.799999999999997</v>
      </c>
      <c r="G67" s="5">
        <f t="shared" si="17"/>
        <v>9.7780000000000005</v>
      </c>
      <c r="H67" s="5">
        <f t="shared" si="18"/>
        <v>9.484</v>
      </c>
      <c r="I67" s="5">
        <f t="shared" si="19"/>
        <v>0.97</v>
      </c>
      <c r="J67" s="5">
        <f t="shared" si="20"/>
        <v>26.9</v>
      </c>
      <c r="K67" s="5">
        <f t="shared" si="21"/>
        <v>0.52100000000000002</v>
      </c>
      <c r="M67">
        <f t="shared" si="14"/>
        <v>14.022985823431888</v>
      </c>
      <c r="N67" s="5">
        <f t="shared" si="22"/>
        <v>9.7784065740799804</v>
      </c>
      <c r="O67" s="5">
        <f t="shared" si="23"/>
        <v>9.4840593552494443</v>
      </c>
      <c r="P67" s="5">
        <f t="shared" si="24"/>
        <v>0.96989824297030414</v>
      </c>
      <c r="Q67" s="5">
        <f t="shared" si="15"/>
        <v>26.900897863036864</v>
      </c>
      <c r="R67" s="5">
        <f t="shared" si="25"/>
        <v>0.52128318894144232</v>
      </c>
    </row>
    <row r="68" spans="1:18" x14ac:dyDescent="0.3">
      <c r="A68" t="s">
        <v>11</v>
      </c>
      <c r="B68" s="5">
        <f t="shared" si="16"/>
        <v>14.02</v>
      </c>
      <c r="C68">
        <v>10.099999999999998</v>
      </c>
      <c r="D68">
        <v>9.9000000000000021</v>
      </c>
      <c r="E68">
        <v>20.599999999999998</v>
      </c>
      <c r="F68">
        <v>20.5</v>
      </c>
      <c r="G68" s="5">
        <f t="shared" si="17"/>
        <v>10.362</v>
      </c>
      <c r="H68" s="5">
        <f t="shared" si="18"/>
        <v>10.164999999999999</v>
      </c>
      <c r="I68" s="5">
        <f t="shared" si="19"/>
        <v>0.98099999999999998</v>
      </c>
      <c r="J68" s="5">
        <f t="shared" si="20"/>
        <v>28.72</v>
      </c>
      <c r="K68" s="5">
        <f t="shared" si="21"/>
        <v>0.48799999999999999</v>
      </c>
      <c r="M68">
        <f t="shared" si="14"/>
        <v>14.022985823431888</v>
      </c>
      <c r="N68" s="5">
        <f t="shared" si="22"/>
        <v>10.362424897803731</v>
      </c>
      <c r="O68" s="5">
        <f t="shared" si="23"/>
        <v>10.164991385204029</v>
      </c>
      <c r="P68" s="5">
        <f t="shared" si="24"/>
        <v>0.98094717071082982</v>
      </c>
      <c r="Q68" s="5">
        <f t="shared" si="15"/>
        <v>28.715209187517068</v>
      </c>
      <c r="R68" s="5">
        <f t="shared" si="25"/>
        <v>0.48834698475844257</v>
      </c>
    </row>
    <row r="69" spans="1:18" x14ac:dyDescent="0.3">
      <c r="A69" t="s">
        <v>11</v>
      </c>
      <c r="B69" s="5">
        <f t="shared" si="16"/>
        <v>14.02</v>
      </c>
      <c r="C69">
        <v>11.95</v>
      </c>
      <c r="D69">
        <v>11.900000000000002</v>
      </c>
      <c r="E69">
        <v>22.45</v>
      </c>
      <c r="F69">
        <v>22.5</v>
      </c>
      <c r="G69" s="5">
        <f t="shared" si="17"/>
        <v>12.170999999999999</v>
      </c>
      <c r="H69" s="5">
        <f t="shared" si="18"/>
        <v>12.12</v>
      </c>
      <c r="I69" s="5">
        <f t="shared" si="19"/>
        <v>0.996</v>
      </c>
      <c r="J69" s="5">
        <f t="shared" si="20"/>
        <v>34.33</v>
      </c>
      <c r="K69" s="5">
        <f t="shared" si="21"/>
        <v>0.40799999999999997</v>
      </c>
      <c r="M69">
        <f t="shared" si="14"/>
        <v>14.022985823431888</v>
      </c>
      <c r="N69" s="5">
        <f t="shared" si="22"/>
        <v>12.170956502461777</v>
      </c>
      <c r="O69" s="5">
        <f t="shared" si="23"/>
        <v>12.119975564705172</v>
      </c>
      <c r="P69" s="5">
        <f t="shared" si="24"/>
        <v>0.99581126284147892</v>
      </c>
      <c r="Q69" s="5">
        <f t="shared" si="15"/>
        <v>34.333593470547754</v>
      </c>
      <c r="R69" s="5">
        <f t="shared" si="25"/>
        <v>0.40843338567112614</v>
      </c>
    </row>
    <row r="70" spans="1:18" x14ac:dyDescent="0.3">
      <c r="A70" t="s">
        <v>11</v>
      </c>
      <c r="B70" s="5">
        <f t="shared" si="16"/>
        <v>17.93</v>
      </c>
      <c r="C70">
        <v>6.3499999999999979</v>
      </c>
      <c r="D70">
        <v>0</v>
      </c>
      <c r="E70">
        <v>16.849999999999998</v>
      </c>
      <c r="F70" s="6" t="s">
        <v>30</v>
      </c>
      <c r="G70" s="5">
        <f t="shared" si="17"/>
        <v>6.9909999999999997</v>
      </c>
      <c r="H70" s="5">
        <f t="shared" si="18"/>
        <v>0</v>
      </c>
      <c r="I70" s="5">
        <f t="shared" si="19"/>
        <v>0</v>
      </c>
      <c r="J70" s="5">
        <f t="shared" si="20"/>
        <v>17.93</v>
      </c>
      <c r="K70" s="5">
        <f t="shared" si="21"/>
        <v>1</v>
      </c>
      <c r="M70">
        <v>17.932274918207415</v>
      </c>
      <c r="N70" s="5">
        <f t="shared" si="22"/>
        <v>6.9914007358755601</v>
      </c>
      <c r="O70" s="5">
        <f t="shared" si="23"/>
        <v>0</v>
      </c>
      <c r="P70" s="5">
        <f t="shared" si="24"/>
        <v>0</v>
      </c>
      <c r="Q70" s="5">
        <f>M70</f>
        <v>17.932274918207415</v>
      </c>
      <c r="R70" s="5">
        <f t="shared" si="25"/>
        <v>1</v>
      </c>
    </row>
    <row r="71" spans="1:18" x14ac:dyDescent="0.3">
      <c r="A71" t="s">
        <v>11</v>
      </c>
      <c r="B71" s="5">
        <f t="shared" si="16"/>
        <v>17.93</v>
      </c>
      <c r="C71">
        <v>6.3999999999999986</v>
      </c>
      <c r="D71">
        <v>0</v>
      </c>
      <c r="E71">
        <v>16.899999999999999</v>
      </c>
      <c r="F71">
        <v>10.299999999999997</v>
      </c>
      <c r="G71" s="5">
        <f t="shared" si="17"/>
        <v>7.0380000000000003</v>
      </c>
      <c r="H71" s="5">
        <f t="shared" si="18"/>
        <v>0</v>
      </c>
      <c r="I71" s="5">
        <f t="shared" si="19"/>
        <v>0</v>
      </c>
      <c r="J71" s="5">
        <f t="shared" si="20"/>
        <v>18.39</v>
      </c>
      <c r="K71" s="5">
        <f t="shared" si="21"/>
        <v>0.97499999999999998</v>
      </c>
      <c r="M71">
        <f t="shared" ref="M71:M94" si="26">M70</f>
        <v>17.932274918207415</v>
      </c>
      <c r="N71" s="5">
        <f t="shared" si="22"/>
        <v>7.037611079554738</v>
      </c>
      <c r="O71" s="5">
        <f t="shared" si="23"/>
        <v>0</v>
      </c>
      <c r="P71" s="5">
        <f t="shared" si="24"/>
        <v>0</v>
      </c>
      <c r="Q71" s="5">
        <f t="shared" ref="Q71:Q94" si="27" xml:space="preserve"> 3.1066*N71-3.4767</f>
        <v>18.386342579744746</v>
      </c>
      <c r="R71" s="5">
        <f t="shared" si="25"/>
        <v>0.97530407912460237</v>
      </c>
    </row>
    <row r="72" spans="1:18" x14ac:dyDescent="0.3">
      <c r="A72" t="s">
        <v>11</v>
      </c>
      <c r="B72" s="5">
        <f t="shared" si="16"/>
        <v>17.93</v>
      </c>
      <c r="C72">
        <v>6.4499999999999993</v>
      </c>
      <c r="D72">
        <v>0.40000000000000213</v>
      </c>
      <c r="E72">
        <v>16.95</v>
      </c>
      <c r="F72">
        <v>11</v>
      </c>
      <c r="G72" s="5">
        <f t="shared" si="17"/>
        <v>7.0839999999999996</v>
      </c>
      <c r="H72" s="5">
        <f t="shared" si="18"/>
        <v>1.905</v>
      </c>
      <c r="I72" s="5">
        <f t="shared" si="19"/>
        <v>0.26900000000000002</v>
      </c>
      <c r="J72" s="5">
        <f t="shared" si="20"/>
        <v>18.53</v>
      </c>
      <c r="K72" s="5">
        <f t="shared" si="21"/>
        <v>0.96799999999999997</v>
      </c>
      <c r="M72">
        <f t="shared" si="26"/>
        <v>17.932274918207415</v>
      </c>
      <c r="N72" s="5">
        <f t="shared" si="22"/>
        <v>7.08385491052681</v>
      </c>
      <c r="O72" s="5">
        <f t="shared" si="23"/>
        <v>1.9050256234018959</v>
      </c>
      <c r="P72" s="5">
        <f t="shared" si="24"/>
        <v>0.26892499175427403</v>
      </c>
      <c r="Q72" s="5">
        <f t="shared" si="27"/>
        <v>18.530003665042585</v>
      </c>
      <c r="R72" s="5">
        <f t="shared" si="25"/>
        <v>0.96774265360978839</v>
      </c>
    </row>
    <row r="73" spans="1:18" x14ac:dyDescent="0.3">
      <c r="A73" t="s">
        <v>11</v>
      </c>
      <c r="B73" s="5">
        <f t="shared" si="16"/>
        <v>17.93</v>
      </c>
      <c r="C73">
        <v>6.4499999999999993</v>
      </c>
      <c r="D73">
        <v>0.60000000000000142</v>
      </c>
      <c r="E73">
        <v>16.95</v>
      </c>
      <c r="F73">
        <v>11.2</v>
      </c>
      <c r="G73" s="5">
        <f t="shared" si="17"/>
        <v>7.0839999999999996</v>
      </c>
      <c r="H73" s="5">
        <f t="shared" si="18"/>
        <v>2.052</v>
      </c>
      <c r="I73" s="5">
        <f t="shared" si="19"/>
        <v>0.28999999999999998</v>
      </c>
      <c r="J73" s="5">
        <f t="shared" si="20"/>
        <v>18.53</v>
      </c>
      <c r="K73" s="5">
        <f t="shared" si="21"/>
        <v>0.96799999999999997</v>
      </c>
      <c r="M73">
        <f t="shared" si="26"/>
        <v>17.932274918207415</v>
      </c>
      <c r="N73" s="5">
        <f t="shared" si="22"/>
        <v>7.08385491052681</v>
      </c>
      <c r="O73" s="5">
        <f t="shared" si="23"/>
        <v>2.0517546271654128</v>
      </c>
      <c r="P73" s="5">
        <f t="shared" si="24"/>
        <v>0.28963814943703137</v>
      </c>
      <c r="Q73" s="5">
        <f t="shared" si="27"/>
        <v>18.530003665042585</v>
      </c>
      <c r="R73" s="5">
        <f t="shared" si="25"/>
        <v>0.96774265360978839</v>
      </c>
    </row>
    <row r="74" spans="1:18" x14ac:dyDescent="0.3">
      <c r="A74" t="s">
        <v>11</v>
      </c>
      <c r="B74" s="5">
        <f t="shared" si="16"/>
        <v>17.93</v>
      </c>
      <c r="C74">
        <v>6.4499999999999993</v>
      </c>
      <c r="D74">
        <v>1.1999999999999993</v>
      </c>
      <c r="E74">
        <v>16.95</v>
      </c>
      <c r="F74">
        <v>11.799999999999997</v>
      </c>
      <c r="G74" s="5">
        <f t="shared" si="17"/>
        <v>7.0839999999999996</v>
      </c>
      <c r="H74" s="5">
        <f t="shared" si="18"/>
        <v>2.508</v>
      </c>
      <c r="I74" s="5">
        <f t="shared" si="19"/>
        <v>0.35399999999999998</v>
      </c>
      <c r="J74" s="5">
        <f t="shared" si="20"/>
        <v>18.53</v>
      </c>
      <c r="K74" s="5">
        <f t="shared" si="21"/>
        <v>0.96799999999999997</v>
      </c>
      <c r="M74">
        <f t="shared" si="26"/>
        <v>17.932274918207415</v>
      </c>
      <c r="N74" s="5">
        <f t="shared" si="22"/>
        <v>7.08385491052681</v>
      </c>
      <c r="O74" s="5">
        <f t="shared" si="23"/>
        <v>2.5078720226345101</v>
      </c>
      <c r="P74" s="5">
        <f t="shared" si="24"/>
        <v>0.35402645230744928</v>
      </c>
      <c r="Q74" s="5">
        <f t="shared" si="27"/>
        <v>18.530003665042585</v>
      </c>
      <c r="R74" s="5">
        <f t="shared" si="25"/>
        <v>0.96774265360978839</v>
      </c>
    </row>
    <row r="75" spans="1:18" x14ac:dyDescent="0.3">
      <c r="A75" t="s">
        <v>11</v>
      </c>
      <c r="B75" s="5">
        <f t="shared" si="16"/>
        <v>17.93</v>
      </c>
      <c r="C75">
        <v>6.5799999999999983</v>
      </c>
      <c r="D75">
        <v>1.6999999999999993</v>
      </c>
      <c r="E75">
        <v>17.079999999999998</v>
      </c>
      <c r="F75">
        <v>12.299999999999997</v>
      </c>
      <c r="G75" s="5">
        <f t="shared" si="17"/>
        <v>7.2039999999999997</v>
      </c>
      <c r="H75" s="5">
        <f t="shared" si="18"/>
        <v>2.9039999999999999</v>
      </c>
      <c r="I75" s="5">
        <f t="shared" si="19"/>
        <v>0.40300000000000002</v>
      </c>
      <c r="J75" s="5">
        <f t="shared" si="20"/>
        <v>18.899999999999999</v>
      </c>
      <c r="K75" s="5">
        <f t="shared" si="21"/>
        <v>0.94899999999999995</v>
      </c>
      <c r="M75">
        <f t="shared" si="26"/>
        <v>17.932274918207415</v>
      </c>
      <c r="N75" s="5">
        <f t="shared" si="22"/>
        <v>7.2042427851289039</v>
      </c>
      <c r="O75" s="5">
        <f t="shared" si="23"/>
        <v>2.9037021642648502</v>
      </c>
      <c r="P75" s="5">
        <f t="shared" si="24"/>
        <v>0.40305445705670995</v>
      </c>
      <c r="Q75" s="5">
        <f t="shared" si="27"/>
        <v>18.904000636281449</v>
      </c>
      <c r="R75" s="5">
        <f t="shared" si="25"/>
        <v>0.94859682155273251</v>
      </c>
    </row>
    <row r="76" spans="1:18" x14ac:dyDescent="0.3">
      <c r="A76" t="s">
        <v>11</v>
      </c>
      <c r="B76" s="5">
        <f t="shared" si="16"/>
        <v>17.93</v>
      </c>
      <c r="C76">
        <v>6.5</v>
      </c>
      <c r="D76">
        <v>1.8000000000000007</v>
      </c>
      <c r="E76">
        <v>17</v>
      </c>
      <c r="F76">
        <v>12.399999999999999</v>
      </c>
      <c r="G76" s="5">
        <f t="shared" si="17"/>
        <v>7.13</v>
      </c>
      <c r="H76" s="5">
        <f t="shared" si="18"/>
        <v>2.984</v>
      </c>
      <c r="I76" s="5">
        <f t="shared" si="19"/>
        <v>0.41899999999999998</v>
      </c>
      <c r="J76" s="5">
        <f t="shared" si="20"/>
        <v>18.670000000000002</v>
      </c>
      <c r="K76" s="5">
        <f t="shared" si="21"/>
        <v>0.96</v>
      </c>
      <c r="M76">
        <f t="shared" si="26"/>
        <v>17.932274918207415</v>
      </c>
      <c r="N76" s="5">
        <f t="shared" si="22"/>
        <v>7.130131835403561</v>
      </c>
      <c r="O76" s="5">
        <f t="shared" si="23"/>
        <v>2.9843658977083072</v>
      </c>
      <c r="P76" s="5">
        <f t="shared" si="24"/>
        <v>0.41855690281768737</v>
      </c>
      <c r="Q76" s="5">
        <f t="shared" si="27"/>
        <v>18.6737675598647</v>
      </c>
      <c r="R76" s="5">
        <f t="shared" si="25"/>
        <v>0.96029228492428242</v>
      </c>
    </row>
    <row r="77" spans="1:18" x14ac:dyDescent="0.3">
      <c r="A77" t="s">
        <v>11</v>
      </c>
      <c r="B77" s="5">
        <f t="shared" si="16"/>
        <v>17.93</v>
      </c>
      <c r="C77">
        <v>6.5999999999999979</v>
      </c>
      <c r="D77">
        <v>2.4499999999999993</v>
      </c>
      <c r="E77">
        <v>17.099999999999998</v>
      </c>
      <c r="F77">
        <v>13.049999999999997</v>
      </c>
      <c r="G77" s="5">
        <f t="shared" si="17"/>
        <v>7.2229999999999999</v>
      </c>
      <c r="H77" s="5">
        <f t="shared" si="18"/>
        <v>3.5190000000000001</v>
      </c>
      <c r="I77" s="5">
        <f t="shared" si="19"/>
        <v>0.48699999999999999</v>
      </c>
      <c r="J77" s="5">
        <f t="shared" si="20"/>
        <v>18.96</v>
      </c>
      <c r="K77" s="5">
        <f t="shared" si="21"/>
        <v>0.94599999999999995</v>
      </c>
      <c r="M77">
        <f t="shared" si="26"/>
        <v>17.932274918207415</v>
      </c>
      <c r="N77" s="5">
        <f t="shared" si="22"/>
        <v>7.2227834220157607</v>
      </c>
      <c r="O77" s="5">
        <f t="shared" si="23"/>
        <v>3.5193213571828315</v>
      </c>
      <c r="P77" s="5">
        <f t="shared" si="24"/>
        <v>0.48725278767955171</v>
      </c>
      <c r="Q77" s="5">
        <f t="shared" si="27"/>
        <v>18.961598978834161</v>
      </c>
      <c r="R77" s="5">
        <f t="shared" si="25"/>
        <v>0.94571533435678468</v>
      </c>
    </row>
    <row r="78" spans="1:18" x14ac:dyDescent="0.3">
      <c r="A78" t="s">
        <v>11</v>
      </c>
      <c r="B78" s="5">
        <f t="shared" si="16"/>
        <v>17.93</v>
      </c>
      <c r="C78">
        <v>6.7999999999999972</v>
      </c>
      <c r="D78">
        <v>3.3000000000000007</v>
      </c>
      <c r="E78">
        <v>17.299999999999997</v>
      </c>
      <c r="F78">
        <v>13.899999999999999</v>
      </c>
      <c r="G78" s="5">
        <f t="shared" si="17"/>
        <v>7.4080000000000004</v>
      </c>
      <c r="H78" s="5">
        <f t="shared" si="18"/>
        <v>4.2430000000000003</v>
      </c>
      <c r="I78" s="5">
        <f t="shared" si="19"/>
        <v>0.57299999999999995</v>
      </c>
      <c r="J78" s="5">
        <f t="shared" si="20"/>
        <v>19.54</v>
      </c>
      <c r="K78" s="5">
        <f t="shared" si="21"/>
        <v>0.91800000000000004</v>
      </c>
      <c r="M78">
        <f t="shared" si="26"/>
        <v>17.932274918207415</v>
      </c>
      <c r="N78" s="5">
        <f t="shared" si="22"/>
        <v>7.4084670401003319</v>
      </c>
      <c r="O78" s="5">
        <f t="shared" si="23"/>
        <v>4.2425397258507802</v>
      </c>
      <c r="P78" s="5">
        <f t="shared" si="24"/>
        <v>0.57266094360505171</v>
      </c>
      <c r="Q78" s="5">
        <f t="shared" si="27"/>
        <v>19.538443706775688</v>
      </c>
      <c r="R78" s="5">
        <f t="shared" si="25"/>
        <v>0.91779443579678388</v>
      </c>
    </row>
    <row r="79" spans="1:18" x14ac:dyDescent="0.3">
      <c r="A79" t="s">
        <v>11</v>
      </c>
      <c r="B79" s="5">
        <f t="shared" si="16"/>
        <v>17.93</v>
      </c>
      <c r="C79">
        <v>6.9499999999999993</v>
      </c>
      <c r="D79">
        <v>3.8500000000000014</v>
      </c>
      <c r="E79">
        <v>17.45</v>
      </c>
      <c r="F79">
        <v>14.45</v>
      </c>
      <c r="G79" s="5">
        <f t="shared" si="17"/>
        <v>7.548</v>
      </c>
      <c r="H79" s="5">
        <f t="shared" si="18"/>
        <v>4.7220000000000004</v>
      </c>
      <c r="I79" s="5">
        <f t="shared" si="19"/>
        <v>0.626</v>
      </c>
      <c r="J79" s="5">
        <f t="shared" si="20"/>
        <v>19.97</v>
      </c>
      <c r="K79" s="5">
        <f t="shared" si="21"/>
        <v>0.89800000000000002</v>
      </c>
      <c r="M79">
        <f t="shared" si="26"/>
        <v>17.932274918207415</v>
      </c>
      <c r="N79" s="5">
        <f t="shared" si="22"/>
        <v>7.5480512489441924</v>
      </c>
      <c r="O79" s="5">
        <f t="shared" si="23"/>
        <v>4.7221547894858986</v>
      </c>
      <c r="P79" s="5">
        <f t="shared" si="24"/>
        <v>0.62561244402605576</v>
      </c>
      <c r="Q79" s="5">
        <f t="shared" si="27"/>
        <v>19.972076009970024</v>
      </c>
      <c r="R79" s="5">
        <f t="shared" si="25"/>
        <v>0.89786734785385636</v>
      </c>
    </row>
    <row r="80" spans="1:18" x14ac:dyDescent="0.3">
      <c r="A80" t="s">
        <v>11</v>
      </c>
      <c r="B80" s="5">
        <f t="shared" si="16"/>
        <v>17.93</v>
      </c>
      <c r="C80">
        <v>7</v>
      </c>
      <c r="D80">
        <v>4.1999999999999993</v>
      </c>
      <c r="E80">
        <v>17.5</v>
      </c>
      <c r="F80">
        <v>14.799999999999997</v>
      </c>
      <c r="G80" s="5">
        <f t="shared" si="17"/>
        <v>7.5949999999999998</v>
      </c>
      <c r="H80" s="5">
        <f t="shared" si="18"/>
        <v>5.0309999999999997</v>
      </c>
      <c r="I80" s="5">
        <f t="shared" si="19"/>
        <v>0.66200000000000003</v>
      </c>
      <c r="J80" s="5">
        <f t="shared" si="20"/>
        <v>20.12</v>
      </c>
      <c r="K80" s="5">
        <f t="shared" si="21"/>
        <v>0.89100000000000001</v>
      </c>
      <c r="M80">
        <f t="shared" si="26"/>
        <v>17.932274918207415</v>
      </c>
      <c r="N80" s="5">
        <f t="shared" si="22"/>
        <v>7.5946386952869522</v>
      </c>
      <c r="O80" s="5">
        <f t="shared" si="23"/>
        <v>5.0313919851699644</v>
      </c>
      <c r="P80" s="5">
        <f t="shared" si="24"/>
        <v>0.6624926065663036</v>
      </c>
      <c r="Q80" s="5">
        <f t="shared" si="27"/>
        <v>20.116804570778445</v>
      </c>
      <c r="R80" s="5">
        <f t="shared" si="25"/>
        <v>0.89140772109779975</v>
      </c>
    </row>
    <row r="81" spans="1:18" x14ac:dyDescent="0.3">
      <c r="A81" t="s">
        <v>11</v>
      </c>
      <c r="B81" s="5">
        <f t="shared" si="16"/>
        <v>17.93</v>
      </c>
      <c r="C81">
        <v>7.1999999999999993</v>
      </c>
      <c r="D81">
        <v>4.6999999999999993</v>
      </c>
      <c r="E81">
        <v>17.7</v>
      </c>
      <c r="F81">
        <v>15.299999999999997</v>
      </c>
      <c r="G81" s="5">
        <f t="shared" si="17"/>
        <v>7.7809999999999997</v>
      </c>
      <c r="H81" s="5">
        <f t="shared" si="18"/>
        <v>5.4779999999999998</v>
      </c>
      <c r="I81" s="5">
        <f t="shared" si="19"/>
        <v>0.70399999999999996</v>
      </c>
      <c r="J81" s="5">
        <f t="shared" si="20"/>
        <v>20.7</v>
      </c>
      <c r="K81" s="5">
        <f t="shared" si="21"/>
        <v>0.86599999999999999</v>
      </c>
      <c r="M81">
        <f t="shared" si="26"/>
        <v>17.932274918207415</v>
      </c>
      <c r="N81" s="5">
        <f t="shared" si="22"/>
        <v>7.7812764545042263</v>
      </c>
      <c r="O81" s="5">
        <f t="shared" si="23"/>
        <v>5.4779405375352601</v>
      </c>
      <c r="P81" s="5">
        <f t="shared" si="24"/>
        <v>0.70398996482952747</v>
      </c>
      <c r="Q81" s="5">
        <f t="shared" si="27"/>
        <v>20.696613433562828</v>
      </c>
      <c r="R81" s="5">
        <f t="shared" si="25"/>
        <v>0.8664352250560664</v>
      </c>
    </row>
    <row r="82" spans="1:18" x14ac:dyDescent="0.3">
      <c r="A82" t="s">
        <v>11</v>
      </c>
      <c r="B82" s="5">
        <f t="shared" si="16"/>
        <v>17.93</v>
      </c>
      <c r="C82">
        <v>7.2999999999999972</v>
      </c>
      <c r="D82">
        <v>5.3000000000000007</v>
      </c>
      <c r="E82">
        <v>17.799999999999997</v>
      </c>
      <c r="F82">
        <v>15.899999999999999</v>
      </c>
      <c r="G82" s="5">
        <f t="shared" si="17"/>
        <v>7.875</v>
      </c>
      <c r="H82" s="5">
        <f t="shared" si="18"/>
        <v>6.02</v>
      </c>
      <c r="I82" s="5">
        <f t="shared" si="19"/>
        <v>0.76500000000000001</v>
      </c>
      <c r="J82" s="5">
        <f t="shared" si="20"/>
        <v>20.99</v>
      </c>
      <c r="K82" s="5">
        <f t="shared" si="21"/>
        <v>0.85399999999999998</v>
      </c>
      <c r="M82">
        <f t="shared" si="26"/>
        <v>17.932274918207415</v>
      </c>
      <c r="N82" s="5">
        <f t="shared" si="22"/>
        <v>7.8747636044427098</v>
      </c>
      <c r="O82" s="5">
        <f t="shared" si="23"/>
        <v>6.0203358270306921</v>
      </c>
      <c r="P82" s="5">
        <f t="shared" si="24"/>
        <v>0.76451003857870681</v>
      </c>
      <c r="Q82" s="5">
        <f t="shared" si="27"/>
        <v>20.987040613561721</v>
      </c>
      <c r="R82" s="5">
        <f t="shared" si="25"/>
        <v>0.85444514300027941</v>
      </c>
    </row>
    <row r="83" spans="1:18" x14ac:dyDescent="0.3">
      <c r="A83" t="s">
        <v>11</v>
      </c>
      <c r="B83" s="5">
        <f t="shared" si="16"/>
        <v>17.93</v>
      </c>
      <c r="C83">
        <v>7.6999999999999993</v>
      </c>
      <c r="D83">
        <v>6.1000000000000014</v>
      </c>
      <c r="E83">
        <v>18.2</v>
      </c>
      <c r="F83">
        <v>16.7</v>
      </c>
      <c r="G83" s="5">
        <f t="shared" si="17"/>
        <v>8.25</v>
      </c>
      <c r="H83" s="5">
        <f t="shared" si="18"/>
        <v>6.7530000000000001</v>
      </c>
      <c r="I83" s="5">
        <f t="shared" si="19"/>
        <v>0.81899999999999995</v>
      </c>
      <c r="J83" s="5">
        <f t="shared" si="20"/>
        <v>22.15</v>
      </c>
      <c r="K83" s="5">
        <f t="shared" si="21"/>
        <v>0.81</v>
      </c>
      <c r="M83">
        <f t="shared" si="26"/>
        <v>17.932274918207415</v>
      </c>
      <c r="N83" s="5">
        <f t="shared" si="22"/>
        <v>8.249776900228321</v>
      </c>
      <c r="O83" s="5">
        <f t="shared" si="23"/>
        <v>6.7529746510510584</v>
      </c>
      <c r="P83" s="5">
        <f t="shared" si="24"/>
        <v>0.81856451789189144</v>
      </c>
      <c r="Q83" s="5">
        <f t="shared" si="27"/>
        <v>22.152056918249301</v>
      </c>
      <c r="R83" s="5">
        <f t="shared" si="25"/>
        <v>0.80950834427634821</v>
      </c>
    </row>
    <row r="84" spans="1:18" x14ac:dyDescent="0.3">
      <c r="A84" t="s">
        <v>11</v>
      </c>
      <c r="B84" s="5">
        <f t="shared" si="16"/>
        <v>17.93</v>
      </c>
      <c r="C84">
        <v>8.0499999999999972</v>
      </c>
      <c r="D84">
        <v>6.6999999999999993</v>
      </c>
      <c r="E84">
        <v>18.549999999999997</v>
      </c>
      <c r="F84">
        <v>17.299999999999997</v>
      </c>
      <c r="G84" s="5">
        <f t="shared" si="17"/>
        <v>8.5790000000000006</v>
      </c>
      <c r="H84" s="5">
        <f t="shared" si="18"/>
        <v>7.3079999999999998</v>
      </c>
      <c r="I84" s="5">
        <f t="shared" si="19"/>
        <v>0.85199999999999998</v>
      </c>
      <c r="J84" s="5">
        <f t="shared" si="20"/>
        <v>23.18</v>
      </c>
      <c r="K84" s="5">
        <f t="shared" si="21"/>
        <v>0.77400000000000002</v>
      </c>
      <c r="M84">
        <f t="shared" si="26"/>
        <v>17.932274918207415</v>
      </c>
      <c r="N84" s="5">
        <f t="shared" si="22"/>
        <v>8.5792263219000979</v>
      </c>
      <c r="O84" s="5">
        <f t="shared" si="23"/>
        <v>7.308467040100334</v>
      </c>
      <c r="P84" s="5">
        <f t="shared" si="24"/>
        <v>0.85187950123708589</v>
      </c>
      <c r="Q84" s="5">
        <f t="shared" si="27"/>
        <v>23.175524491614841</v>
      </c>
      <c r="R84" s="5">
        <f t="shared" si="25"/>
        <v>0.77375918394837229</v>
      </c>
    </row>
    <row r="85" spans="1:18" x14ac:dyDescent="0.3">
      <c r="A85" t="s">
        <v>11</v>
      </c>
      <c r="B85" s="5">
        <f t="shared" si="16"/>
        <v>17.93</v>
      </c>
      <c r="C85">
        <v>8.4499999999999993</v>
      </c>
      <c r="D85">
        <v>7.1999999999999993</v>
      </c>
      <c r="E85">
        <v>18.95</v>
      </c>
      <c r="F85">
        <v>17.799999999999997</v>
      </c>
      <c r="G85" s="5">
        <f t="shared" si="17"/>
        <v>8.9570000000000007</v>
      </c>
      <c r="H85" s="5">
        <f t="shared" si="18"/>
        <v>7.7750000000000004</v>
      </c>
      <c r="I85" s="5">
        <f t="shared" si="19"/>
        <v>0.86799999999999999</v>
      </c>
      <c r="J85" s="5">
        <f t="shared" si="20"/>
        <v>24.35</v>
      </c>
      <c r="K85" s="5">
        <f t="shared" si="21"/>
        <v>0.73599999999999999</v>
      </c>
      <c r="M85">
        <f t="shared" si="26"/>
        <v>17.932274918207415</v>
      </c>
      <c r="N85" s="5">
        <f t="shared" si="22"/>
        <v>8.9571201131477203</v>
      </c>
      <c r="O85" s="5">
        <f t="shared" si="23"/>
        <v>7.774763604442712</v>
      </c>
      <c r="P85" s="5">
        <f t="shared" si="24"/>
        <v>0.86799814072276593</v>
      </c>
      <c r="Q85" s="5">
        <f t="shared" si="27"/>
        <v>24.349489343504704</v>
      </c>
      <c r="R85" s="5">
        <f t="shared" si="25"/>
        <v>0.73645383955417121</v>
      </c>
    </row>
    <row r="86" spans="1:18" x14ac:dyDescent="0.3">
      <c r="A86" t="s">
        <v>11</v>
      </c>
      <c r="B86" s="5">
        <f t="shared" si="16"/>
        <v>17.93</v>
      </c>
      <c r="C86">
        <v>8.7999999999999972</v>
      </c>
      <c r="D86">
        <v>7.75</v>
      </c>
      <c r="E86">
        <v>19.299999999999997</v>
      </c>
      <c r="F86">
        <v>18.349999999999998</v>
      </c>
      <c r="G86" s="5">
        <f t="shared" si="17"/>
        <v>9.2889999999999997</v>
      </c>
      <c r="H86" s="5">
        <f t="shared" si="18"/>
        <v>8.2910000000000004</v>
      </c>
      <c r="I86" s="5">
        <f t="shared" si="19"/>
        <v>0.89300000000000002</v>
      </c>
      <c r="J86" s="5">
        <f t="shared" si="20"/>
        <v>25.38</v>
      </c>
      <c r="K86" s="5">
        <f t="shared" si="21"/>
        <v>0.70699999999999996</v>
      </c>
      <c r="M86">
        <f t="shared" si="26"/>
        <v>17.932274918207415</v>
      </c>
      <c r="N86" s="5">
        <f t="shared" si="22"/>
        <v>9.2888939311971548</v>
      </c>
      <c r="O86" s="5">
        <f t="shared" si="23"/>
        <v>8.2908254584461361</v>
      </c>
      <c r="P86" s="5">
        <f t="shared" si="24"/>
        <v>0.89255249546999749</v>
      </c>
      <c r="Q86" s="5">
        <f t="shared" si="27"/>
        <v>25.38017788665708</v>
      </c>
      <c r="R86" s="5">
        <f t="shared" si="25"/>
        <v>0.70654646308191593</v>
      </c>
    </row>
    <row r="87" spans="1:18" x14ac:dyDescent="0.3">
      <c r="A87" t="s">
        <v>11</v>
      </c>
      <c r="B87" s="5">
        <f t="shared" si="16"/>
        <v>17.93</v>
      </c>
      <c r="C87">
        <v>9.0999999999999979</v>
      </c>
      <c r="D87">
        <v>8.1500000000000021</v>
      </c>
      <c r="E87">
        <v>19.599999999999998</v>
      </c>
      <c r="F87">
        <v>18.75</v>
      </c>
      <c r="G87" s="5">
        <f t="shared" si="17"/>
        <v>9.5739999999999998</v>
      </c>
      <c r="H87" s="5">
        <f t="shared" si="18"/>
        <v>8.6679999999999993</v>
      </c>
      <c r="I87" s="5">
        <f t="shared" si="19"/>
        <v>0.90500000000000003</v>
      </c>
      <c r="J87" s="5">
        <f t="shared" si="20"/>
        <v>26.27</v>
      </c>
      <c r="K87" s="5">
        <f t="shared" si="21"/>
        <v>0.68300000000000005</v>
      </c>
      <c r="M87">
        <f t="shared" si="26"/>
        <v>17.932274918207415</v>
      </c>
      <c r="N87" s="5">
        <f t="shared" si="22"/>
        <v>9.5740423272376827</v>
      </c>
      <c r="O87" s="5">
        <f t="shared" si="23"/>
        <v>8.6679963745610813</v>
      </c>
      <c r="P87" s="5">
        <f t="shared" si="24"/>
        <v>0.90536432556821433</v>
      </c>
      <c r="Q87" s="5">
        <f t="shared" si="27"/>
        <v>26.266019893796582</v>
      </c>
      <c r="R87" s="5">
        <f t="shared" si="25"/>
        <v>0.6827176325425155</v>
      </c>
    </row>
    <row r="88" spans="1:18" x14ac:dyDescent="0.3">
      <c r="A88" t="s">
        <v>11</v>
      </c>
      <c r="B88" s="5">
        <f t="shared" si="16"/>
        <v>17.93</v>
      </c>
      <c r="C88">
        <v>9.2999999999999972</v>
      </c>
      <c r="D88">
        <v>8.5</v>
      </c>
      <c r="E88">
        <v>19.799999999999997</v>
      </c>
      <c r="F88">
        <v>19.099999999999998</v>
      </c>
      <c r="G88" s="5">
        <f t="shared" si="17"/>
        <v>9.7650000000000006</v>
      </c>
      <c r="H88" s="5">
        <f t="shared" si="18"/>
        <v>8.9990000000000006</v>
      </c>
      <c r="I88" s="5">
        <f t="shared" si="19"/>
        <v>0.92200000000000004</v>
      </c>
      <c r="J88" s="5">
        <f t="shared" si="20"/>
        <v>26.86</v>
      </c>
      <c r="K88" s="5">
        <f t="shared" si="21"/>
        <v>0.66800000000000004</v>
      </c>
      <c r="M88">
        <f t="shared" si="26"/>
        <v>17.932274918207415</v>
      </c>
      <c r="N88" s="5">
        <f t="shared" si="22"/>
        <v>9.7645140812968787</v>
      </c>
      <c r="O88" s="5">
        <f t="shared" si="23"/>
        <v>8.9991861528785648</v>
      </c>
      <c r="P88" s="5">
        <f t="shared" si="24"/>
        <v>0.92162150394311615</v>
      </c>
      <c r="Q88" s="5">
        <f t="shared" si="27"/>
        <v>26.857739444956881</v>
      </c>
      <c r="R88" s="5">
        <f t="shared" si="25"/>
        <v>0.66767625603630565</v>
      </c>
    </row>
    <row r="89" spans="1:18" x14ac:dyDescent="0.3">
      <c r="A89" t="s">
        <v>11</v>
      </c>
      <c r="B89" s="5">
        <f t="shared" si="16"/>
        <v>17.93</v>
      </c>
      <c r="C89">
        <v>9.6999999999999993</v>
      </c>
      <c r="D89">
        <v>9</v>
      </c>
      <c r="E89">
        <v>20.2</v>
      </c>
      <c r="F89">
        <v>19.599999999999998</v>
      </c>
      <c r="G89" s="5">
        <f t="shared" si="17"/>
        <v>10.146000000000001</v>
      </c>
      <c r="H89" s="5">
        <f t="shared" si="18"/>
        <v>9.4740000000000002</v>
      </c>
      <c r="I89" s="5">
        <f t="shared" si="19"/>
        <v>0.93400000000000005</v>
      </c>
      <c r="J89" s="5">
        <f t="shared" si="20"/>
        <v>28.04</v>
      </c>
      <c r="K89" s="5">
        <f t="shared" si="21"/>
        <v>0.63900000000000001</v>
      </c>
      <c r="M89">
        <f t="shared" si="26"/>
        <v>17.932274918207415</v>
      </c>
      <c r="N89" s="5">
        <f t="shared" si="22"/>
        <v>10.146299628545311</v>
      </c>
      <c r="O89" s="5">
        <f t="shared" si="23"/>
        <v>9.4740423272376848</v>
      </c>
      <c r="P89" s="5">
        <f t="shared" si="24"/>
        <v>0.93374359856116251</v>
      </c>
      <c r="Q89" s="5">
        <f t="shared" si="27"/>
        <v>28.043794426038861</v>
      </c>
      <c r="R89" s="5">
        <f t="shared" si="25"/>
        <v>0.63943825310447899</v>
      </c>
    </row>
    <row r="90" spans="1:18" x14ac:dyDescent="0.3">
      <c r="A90" t="s">
        <v>11</v>
      </c>
      <c r="B90" s="5">
        <f t="shared" si="16"/>
        <v>17.93</v>
      </c>
      <c r="C90">
        <v>10.199999999999999</v>
      </c>
      <c r="D90">
        <v>9.6999999999999993</v>
      </c>
      <c r="E90">
        <v>20.7</v>
      </c>
      <c r="F90">
        <v>20.299999999999997</v>
      </c>
      <c r="G90" s="5">
        <f t="shared" si="17"/>
        <v>10.625</v>
      </c>
      <c r="H90" s="5">
        <f t="shared" si="18"/>
        <v>10.141999999999999</v>
      </c>
      <c r="I90" s="5">
        <f t="shared" si="19"/>
        <v>0.95499999999999996</v>
      </c>
      <c r="J90" s="5">
        <f t="shared" si="20"/>
        <v>29.53</v>
      </c>
      <c r="K90" s="5">
        <f t="shared" si="21"/>
        <v>0.60699999999999998</v>
      </c>
      <c r="M90">
        <f t="shared" si="26"/>
        <v>17.932274918207415</v>
      </c>
      <c r="N90" s="5">
        <f t="shared" si="22"/>
        <v>10.624999650940813</v>
      </c>
      <c r="O90" s="5">
        <f t="shared" si="23"/>
        <v>10.141913418019435</v>
      </c>
      <c r="P90" s="5">
        <f t="shared" si="24"/>
        <v>0.95453305893722051</v>
      </c>
      <c r="Q90" s="5">
        <f t="shared" si="27"/>
        <v>29.530923915612725</v>
      </c>
      <c r="R90" s="5">
        <f t="shared" si="25"/>
        <v>0.60723717854038384</v>
      </c>
    </row>
    <row r="91" spans="1:18" x14ac:dyDescent="0.3">
      <c r="A91" t="s">
        <v>11</v>
      </c>
      <c r="B91" s="5">
        <f t="shared" si="16"/>
        <v>17.93</v>
      </c>
      <c r="C91">
        <v>10.799999999999997</v>
      </c>
      <c r="D91">
        <v>10.3</v>
      </c>
      <c r="E91">
        <v>21.299999999999997</v>
      </c>
      <c r="F91">
        <v>20.9</v>
      </c>
      <c r="G91" s="5">
        <f t="shared" si="17"/>
        <v>11.201000000000001</v>
      </c>
      <c r="H91" s="5">
        <f t="shared" si="18"/>
        <v>10.717000000000001</v>
      </c>
      <c r="I91" s="5">
        <f t="shared" si="19"/>
        <v>0.95699999999999996</v>
      </c>
      <c r="J91" s="5">
        <f t="shared" si="20"/>
        <v>31.32</v>
      </c>
      <c r="K91" s="5">
        <f t="shared" si="21"/>
        <v>0.57299999999999995</v>
      </c>
      <c r="M91">
        <f t="shared" si="26"/>
        <v>17.932274918207415</v>
      </c>
      <c r="N91" s="5">
        <f t="shared" si="22"/>
        <v>11.201393243032969</v>
      </c>
      <c r="O91" s="5">
        <f t="shared" si="23"/>
        <v>10.716904604820471</v>
      </c>
      <c r="P91" s="5">
        <f t="shared" si="24"/>
        <v>0.95674746634631003</v>
      </c>
      <c r="Q91" s="5">
        <f t="shared" si="27"/>
        <v>31.321548248806216</v>
      </c>
      <c r="R91" s="5">
        <f t="shared" si="25"/>
        <v>0.57252198313315761</v>
      </c>
    </row>
    <row r="92" spans="1:18" x14ac:dyDescent="0.3">
      <c r="A92" t="s">
        <v>11</v>
      </c>
      <c r="B92" s="5">
        <f t="shared" si="16"/>
        <v>17.93</v>
      </c>
      <c r="C92">
        <v>11.5</v>
      </c>
      <c r="D92">
        <v>11.2</v>
      </c>
      <c r="E92">
        <v>22</v>
      </c>
      <c r="F92">
        <v>21.799999999999997</v>
      </c>
      <c r="G92" s="5">
        <f t="shared" si="17"/>
        <v>11.875999999999999</v>
      </c>
      <c r="H92" s="5">
        <f t="shared" si="18"/>
        <v>11.583</v>
      </c>
      <c r="I92" s="5">
        <f t="shared" si="19"/>
        <v>0.97499999999999998</v>
      </c>
      <c r="J92" s="5">
        <f t="shared" si="20"/>
        <v>33.42</v>
      </c>
      <c r="K92" s="5">
        <f t="shared" si="21"/>
        <v>0.53700000000000003</v>
      </c>
      <c r="M92">
        <f t="shared" si="26"/>
        <v>17.932274918207415</v>
      </c>
      <c r="N92" s="5">
        <f t="shared" si="22"/>
        <v>11.876256405850473</v>
      </c>
      <c r="O92" s="5">
        <f t="shared" si="23"/>
        <v>11.583191861862698</v>
      </c>
      <c r="P92" s="5">
        <f t="shared" si="24"/>
        <v>0.97532349134501628</v>
      </c>
      <c r="Q92" s="5">
        <f t="shared" si="27"/>
        <v>33.418078150415077</v>
      </c>
      <c r="R92" s="5">
        <f t="shared" si="25"/>
        <v>0.53660401527263424</v>
      </c>
    </row>
    <row r="93" spans="1:18" x14ac:dyDescent="0.3">
      <c r="A93" t="s">
        <v>11</v>
      </c>
      <c r="B93" s="5">
        <f t="shared" si="16"/>
        <v>17.93</v>
      </c>
      <c r="C93">
        <v>12.75</v>
      </c>
      <c r="D93">
        <v>12.55</v>
      </c>
      <c r="E93">
        <v>23.25</v>
      </c>
      <c r="F93">
        <v>23.15</v>
      </c>
      <c r="G93" s="5">
        <f t="shared" si="17"/>
        <v>13.087</v>
      </c>
      <c r="H93" s="5">
        <f t="shared" si="18"/>
        <v>12.89</v>
      </c>
      <c r="I93" s="5">
        <f t="shared" si="19"/>
        <v>0.98499999999999999</v>
      </c>
      <c r="J93" s="5">
        <f t="shared" si="20"/>
        <v>37.18</v>
      </c>
      <c r="K93" s="5">
        <f t="shared" si="21"/>
        <v>0.48199999999999998</v>
      </c>
      <c r="M93">
        <f t="shared" si="26"/>
        <v>17.932274918207415</v>
      </c>
      <c r="N93" s="5">
        <f t="shared" si="22"/>
        <v>13.086886299792585</v>
      </c>
      <c r="O93" s="5">
        <f t="shared" si="23"/>
        <v>12.889803050686675</v>
      </c>
      <c r="P93" s="5">
        <f t="shared" si="24"/>
        <v>0.98494040181971831</v>
      </c>
      <c r="Q93" s="5">
        <f t="shared" si="27"/>
        <v>37.17902097893564</v>
      </c>
      <c r="R93" s="5">
        <f t="shared" si="25"/>
        <v>0.48232240780001251</v>
      </c>
    </row>
    <row r="94" spans="1:18" x14ac:dyDescent="0.3">
      <c r="A94" t="s">
        <v>11</v>
      </c>
      <c r="B94" s="5">
        <f t="shared" si="16"/>
        <v>17.93</v>
      </c>
      <c r="C94">
        <v>13.899999999999999</v>
      </c>
      <c r="D94">
        <v>13.7</v>
      </c>
      <c r="E94">
        <v>24.4</v>
      </c>
      <c r="F94">
        <v>24.299999999999997</v>
      </c>
      <c r="G94" s="5">
        <f t="shared" si="17"/>
        <v>14.206</v>
      </c>
      <c r="H94" s="5">
        <f t="shared" si="18"/>
        <v>14.007999999999999</v>
      </c>
      <c r="I94" s="5">
        <f t="shared" si="19"/>
        <v>0.98599999999999999</v>
      </c>
      <c r="J94" s="5">
        <f t="shared" si="20"/>
        <v>40.659999999999997</v>
      </c>
      <c r="K94" s="5">
        <f t="shared" si="21"/>
        <v>0.441</v>
      </c>
      <c r="M94">
        <f t="shared" si="26"/>
        <v>17.932274918207415</v>
      </c>
      <c r="N94" s="5">
        <f t="shared" si="22"/>
        <v>14.205878964713163</v>
      </c>
      <c r="O94" s="5">
        <f t="shared" si="23"/>
        <v>14.008401667143607</v>
      </c>
      <c r="P94" s="5">
        <f t="shared" si="24"/>
        <v>0.9860989032737727</v>
      </c>
      <c r="Q94" s="5">
        <f t="shared" si="27"/>
        <v>40.655283591777909</v>
      </c>
      <c r="R94" s="5">
        <f t="shared" si="25"/>
        <v>0.44108104369081375</v>
      </c>
    </row>
    <row r="95" spans="1:18" x14ac:dyDescent="0.3">
      <c r="A95" t="s">
        <v>11</v>
      </c>
      <c r="B95" s="5">
        <f t="shared" si="16"/>
        <v>21.35</v>
      </c>
      <c r="C95">
        <v>7.2799999999999976</v>
      </c>
      <c r="D95">
        <v>0</v>
      </c>
      <c r="E95">
        <v>17.779999999999998</v>
      </c>
      <c r="F95" s="6" t="s">
        <v>30</v>
      </c>
      <c r="G95" s="5">
        <f t="shared" si="17"/>
        <v>8.0969999999999995</v>
      </c>
      <c r="H95" s="5">
        <f t="shared" si="18"/>
        <v>0</v>
      </c>
      <c r="I95" s="5">
        <f t="shared" si="19"/>
        <v>0</v>
      </c>
      <c r="J95" s="5">
        <f t="shared" si="20"/>
        <v>21.35</v>
      </c>
      <c r="K95" s="5">
        <f t="shared" si="21"/>
        <v>1</v>
      </c>
      <c r="M95">
        <v>21.350120889267384</v>
      </c>
      <c r="N95" s="5">
        <f t="shared" si="22"/>
        <v>8.096574194442006</v>
      </c>
      <c r="O95" s="5">
        <f t="shared" si="23"/>
        <v>0</v>
      </c>
      <c r="P95" s="5">
        <f t="shared" si="24"/>
        <v>0</v>
      </c>
      <c r="Q95" s="5">
        <f>M95</f>
        <v>21.350120889267384</v>
      </c>
      <c r="R95" s="5">
        <f t="shared" si="25"/>
        <v>1</v>
      </c>
    </row>
    <row r="96" spans="1:18" x14ac:dyDescent="0.3">
      <c r="A96" t="s">
        <v>11</v>
      </c>
      <c r="B96" s="5">
        <f t="shared" si="16"/>
        <v>21.35</v>
      </c>
      <c r="C96">
        <v>7.2999999999999972</v>
      </c>
      <c r="D96">
        <v>0.90000000000000213</v>
      </c>
      <c r="E96">
        <v>17.799999999999997</v>
      </c>
      <c r="F96">
        <v>11.5</v>
      </c>
      <c r="G96" s="5">
        <f t="shared" si="17"/>
        <v>8.1150000000000002</v>
      </c>
      <c r="H96" s="5">
        <f t="shared" si="18"/>
        <v>2.8519999999999999</v>
      </c>
      <c r="I96" s="5">
        <f t="shared" si="19"/>
        <v>0.35099999999999998</v>
      </c>
      <c r="J96" s="5">
        <f t="shared" si="20"/>
        <v>21.73</v>
      </c>
      <c r="K96" s="5">
        <f t="shared" si="21"/>
        <v>0.98199999999999998</v>
      </c>
      <c r="M96">
        <f t="shared" ref="M96:M120" si="28">M95</f>
        <v>21.350120889267384</v>
      </c>
      <c r="N96" s="5">
        <f t="shared" si="22"/>
        <v>8.1147402271501079</v>
      </c>
      <c r="O96" s="5">
        <f t="shared" si="23"/>
        <v>2.8519266054460584</v>
      </c>
      <c r="P96" s="5">
        <f t="shared" si="24"/>
        <v>0.35145014203956265</v>
      </c>
      <c r="Q96" s="5">
        <f t="shared" ref="Q96:Q120" si="29" xml:space="preserve"> 3.1066*N96-3.4767</f>
        <v>21.732551989664522</v>
      </c>
      <c r="R96" s="5">
        <f t="shared" si="25"/>
        <v>0.9824028443332834</v>
      </c>
    </row>
    <row r="97" spans="1:18" x14ac:dyDescent="0.3">
      <c r="A97" t="s">
        <v>11</v>
      </c>
      <c r="B97" s="5">
        <f t="shared" si="16"/>
        <v>21.35</v>
      </c>
      <c r="C97">
        <v>7.3499999999999979</v>
      </c>
      <c r="D97">
        <v>1.6999999999999993</v>
      </c>
      <c r="E97">
        <v>17.849999999999998</v>
      </c>
      <c r="F97">
        <v>12.299999999999997</v>
      </c>
      <c r="G97" s="5">
        <f t="shared" si="17"/>
        <v>8.16</v>
      </c>
      <c r="H97" s="5">
        <f t="shared" si="18"/>
        <v>3.4060000000000001</v>
      </c>
      <c r="I97" s="5">
        <f t="shared" si="19"/>
        <v>0.41699999999999998</v>
      </c>
      <c r="J97" s="5">
        <f t="shared" si="20"/>
        <v>21.87</v>
      </c>
      <c r="K97" s="5">
        <f t="shared" si="21"/>
        <v>0.97599999999999998</v>
      </c>
      <c r="M97">
        <f t="shared" si="28"/>
        <v>21.350120889267384</v>
      </c>
      <c r="N97" s="5">
        <f t="shared" si="22"/>
        <v>8.1601822488061586</v>
      </c>
      <c r="O97" s="5">
        <f t="shared" si="23"/>
        <v>3.406274661710893</v>
      </c>
      <c r="P97" s="5">
        <f t="shared" si="24"/>
        <v>0.41742629733658632</v>
      </c>
      <c r="Q97" s="5">
        <f t="shared" si="29"/>
        <v>21.873722174141211</v>
      </c>
      <c r="R97" s="5">
        <f t="shared" si="25"/>
        <v>0.97606254295883754</v>
      </c>
    </row>
    <row r="98" spans="1:18" x14ac:dyDescent="0.3">
      <c r="A98" t="s">
        <v>11</v>
      </c>
      <c r="B98" s="5">
        <f t="shared" si="16"/>
        <v>21.35</v>
      </c>
      <c r="C98">
        <v>7.2999999999999972</v>
      </c>
      <c r="D98">
        <v>1.9000000000000021</v>
      </c>
      <c r="E98">
        <v>17.799999999999997</v>
      </c>
      <c r="F98">
        <v>12.5</v>
      </c>
      <c r="G98" s="5">
        <f t="shared" si="17"/>
        <v>8.1150000000000002</v>
      </c>
      <c r="H98" s="5">
        <f t="shared" si="18"/>
        <v>3.552</v>
      </c>
      <c r="I98" s="5">
        <f t="shared" si="19"/>
        <v>0.438</v>
      </c>
      <c r="J98" s="5">
        <f t="shared" si="20"/>
        <v>21.73</v>
      </c>
      <c r="K98" s="5">
        <f t="shared" si="21"/>
        <v>0.98199999999999998</v>
      </c>
      <c r="M98">
        <f t="shared" si="28"/>
        <v>21.350120889267384</v>
      </c>
      <c r="N98" s="5">
        <f t="shared" si="22"/>
        <v>8.1147402271501079</v>
      </c>
      <c r="O98" s="5">
        <f t="shared" si="23"/>
        <v>3.552110678849544</v>
      </c>
      <c r="P98" s="5">
        <f t="shared" si="24"/>
        <v>0.43773559959011077</v>
      </c>
      <c r="Q98" s="5">
        <f t="shared" si="29"/>
        <v>21.732551989664522</v>
      </c>
      <c r="R98" s="5">
        <f t="shared" si="25"/>
        <v>0.9824028443332834</v>
      </c>
    </row>
    <row r="99" spans="1:18" x14ac:dyDescent="0.3">
      <c r="A99" t="s">
        <v>11</v>
      </c>
      <c r="B99" s="5">
        <f t="shared" si="16"/>
        <v>21.35</v>
      </c>
      <c r="C99">
        <v>7.2999999999999972</v>
      </c>
      <c r="D99">
        <v>2.3000000000000007</v>
      </c>
      <c r="E99">
        <v>17.799999999999997</v>
      </c>
      <c r="F99">
        <v>12.899999999999999</v>
      </c>
      <c r="G99" s="5">
        <f t="shared" si="17"/>
        <v>8.1150000000000002</v>
      </c>
      <c r="H99" s="5">
        <f t="shared" si="18"/>
        <v>3.851</v>
      </c>
      <c r="I99" s="5">
        <f t="shared" si="19"/>
        <v>0.47499999999999998</v>
      </c>
      <c r="J99" s="5">
        <f t="shared" si="20"/>
        <v>21.73</v>
      </c>
      <c r="K99" s="5">
        <f t="shared" si="21"/>
        <v>0.98199999999999998</v>
      </c>
      <c r="M99">
        <f t="shared" si="28"/>
        <v>21.350120889267384</v>
      </c>
      <c r="N99" s="5">
        <f t="shared" si="22"/>
        <v>8.1147402271501079</v>
      </c>
      <c r="O99" s="5">
        <f t="shared" si="23"/>
        <v>3.8512426751411644</v>
      </c>
      <c r="P99" s="5">
        <f t="shared" si="24"/>
        <v>0.47459839345882776</v>
      </c>
      <c r="Q99" s="5">
        <f t="shared" si="29"/>
        <v>21.732551989664522</v>
      </c>
      <c r="R99" s="5">
        <f t="shared" si="25"/>
        <v>0.9824028443332834</v>
      </c>
    </row>
    <row r="100" spans="1:18" x14ac:dyDescent="0.3">
      <c r="A100" t="s">
        <v>11</v>
      </c>
      <c r="B100" s="5">
        <f t="shared" si="16"/>
        <v>21.35</v>
      </c>
      <c r="C100">
        <v>7.4499999999999993</v>
      </c>
      <c r="D100">
        <v>2.8000000000000007</v>
      </c>
      <c r="E100">
        <v>17.95</v>
      </c>
      <c r="F100">
        <v>13.399999999999999</v>
      </c>
      <c r="G100" s="5">
        <f t="shared" si="17"/>
        <v>8.2509999999999994</v>
      </c>
      <c r="H100" s="5">
        <f t="shared" si="18"/>
        <v>4.2380000000000004</v>
      </c>
      <c r="I100" s="5">
        <f t="shared" si="19"/>
        <v>0.51400000000000001</v>
      </c>
      <c r="J100" s="5">
        <f t="shared" si="20"/>
        <v>22.16</v>
      </c>
      <c r="K100" s="5">
        <f t="shared" si="21"/>
        <v>0.96399999999999997</v>
      </c>
      <c r="M100">
        <f t="shared" si="28"/>
        <v>21.350120889267384</v>
      </c>
      <c r="N100" s="5">
        <f t="shared" si="22"/>
        <v>8.251180293666998</v>
      </c>
      <c r="O100" s="5">
        <f t="shared" si="23"/>
        <v>4.2376380795847695</v>
      </c>
      <c r="P100" s="5">
        <f t="shared" si="24"/>
        <v>0.51357962482498054</v>
      </c>
      <c r="Q100" s="5">
        <f t="shared" si="29"/>
        <v>22.156416700305893</v>
      </c>
      <c r="R100" s="5">
        <f t="shared" si="25"/>
        <v>0.96360892548895882</v>
      </c>
    </row>
    <row r="101" spans="1:18" x14ac:dyDescent="0.3">
      <c r="A101" t="s">
        <v>11</v>
      </c>
      <c r="B101" s="5">
        <f t="shared" si="16"/>
        <v>21.35</v>
      </c>
      <c r="C101">
        <v>7.5</v>
      </c>
      <c r="D101">
        <v>3.1999999999999993</v>
      </c>
      <c r="E101">
        <v>18</v>
      </c>
      <c r="F101">
        <v>13.799999999999997</v>
      </c>
      <c r="G101" s="5">
        <f t="shared" si="17"/>
        <v>8.2970000000000006</v>
      </c>
      <c r="H101" s="5">
        <f t="shared" si="18"/>
        <v>4.556</v>
      </c>
      <c r="I101" s="5">
        <f t="shared" si="19"/>
        <v>0.54900000000000004</v>
      </c>
      <c r="J101" s="5">
        <f t="shared" si="20"/>
        <v>22.3</v>
      </c>
      <c r="K101" s="5">
        <f t="shared" si="21"/>
        <v>0.95699999999999996</v>
      </c>
      <c r="M101">
        <f t="shared" si="28"/>
        <v>21.350120889267384</v>
      </c>
      <c r="N101" s="5">
        <f t="shared" si="22"/>
        <v>8.2967354739822241</v>
      </c>
      <c r="O101" s="5">
        <f t="shared" si="23"/>
        <v>4.5555045871153172</v>
      </c>
      <c r="P101" s="5">
        <f t="shared" si="24"/>
        <v>0.54907193334064319</v>
      </c>
      <c r="Q101" s="5">
        <f t="shared" si="29"/>
        <v>22.297938423473173</v>
      </c>
      <c r="R101" s="5">
        <f t="shared" si="25"/>
        <v>0.95749304190346063</v>
      </c>
    </row>
    <row r="102" spans="1:18" x14ac:dyDescent="0.3">
      <c r="A102" t="s">
        <v>11</v>
      </c>
      <c r="B102" s="5">
        <f t="shared" si="16"/>
        <v>21.35</v>
      </c>
      <c r="C102">
        <v>7.5999999999999979</v>
      </c>
      <c r="D102">
        <v>3.6500000000000021</v>
      </c>
      <c r="E102">
        <v>18.099999999999998</v>
      </c>
      <c r="F102">
        <v>14.25</v>
      </c>
      <c r="G102" s="5">
        <f t="shared" si="17"/>
        <v>8.3879999999999999</v>
      </c>
      <c r="H102" s="5">
        <f t="shared" si="18"/>
        <v>4.9210000000000003</v>
      </c>
      <c r="I102" s="5">
        <f t="shared" si="19"/>
        <v>0.58699999999999997</v>
      </c>
      <c r="J102" s="5">
        <f t="shared" si="20"/>
        <v>22.58</v>
      </c>
      <c r="K102" s="5">
        <f t="shared" si="21"/>
        <v>0.94499999999999995</v>
      </c>
      <c r="M102">
        <f t="shared" si="28"/>
        <v>21.350120889267384</v>
      </c>
      <c r="N102" s="5">
        <f t="shared" si="22"/>
        <v>8.3879560867196989</v>
      </c>
      <c r="O102" s="5">
        <f t="shared" si="23"/>
        <v>4.9212455208137467</v>
      </c>
      <c r="P102" s="5">
        <f t="shared" si="24"/>
        <v>0.58670377740834256</v>
      </c>
      <c r="Q102" s="5">
        <f t="shared" si="29"/>
        <v>22.581324379003416</v>
      </c>
      <c r="R102" s="5">
        <f t="shared" si="25"/>
        <v>0.94547691406085865</v>
      </c>
    </row>
    <row r="103" spans="1:18" x14ac:dyDescent="0.3">
      <c r="A103" t="s">
        <v>11</v>
      </c>
      <c r="B103" s="5">
        <f t="shared" si="16"/>
        <v>21.35</v>
      </c>
      <c r="C103">
        <v>7.6499999999999986</v>
      </c>
      <c r="D103">
        <v>4.1999999999999993</v>
      </c>
      <c r="E103">
        <v>18.149999999999999</v>
      </c>
      <c r="F103">
        <v>14.799999999999997</v>
      </c>
      <c r="G103" s="5">
        <f t="shared" si="17"/>
        <v>8.4339999999999993</v>
      </c>
      <c r="H103" s="5">
        <f t="shared" si="18"/>
        <v>5.3789999999999996</v>
      </c>
      <c r="I103" s="5">
        <f t="shared" si="19"/>
        <v>0.63800000000000001</v>
      </c>
      <c r="J103" s="5">
        <f t="shared" si="20"/>
        <v>22.72</v>
      </c>
      <c r="K103" s="5">
        <f t="shared" si="21"/>
        <v>0.94</v>
      </c>
      <c r="M103">
        <f t="shared" si="28"/>
        <v>21.350120889267384</v>
      </c>
      <c r="N103" s="5">
        <f t="shared" si="22"/>
        <v>8.4336207106989978</v>
      </c>
      <c r="O103" s="5">
        <f t="shared" si="23"/>
        <v>5.3785166799225754</v>
      </c>
      <c r="P103" s="5">
        <f t="shared" si="24"/>
        <v>0.63774704417277406</v>
      </c>
      <c r="Q103" s="5">
        <f t="shared" si="29"/>
        <v>22.723186099857504</v>
      </c>
      <c r="R103" s="5">
        <f t="shared" si="25"/>
        <v>0.93957426548565171</v>
      </c>
    </row>
    <row r="104" spans="1:18" x14ac:dyDescent="0.3">
      <c r="A104" t="s">
        <v>11</v>
      </c>
      <c r="B104" s="5">
        <f t="shared" si="16"/>
        <v>21.35</v>
      </c>
      <c r="C104">
        <v>7.9499999999999993</v>
      </c>
      <c r="D104">
        <v>5.4000000000000021</v>
      </c>
      <c r="E104">
        <v>18.45</v>
      </c>
      <c r="F104">
        <v>16</v>
      </c>
      <c r="G104" s="5">
        <f t="shared" si="17"/>
        <v>8.7080000000000002</v>
      </c>
      <c r="H104" s="5">
        <f t="shared" si="18"/>
        <v>6.4080000000000004</v>
      </c>
      <c r="I104" s="5">
        <f t="shared" si="19"/>
        <v>0.73599999999999999</v>
      </c>
      <c r="J104" s="5">
        <f t="shared" si="20"/>
        <v>23.58</v>
      </c>
      <c r="K104" s="5">
        <f t="shared" si="21"/>
        <v>0.90600000000000003</v>
      </c>
      <c r="M104">
        <f t="shared" si="28"/>
        <v>21.350120889267384</v>
      </c>
      <c r="N104" s="5">
        <f t="shared" si="22"/>
        <v>8.7083442940937292</v>
      </c>
      <c r="O104" s="5">
        <f t="shared" si="23"/>
        <v>6.4083683342587552</v>
      </c>
      <c r="P104" s="5">
        <f t="shared" si="24"/>
        <v>0.73588826048197364</v>
      </c>
      <c r="Q104" s="5">
        <f t="shared" si="29"/>
        <v>23.576642384031576</v>
      </c>
      <c r="R104" s="5">
        <f t="shared" si="25"/>
        <v>0.90556240118939868</v>
      </c>
    </row>
    <row r="105" spans="1:18" x14ac:dyDescent="0.3">
      <c r="A105" t="s">
        <v>11</v>
      </c>
      <c r="B105" s="5">
        <f t="shared" si="16"/>
        <v>21.35</v>
      </c>
      <c r="C105">
        <v>8.1499999999999986</v>
      </c>
      <c r="D105">
        <v>5.8000000000000007</v>
      </c>
      <c r="E105">
        <v>18.649999999999999</v>
      </c>
      <c r="F105">
        <v>16.399999999999999</v>
      </c>
      <c r="G105" s="5">
        <f t="shared" si="17"/>
        <v>8.8919999999999995</v>
      </c>
      <c r="H105" s="5">
        <f t="shared" si="18"/>
        <v>6.76</v>
      </c>
      <c r="I105" s="5">
        <f t="shared" si="19"/>
        <v>0.76</v>
      </c>
      <c r="J105" s="5">
        <f t="shared" si="20"/>
        <v>24.15</v>
      </c>
      <c r="K105" s="5">
        <f t="shared" si="21"/>
        <v>0.88400000000000001</v>
      </c>
      <c r="M105">
        <f t="shared" si="28"/>
        <v>21.350120889267384</v>
      </c>
      <c r="N105" s="5">
        <f t="shared" si="22"/>
        <v>8.8921667476090267</v>
      </c>
      <c r="O105" s="5">
        <f t="shared" si="23"/>
        <v>6.7597794972123779</v>
      </c>
      <c r="P105" s="5">
        <f t="shared" si="24"/>
        <v>0.76019486465770381</v>
      </c>
      <c r="Q105" s="5">
        <f t="shared" si="29"/>
        <v>24.147705218122198</v>
      </c>
      <c r="R105" s="5">
        <f t="shared" si="25"/>
        <v>0.88414699021771626</v>
      </c>
    </row>
    <row r="106" spans="1:18" x14ac:dyDescent="0.3">
      <c r="A106" t="s">
        <v>11</v>
      </c>
      <c r="B106" s="5">
        <f t="shared" si="16"/>
        <v>21.35</v>
      </c>
      <c r="C106">
        <v>8.1999999999999993</v>
      </c>
      <c r="D106">
        <v>6</v>
      </c>
      <c r="E106">
        <v>18.7</v>
      </c>
      <c r="F106">
        <v>16.599999999999998</v>
      </c>
      <c r="G106" s="5">
        <f t="shared" si="17"/>
        <v>8.9380000000000006</v>
      </c>
      <c r="H106" s="5">
        <f t="shared" si="18"/>
        <v>6.9370000000000003</v>
      </c>
      <c r="I106" s="5">
        <f t="shared" si="19"/>
        <v>0.77600000000000002</v>
      </c>
      <c r="J106" s="5">
        <f t="shared" si="20"/>
        <v>24.29</v>
      </c>
      <c r="K106" s="5">
        <f t="shared" si="21"/>
        <v>0.879</v>
      </c>
      <c r="M106">
        <f t="shared" si="28"/>
        <v>21.350120889267384</v>
      </c>
      <c r="N106" s="5">
        <f t="shared" si="22"/>
        <v>8.9382032473626367</v>
      </c>
      <c r="O106" s="5">
        <f t="shared" si="23"/>
        <v>6.9367916009952131</v>
      </c>
      <c r="P106" s="5">
        <f t="shared" si="24"/>
        <v>0.77608344865530188</v>
      </c>
      <c r="Q106" s="5">
        <f t="shared" si="29"/>
        <v>24.290722208256764</v>
      </c>
      <c r="R106" s="5">
        <f t="shared" si="25"/>
        <v>0.87894137960254526</v>
      </c>
    </row>
    <row r="107" spans="1:18" x14ac:dyDescent="0.3">
      <c r="A107" t="s">
        <v>11</v>
      </c>
      <c r="B107" s="5">
        <f t="shared" si="16"/>
        <v>21.35</v>
      </c>
      <c r="C107">
        <v>8.25</v>
      </c>
      <c r="D107">
        <v>6.1000000000000014</v>
      </c>
      <c r="E107">
        <v>18.75</v>
      </c>
      <c r="F107">
        <v>16.7</v>
      </c>
      <c r="G107" s="5">
        <f t="shared" si="17"/>
        <v>8.984</v>
      </c>
      <c r="H107" s="5">
        <f t="shared" si="18"/>
        <v>7.0259999999999998</v>
      </c>
      <c r="I107" s="5">
        <f t="shared" si="19"/>
        <v>0.78200000000000003</v>
      </c>
      <c r="J107" s="5">
        <f t="shared" si="20"/>
        <v>24.43</v>
      </c>
      <c r="K107" s="5">
        <f t="shared" si="21"/>
        <v>0.874</v>
      </c>
      <c r="M107">
        <f t="shared" si="28"/>
        <v>21.350120889267384</v>
      </c>
      <c r="N107" s="5">
        <f t="shared" si="22"/>
        <v>8.984271412822018</v>
      </c>
      <c r="O107" s="5">
        <f t="shared" si="23"/>
        <v>7.0256061299087147</v>
      </c>
      <c r="P107" s="5">
        <f t="shared" si="24"/>
        <v>0.78198952447964021</v>
      </c>
      <c r="Q107" s="5">
        <f t="shared" si="29"/>
        <v>24.433837571072878</v>
      </c>
      <c r="R107" s="5">
        <f t="shared" si="25"/>
        <v>0.87379319057697702</v>
      </c>
    </row>
    <row r="108" spans="1:18" x14ac:dyDescent="0.3">
      <c r="A108" t="s">
        <v>11</v>
      </c>
      <c r="B108" s="5">
        <f t="shared" si="16"/>
        <v>21.35</v>
      </c>
      <c r="C108">
        <v>8.5</v>
      </c>
      <c r="D108">
        <v>6.6999999999999993</v>
      </c>
      <c r="E108">
        <v>19</v>
      </c>
      <c r="F108">
        <v>17.299999999999997</v>
      </c>
      <c r="G108" s="5">
        <f t="shared" si="17"/>
        <v>9.2149999999999999</v>
      </c>
      <c r="H108" s="5">
        <f t="shared" si="18"/>
        <v>7.5629999999999997</v>
      </c>
      <c r="I108" s="5">
        <f t="shared" si="19"/>
        <v>0.82099999999999995</v>
      </c>
      <c r="J108" s="5">
        <f t="shared" si="20"/>
        <v>25.15</v>
      </c>
      <c r="K108" s="5">
        <f t="shared" si="21"/>
        <v>0.84899999999999998</v>
      </c>
      <c r="M108">
        <f t="shared" si="28"/>
        <v>21.350120889267384</v>
      </c>
      <c r="N108" s="5">
        <f t="shared" si="22"/>
        <v>9.2150756054577307</v>
      </c>
      <c r="O108" s="5">
        <f t="shared" si="23"/>
        <v>7.5625155988180053</v>
      </c>
      <c r="P108" s="5">
        <f t="shared" si="24"/>
        <v>0.82066777556757342</v>
      </c>
      <c r="Q108" s="5">
        <f t="shared" si="29"/>
        <v>25.150853875914983</v>
      </c>
      <c r="R108" s="5">
        <f t="shared" si="25"/>
        <v>0.84888254667618801</v>
      </c>
    </row>
    <row r="109" spans="1:18" x14ac:dyDescent="0.3">
      <c r="A109" t="s">
        <v>11</v>
      </c>
      <c r="B109" s="5">
        <f t="shared" si="16"/>
        <v>21.35</v>
      </c>
      <c r="C109">
        <v>8.6499999999999986</v>
      </c>
      <c r="D109">
        <v>6.9499999999999993</v>
      </c>
      <c r="E109">
        <v>19.149999999999999</v>
      </c>
      <c r="F109">
        <v>17.549999999999997</v>
      </c>
      <c r="G109" s="5">
        <f t="shared" si="17"/>
        <v>9.3539999999999992</v>
      </c>
      <c r="H109" s="5">
        <f t="shared" si="18"/>
        <v>7.7880000000000003</v>
      </c>
      <c r="I109" s="5">
        <f t="shared" si="19"/>
        <v>0.83299999999999996</v>
      </c>
      <c r="J109" s="5">
        <f t="shared" si="20"/>
        <v>25.58</v>
      </c>
      <c r="K109" s="5">
        <f t="shared" si="21"/>
        <v>0.83499999999999996</v>
      </c>
      <c r="M109">
        <f t="shared" si="28"/>
        <v>21.350120889267384</v>
      </c>
      <c r="N109" s="5">
        <f t="shared" si="22"/>
        <v>9.3539172496103742</v>
      </c>
      <c r="O109" s="5">
        <f t="shared" si="23"/>
        <v>7.7881175268715053</v>
      </c>
      <c r="P109" s="5">
        <f t="shared" si="24"/>
        <v>0.83260492038198319</v>
      </c>
      <c r="Q109" s="5">
        <f t="shared" si="29"/>
        <v>25.582179327639587</v>
      </c>
      <c r="R109" s="5">
        <f t="shared" si="25"/>
        <v>0.83457005815764151</v>
      </c>
    </row>
    <row r="110" spans="1:18" x14ac:dyDescent="0.3">
      <c r="A110" t="s">
        <v>11</v>
      </c>
      <c r="B110" s="5">
        <f t="shared" si="16"/>
        <v>21.35</v>
      </c>
      <c r="C110">
        <v>8.75</v>
      </c>
      <c r="D110">
        <v>7.3000000000000007</v>
      </c>
      <c r="E110">
        <v>19.25</v>
      </c>
      <c r="F110">
        <v>17.899999999999999</v>
      </c>
      <c r="G110" s="5">
        <f t="shared" si="17"/>
        <v>9.4469999999999992</v>
      </c>
      <c r="H110" s="5">
        <f t="shared" si="18"/>
        <v>8.1059999999999999</v>
      </c>
      <c r="I110" s="5">
        <f t="shared" si="19"/>
        <v>0.85799999999999998</v>
      </c>
      <c r="J110" s="5">
        <f t="shared" si="20"/>
        <v>25.87</v>
      </c>
      <c r="K110" s="5">
        <f t="shared" si="21"/>
        <v>0.82499999999999996</v>
      </c>
      <c r="M110">
        <f t="shared" si="28"/>
        <v>21.350120889267384</v>
      </c>
      <c r="N110" s="5">
        <f t="shared" si="22"/>
        <v>9.4466228195520081</v>
      </c>
      <c r="O110" s="5">
        <f t="shared" si="23"/>
        <v>8.1056624124410632</v>
      </c>
      <c r="P110" s="5">
        <f t="shared" si="24"/>
        <v>0.85804869817227047</v>
      </c>
      <c r="Q110" s="5">
        <f t="shared" si="29"/>
        <v>25.870178451220266</v>
      </c>
      <c r="R110" s="5">
        <f t="shared" si="25"/>
        <v>0.82527922756792282</v>
      </c>
    </row>
    <row r="111" spans="1:18" x14ac:dyDescent="0.3">
      <c r="A111" t="s">
        <v>11</v>
      </c>
      <c r="B111" s="5">
        <f t="shared" si="16"/>
        <v>21.35</v>
      </c>
      <c r="C111">
        <v>9.1999999999999993</v>
      </c>
      <c r="D111">
        <v>7.8000000000000007</v>
      </c>
      <c r="E111">
        <v>19.7</v>
      </c>
      <c r="F111">
        <v>18.399999999999999</v>
      </c>
      <c r="G111" s="5">
        <f t="shared" si="17"/>
        <v>9.8650000000000002</v>
      </c>
      <c r="H111" s="5">
        <f t="shared" si="18"/>
        <v>8.5619999999999994</v>
      </c>
      <c r="I111" s="5">
        <f t="shared" si="19"/>
        <v>0.86799999999999999</v>
      </c>
      <c r="J111" s="5">
        <f t="shared" si="20"/>
        <v>27.17</v>
      </c>
      <c r="K111" s="5">
        <f t="shared" si="21"/>
        <v>0.78600000000000003</v>
      </c>
      <c r="M111">
        <f t="shared" si="28"/>
        <v>21.350120889267384</v>
      </c>
      <c r="N111" s="5">
        <f t="shared" si="22"/>
        <v>9.8651608997146045</v>
      </c>
      <c r="O111" s="5">
        <f t="shared" si="23"/>
        <v>8.5624713302523663</v>
      </c>
      <c r="P111" s="5">
        <f t="shared" si="24"/>
        <v>0.86795049946930669</v>
      </c>
      <c r="Q111" s="5">
        <f t="shared" si="29"/>
        <v>27.170408851053388</v>
      </c>
      <c r="R111" s="5">
        <f t="shared" si="25"/>
        <v>0.78578577916539694</v>
      </c>
    </row>
    <row r="112" spans="1:18" x14ac:dyDescent="0.3">
      <c r="A112" t="s">
        <v>11</v>
      </c>
      <c r="B112" s="5">
        <f t="shared" si="16"/>
        <v>21.35</v>
      </c>
      <c r="C112">
        <v>9.5</v>
      </c>
      <c r="D112">
        <v>8.4000000000000021</v>
      </c>
      <c r="E112">
        <v>20</v>
      </c>
      <c r="F112">
        <v>19</v>
      </c>
      <c r="G112" s="5">
        <f t="shared" si="17"/>
        <v>10.145</v>
      </c>
      <c r="H112" s="5">
        <f t="shared" si="18"/>
        <v>9.1150000000000002</v>
      </c>
      <c r="I112" s="5">
        <f t="shared" si="19"/>
        <v>0.89800000000000002</v>
      </c>
      <c r="J112" s="5">
        <f t="shared" si="20"/>
        <v>28.04</v>
      </c>
      <c r="K112" s="5">
        <f t="shared" si="21"/>
        <v>0.76100000000000001</v>
      </c>
      <c r="M112">
        <f t="shared" si="28"/>
        <v>21.350120889267384</v>
      </c>
      <c r="N112" s="5">
        <f t="shared" si="22"/>
        <v>10.145355733925602</v>
      </c>
      <c r="O112" s="5">
        <f t="shared" si="23"/>
        <v>9.1150756054577329</v>
      </c>
      <c r="P112" s="5">
        <f t="shared" si="24"/>
        <v>0.89844810221659754</v>
      </c>
      <c r="Q112" s="5">
        <f t="shared" si="29"/>
        <v>28.04086212301327</v>
      </c>
      <c r="R112" s="5">
        <f t="shared" si="25"/>
        <v>0.76139316956825076</v>
      </c>
    </row>
    <row r="113" spans="1:18" x14ac:dyDescent="0.3">
      <c r="A113" t="s">
        <v>11</v>
      </c>
      <c r="B113" s="5">
        <f t="shared" si="16"/>
        <v>21.35</v>
      </c>
      <c r="C113">
        <v>9.8999999999999986</v>
      </c>
      <c r="D113">
        <v>9</v>
      </c>
      <c r="E113">
        <v>20.399999999999999</v>
      </c>
      <c r="F113">
        <v>19.599999999999998</v>
      </c>
      <c r="G113" s="5">
        <f t="shared" si="17"/>
        <v>10.52</v>
      </c>
      <c r="H113" s="5">
        <f t="shared" si="18"/>
        <v>9.6720000000000006</v>
      </c>
      <c r="I113" s="5">
        <f t="shared" si="19"/>
        <v>0.91900000000000004</v>
      </c>
      <c r="J113" s="5">
        <f t="shared" si="20"/>
        <v>29.21</v>
      </c>
      <c r="K113" s="5">
        <f t="shared" si="21"/>
        <v>0.73099999999999998</v>
      </c>
      <c r="M113">
        <f t="shared" si="28"/>
        <v>21.350120889267384</v>
      </c>
      <c r="N113" s="5">
        <f t="shared" si="22"/>
        <v>10.520295784242215</v>
      </c>
      <c r="O113" s="5">
        <f t="shared" si="23"/>
        <v>9.67196557051812</v>
      </c>
      <c r="P113" s="5">
        <f t="shared" si="24"/>
        <v>0.91936251307736394</v>
      </c>
      <c r="Q113" s="5">
        <f t="shared" si="29"/>
        <v>29.205650883326861</v>
      </c>
      <c r="R113" s="5">
        <f t="shared" si="25"/>
        <v>0.73102705276313151</v>
      </c>
    </row>
    <row r="114" spans="1:18" x14ac:dyDescent="0.3">
      <c r="A114" t="s">
        <v>11</v>
      </c>
      <c r="B114" s="5">
        <f t="shared" si="16"/>
        <v>21.35</v>
      </c>
      <c r="C114">
        <v>10.399999999999999</v>
      </c>
      <c r="D114">
        <v>9.6999999999999993</v>
      </c>
      <c r="E114">
        <v>20.9</v>
      </c>
      <c r="F114">
        <v>20.299999999999997</v>
      </c>
      <c r="G114" s="5">
        <f t="shared" si="17"/>
        <v>10.991</v>
      </c>
      <c r="H114" s="5">
        <f t="shared" si="18"/>
        <v>10.326000000000001</v>
      </c>
      <c r="I114" s="5">
        <f t="shared" si="19"/>
        <v>0.94</v>
      </c>
      <c r="J114" s="5">
        <f t="shared" si="20"/>
        <v>30.67</v>
      </c>
      <c r="K114" s="5">
        <f t="shared" si="21"/>
        <v>0.69599999999999995</v>
      </c>
      <c r="M114">
        <f t="shared" si="28"/>
        <v>21.350120889267384</v>
      </c>
      <c r="N114" s="5">
        <f t="shared" si="22"/>
        <v>10.990971574758454</v>
      </c>
      <c r="O114" s="5">
        <f t="shared" si="23"/>
        <v>10.326422125191684</v>
      </c>
      <c r="P114" s="5">
        <f t="shared" si="24"/>
        <v>0.93953678753087166</v>
      </c>
      <c r="Q114" s="5">
        <f t="shared" si="29"/>
        <v>30.667852294144609</v>
      </c>
      <c r="R114" s="5">
        <f t="shared" si="25"/>
        <v>0.69617267895032042</v>
      </c>
    </row>
    <row r="115" spans="1:18" x14ac:dyDescent="0.3">
      <c r="A115" t="s">
        <v>11</v>
      </c>
      <c r="B115" s="5">
        <f t="shared" si="16"/>
        <v>21.35</v>
      </c>
      <c r="C115">
        <v>10.75</v>
      </c>
      <c r="D115">
        <v>10.150000000000002</v>
      </c>
      <c r="E115">
        <v>21.25</v>
      </c>
      <c r="F115">
        <v>20.75</v>
      </c>
      <c r="G115" s="5">
        <f t="shared" si="17"/>
        <v>11.321999999999999</v>
      </c>
      <c r="H115" s="5">
        <f t="shared" si="18"/>
        <v>10.75</v>
      </c>
      <c r="I115" s="5">
        <f t="shared" si="19"/>
        <v>0.94899999999999995</v>
      </c>
      <c r="J115" s="5">
        <f t="shared" si="20"/>
        <v>31.7</v>
      </c>
      <c r="K115" s="5">
        <f t="shared" si="21"/>
        <v>0.67400000000000004</v>
      </c>
      <c r="M115">
        <f t="shared" si="28"/>
        <v>21.350120889267384</v>
      </c>
      <c r="N115" s="5">
        <f t="shared" si="22"/>
        <v>11.321664594757626</v>
      </c>
      <c r="O115" s="5">
        <f t="shared" si="23"/>
        <v>10.749546624636938</v>
      </c>
      <c r="P115" s="5">
        <f t="shared" si="24"/>
        <v>0.94946697410682868</v>
      </c>
      <c r="Q115" s="5">
        <f t="shared" si="29"/>
        <v>31.695183230074036</v>
      </c>
      <c r="R115" s="5">
        <f t="shared" si="25"/>
        <v>0.67360774456761241</v>
      </c>
    </row>
    <row r="116" spans="1:18" x14ac:dyDescent="0.3">
      <c r="A116" t="s">
        <v>11</v>
      </c>
      <c r="B116" s="5">
        <f t="shared" si="16"/>
        <v>21.35</v>
      </c>
      <c r="C116">
        <v>11.899999999999999</v>
      </c>
      <c r="D116">
        <v>11.400000000000002</v>
      </c>
      <c r="E116">
        <v>22.4</v>
      </c>
      <c r="F116">
        <v>22</v>
      </c>
      <c r="G116" s="5">
        <f t="shared" si="17"/>
        <v>12.414</v>
      </c>
      <c r="H116" s="5">
        <f t="shared" si="18"/>
        <v>11.933</v>
      </c>
      <c r="I116" s="5">
        <f t="shared" si="19"/>
        <v>0.96099999999999997</v>
      </c>
      <c r="J116" s="5">
        <f t="shared" si="20"/>
        <v>35.090000000000003</v>
      </c>
      <c r="K116" s="5">
        <f t="shared" si="21"/>
        <v>0.60799999999999998</v>
      </c>
      <c r="M116">
        <f t="shared" si="28"/>
        <v>21.350120889267384</v>
      </c>
      <c r="N116" s="5">
        <f t="shared" si="22"/>
        <v>12.414473639927934</v>
      </c>
      <c r="O116" s="5">
        <f t="shared" si="23"/>
        <v>11.933351846219509</v>
      </c>
      <c r="P116" s="5">
        <f t="shared" si="24"/>
        <v>0.96124509120056278</v>
      </c>
      <c r="Q116" s="5">
        <f t="shared" si="29"/>
        <v>35.090103809800112</v>
      </c>
      <c r="R116" s="5">
        <f t="shared" si="25"/>
        <v>0.60843709682342495</v>
      </c>
    </row>
    <row r="117" spans="1:18" x14ac:dyDescent="0.3">
      <c r="A117" t="s">
        <v>11</v>
      </c>
      <c r="B117" s="5">
        <f t="shared" si="16"/>
        <v>21.35</v>
      </c>
      <c r="C117">
        <v>12.2</v>
      </c>
      <c r="D117">
        <v>11.8</v>
      </c>
      <c r="E117">
        <v>22.7</v>
      </c>
      <c r="F117">
        <v>22.4</v>
      </c>
      <c r="G117" s="5">
        <f t="shared" si="17"/>
        <v>12.701000000000001</v>
      </c>
      <c r="H117" s="5">
        <f t="shared" si="18"/>
        <v>12.314</v>
      </c>
      <c r="I117" s="5">
        <f t="shared" si="19"/>
        <v>0.97</v>
      </c>
      <c r="J117" s="5">
        <f t="shared" si="20"/>
        <v>35.979999999999997</v>
      </c>
      <c r="K117" s="5">
        <f t="shared" si="21"/>
        <v>0.59299999999999997</v>
      </c>
      <c r="M117">
        <f t="shared" si="28"/>
        <v>21.350120889267384</v>
      </c>
      <c r="N117" s="5">
        <f t="shared" si="22"/>
        <v>12.700965075142619</v>
      </c>
      <c r="O117" s="5">
        <f t="shared" si="23"/>
        <v>12.314473639927936</v>
      </c>
      <c r="P117" s="5">
        <f t="shared" si="24"/>
        <v>0.96956991591362651</v>
      </c>
      <c r="Q117" s="5">
        <f t="shared" si="29"/>
        <v>35.980118102438055</v>
      </c>
      <c r="R117" s="5">
        <f t="shared" si="25"/>
        <v>0.59338662614953097</v>
      </c>
    </row>
    <row r="118" spans="1:18" x14ac:dyDescent="0.3">
      <c r="A118" t="s">
        <v>11</v>
      </c>
      <c r="B118" s="5">
        <f t="shared" si="16"/>
        <v>21.35</v>
      </c>
      <c r="C118">
        <v>12.799999999999997</v>
      </c>
      <c r="D118">
        <v>12.55</v>
      </c>
      <c r="E118">
        <v>23.299999999999997</v>
      </c>
      <c r="F118">
        <v>23.15</v>
      </c>
      <c r="G118" s="5">
        <f t="shared" si="17"/>
        <v>13.275</v>
      </c>
      <c r="H118" s="5">
        <f t="shared" si="18"/>
        <v>13.032</v>
      </c>
      <c r="I118" s="5">
        <f t="shared" si="19"/>
        <v>0.98199999999999998</v>
      </c>
      <c r="J118" s="5">
        <f t="shared" si="20"/>
        <v>37.76</v>
      </c>
      <c r="K118" s="5">
        <f t="shared" si="21"/>
        <v>0.56499999999999995</v>
      </c>
      <c r="M118">
        <f t="shared" si="28"/>
        <v>21.350120889267384</v>
      </c>
      <c r="N118" s="5">
        <f t="shared" si="22"/>
        <v>13.275496497578219</v>
      </c>
      <c r="O118" s="5">
        <f t="shared" si="23"/>
        <v>13.031678402325413</v>
      </c>
      <c r="P118" s="5">
        <f t="shared" si="24"/>
        <v>0.98163397539991937</v>
      </c>
      <c r="Q118" s="5">
        <f t="shared" si="29"/>
        <v>37.764957419376493</v>
      </c>
      <c r="R118" s="5">
        <f t="shared" si="25"/>
        <v>0.56534211470639806</v>
      </c>
    </row>
    <row r="119" spans="1:18" x14ac:dyDescent="0.3">
      <c r="A119" t="s">
        <v>11</v>
      </c>
      <c r="B119" s="5">
        <f t="shared" si="16"/>
        <v>21.35</v>
      </c>
      <c r="C119">
        <v>13.599999999999998</v>
      </c>
      <c r="D119">
        <v>13.400000000000002</v>
      </c>
      <c r="E119">
        <v>24.099999999999998</v>
      </c>
      <c r="F119">
        <v>24</v>
      </c>
      <c r="G119" s="5">
        <f t="shared" si="17"/>
        <v>14.044</v>
      </c>
      <c r="H119" s="5">
        <f t="shared" si="18"/>
        <v>13.848000000000001</v>
      </c>
      <c r="I119" s="5">
        <f t="shared" si="19"/>
        <v>0.98599999999999999</v>
      </c>
      <c r="J119" s="5">
        <f t="shared" si="20"/>
        <v>40.15</v>
      </c>
      <c r="K119" s="5">
        <f t="shared" si="21"/>
        <v>0.53200000000000003</v>
      </c>
      <c r="M119">
        <f t="shared" si="28"/>
        <v>21.350120889267384</v>
      </c>
      <c r="N119" s="5">
        <f t="shared" si="22"/>
        <v>14.044452219435341</v>
      </c>
      <c r="O119" s="5">
        <f t="shared" si="23"/>
        <v>13.848163704115004</v>
      </c>
      <c r="P119" s="5">
        <f t="shared" si="24"/>
        <v>0.98602376851347007</v>
      </c>
      <c r="Q119" s="5">
        <f t="shared" si="29"/>
        <v>40.153795264897823</v>
      </c>
      <c r="R119" s="5">
        <f t="shared" si="25"/>
        <v>0.53170866535576311</v>
      </c>
    </row>
    <row r="120" spans="1:18" x14ac:dyDescent="0.3">
      <c r="A120" t="s">
        <v>11</v>
      </c>
      <c r="B120" s="5">
        <f t="shared" si="16"/>
        <v>21.35</v>
      </c>
      <c r="C120">
        <v>14.799999999999997</v>
      </c>
      <c r="D120">
        <v>14.7</v>
      </c>
      <c r="E120">
        <v>25.299999999999997</v>
      </c>
      <c r="F120">
        <v>25.299999999999997</v>
      </c>
      <c r="G120" s="5">
        <f t="shared" si="17"/>
        <v>15.202999999999999</v>
      </c>
      <c r="H120" s="5">
        <f t="shared" si="18"/>
        <v>15.103</v>
      </c>
      <c r="I120" s="5">
        <f t="shared" si="19"/>
        <v>0.99299999999999999</v>
      </c>
      <c r="J120" s="5">
        <f t="shared" si="20"/>
        <v>43.75</v>
      </c>
      <c r="K120" s="5">
        <f t="shared" si="21"/>
        <v>0.48799999999999999</v>
      </c>
      <c r="M120">
        <f t="shared" si="28"/>
        <v>21.350120889267384</v>
      </c>
      <c r="N120" s="5">
        <f t="shared" si="22"/>
        <v>15.203290620959926</v>
      </c>
      <c r="O120" s="5">
        <f t="shared" si="23"/>
        <v>15.103290620959928</v>
      </c>
      <c r="P120" s="5">
        <f t="shared" si="24"/>
        <v>0.99342247658792149</v>
      </c>
      <c r="Q120" s="5">
        <f t="shared" si="29"/>
        <v>43.753842643074101</v>
      </c>
      <c r="R120" s="5">
        <f t="shared" si="25"/>
        <v>0.48795990476614615</v>
      </c>
    </row>
    <row r="121" spans="1:18" x14ac:dyDescent="0.3">
      <c r="A121" t="s">
        <v>11</v>
      </c>
      <c r="B121" s="5">
        <f t="shared" si="16"/>
        <v>24.95</v>
      </c>
      <c r="C121">
        <v>8.25</v>
      </c>
      <c r="D121">
        <v>0</v>
      </c>
      <c r="E121">
        <v>18.75</v>
      </c>
      <c r="F121" s="6" t="s">
        <v>30</v>
      </c>
      <c r="G121" s="5">
        <f t="shared" si="17"/>
        <v>9.2520000000000007</v>
      </c>
      <c r="H121" s="5">
        <f t="shared" si="18"/>
        <v>0</v>
      </c>
      <c r="I121" s="5">
        <f t="shared" si="19"/>
        <v>0</v>
      </c>
      <c r="J121" s="5">
        <f t="shared" si="20"/>
        <v>24.95</v>
      </c>
      <c r="K121" s="5">
        <f t="shared" si="21"/>
        <v>1</v>
      </c>
      <c r="M121">
        <v>24.945311968350147</v>
      </c>
      <c r="N121" s="5">
        <f t="shared" si="22"/>
        <v>9.2523833002024141</v>
      </c>
      <c r="O121" s="5">
        <f t="shared" si="23"/>
        <v>0</v>
      </c>
      <c r="P121" s="5">
        <f t="shared" si="24"/>
        <v>0</v>
      </c>
      <c r="Q121" s="5">
        <f>M121</f>
        <v>24.945311968350147</v>
      </c>
      <c r="R121" s="5">
        <f t="shared" si="25"/>
        <v>1</v>
      </c>
    </row>
    <row r="122" spans="1:18" x14ac:dyDescent="0.3">
      <c r="A122" t="s">
        <v>11</v>
      </c>
      <c r="B122" s="5">
        <f t="shared" si="16"/>
        <v>24.95</v>
      </c>
      <c r="C122">
        <v>8.25</v>
      </c>
      <c r="D122">
        <v>1.3000000000000007</v>
      </c>
      <c r="E122">
        <v>18.75</v>
      </c>
      <c r="F122">
        <v>11.899999999999999</v>
      </c>
      <c r="G122" s="5">
        <f t="shared" si="17"/>
        <v>9.2520000000000007</v>
      </c>
      <c r="H122" s="5">
        <f t="shared" si="18"/>
        <v>3.7890000000000001</v>
      </c>
      <c r="I122" s="5">
        <f t="shared" si="19"/>
        <v>0.40899999999999997</v>
      </c>
      <c r="J122" s="5">
        <f t="shared" si="20"/>
        <v>25.27</v>
      </c>
      <c r="K122" s="5">
        <f t="shared" si="21"/>
        <v>0.98699999999999999</v>
      </c>
      <c r="M122">
        <f t="shared" ref="M122:M143" si="30">M121</f>
        <v>24.945311968350147</v>
      </c>
      <c r="N122" s="5">
        <f t="shared" si="22"/>
        <v>9.2523833002024141</v>
      </c>
      <c r="O122" s="5">
        <f t="shared" si="23"/>
        <v>3.7885274978985359</v>
      </c>
      <c r="P122" s="5">
        <f t="shared" si="24"/>
        <v>0.40946503997685163</v>
      </c>
      <c r="Q122" s="5">
        <f t="shared" ref="Q122:Q143" si="31" xml:space="preserve"> 3.1066*N122-3.4767</f>
        <v>25.266753960408817</v>
      </c>
      <c r="R122" s="5">
        <f t="shared" si="25"/>
        <v>0.98727806537545948</v>
      </c>
    </row>
    <row r="123" spans="1:18" x14ac:dyDescent="0.3">
      <c r="A123" t="s">
        <v>11</v>
      </c>
      <c r="B123" s="5">
        <f t="shared" si="16"/>
        <v>24.95</v>
      </c>
      <c r="C123">
        <v>8.3999999999999986</v>
      </c>
      <c r="D123">
        <v>2</v>
      </c>
      <c r="E123">
        <v>18.899999999999999</v>
      </c>
      <c r="F123">
        <v>12.599999999999998</v>
      </c>
      <c r="G123" s="5">
        <f t="shared" si="17"/>
        <v>9.3870000000000005</v>
      </c>
      <c r="H123" s="5">
        <f t="shared" si="18"/>
        <v>4.22</v>
      </c>
      <c r="I123" s="5">
        <f t="shared" si="19"/>
        <v>0.45</v>
      </c>
      <c r="J123" s="5">
        <f t="shared" si="20"/>
        <v>25.68</v>
      </c>
      <c r="K123" s="5">
        <f t="shared" si="21"/>
        <v>0.97099999999999997</v>
      </c>
      <c r="M123">
        <f t="shared" si="30"/>
        <v>24.945311968350147</v>
      </c>
      <c r="N123" s="5">
        <f t="shared" si="22"/>
        <v>9.3865355924453713</v>
      </c>
      <c r="O123" s="5">
        <f t="shared" si="23"/>
        <v>4.2197050830020881</v>
      </c>
      <c r="P123" s="5">
        <f t="shared" si="24"/>
        <v>0.44954872236336713</v>
      </c>
      <c r="Q123" s="5">
        <f t="shared" si="31"/>
        <v>25.683511471490789</v>
      </c>
      <c r="R123" s="5">
        <f t="shared" si="25"/>
        <v>0.9712578436184609</v>
      </c>
    </row>
    <row r="124" spans="1:18" x14ac:dyDescent="0.3">
      <c r="A124" t="s">
        <v>11</v>
      </c>
      <c r="B124" s="5">
        <f t="shared" si="16"/>
        <v>24.95</v>
      </c>
      <c r="C124">
        <v>8.4499999999999993</v>
      </c>
      <c r="D124">
        <v>2.6000000000000014</v>
      </c>
      <c r="E124">
        <v>18.95</v>
      </c>
      <c r="F124">
        <v>13.2</v>
      </c>
      <c r="G124" s="5">
        <f t="shared" si="17"/>
        <v>9.4309999999999992</v>
      </c>
      <c r="H124" s="5">
        <f t="shared" si="18"/>
        <v>4.6219999999999999</v>
      </c>
      <c r="I124" s="5">
        <f t="shared" si="19"/>
        <v>0.49</v>
      </c>
      <c r="J124" s="5">
        <f t="shared" si="20"/>
        <v>25.82</v>
      </c>
      <c r="K124" s="5">
        <f t="shared" si="21"/>
        <v>0.96599999999999997</v>
      </c>
      <c r="M124">
        <f t="shared" si="30"/>
        <v>24.945311968350147</v>
      </c>
      <c r="N124" s="5">
        <f t="shared" si="22"/>
        <v>9.4313364679371805</v>
      </c>
      <c r="O124" s="5">
        <f t="shared" si="23"/>
        <v>4.622499879346945</v>
      </c>
      <c r="P124" s="5">
        <f t="shared" si="24"/>
        <v>0.49012140485726696</v>
      </c>
      <c r="Q124" s="5">
        <f t="shared" si="31"/>
        <v>25.82268987129364</v>
      </c>
      <c r="R124" s="5">
        <f t="shared" si="25"/>
        <v>0.96602298570301737</v>
      </c>
    </row>
    <row r="125" spans="1:18" x14ac:dyDescent="0.3">
      <c r="A125" t="s">
        <v>11</v>
      </c>
      <c r="B125" s="5">
        <f t="shared" si="16"/>
        <v>24.95</v>
      </c>
      <c r="C125">
        <v>8.3999999999999986</v>
      </c>
      <c r="D125">
        <v>3</v>
      </c>
      <c r="E125">
        <v>18.899999999999999</v>
      </c>
      <c r="F125">
        <v>13.599999999999998</v>
      </c>
      <c r="G125" s="5">
        <f t="shared" si="17"/>
        <v>9.3870000000000005</v>
      </c>
      <c r="H125" s="5">
        <f t="shared" si="18"/>
        <v>4.9050000000000002</v>
      </c>
      <c r="I125" s="5">
        <f t="shared" si="19"/>
        <v>0.52300000000000002</v>
      </c>
      <c r="J125" s="5">
        <f t="shared" si="20"/>
        <v>25.68</v>
      </c>
      <c r="K125" s="5">
        <f t="shared" si="21"/>
        <v>0.97099999999999997</v>
      </c>
      <c r="M125">
        <f t="shared" si="30"/>
        <v>24.945311968350147</v>
      </c>
      <c r="N125" s="5">
        <f t="shared" si="22"/>
        <v>9.3865355924453713</v>
      </c>
      <c r="O125" s="5">
        <f t="shared" si="23"/>
        <v>4.9052788655785662</v>
      </c>
      <c r="P125" s="5">
        <f t="shared" si="24"/>
        <v>0.52258672193460975</v>
      </c>
      <c r="Q125" s="5">
        <f t="shared" si="31"/>
        <v>25.683511471490789</v>
      </c>
      <c r="R125" s="5">
        <f t="shared" si="25"/>
        <v>0.9712578436184609</v>
      </c>
    </row>
    <row r="126" spans="1:18" x14ac:dyDescent="0.3">
      <c r="A126" t="s">
        <v>11</v>
      </c>
      <c r="B126" s="5">
        <f t="shared" si="16"/>
        <v>24.95</v>
      </c>
      <c r="C126">
        <v>8.3999999999999986</v>
      </c>
      <c r="D126">
        <v>3.1000000000000014</v>
      </c>
      <c r="E126">
        <v>18.899999999999999</v>
      </c>
      <c r="F126">
        <v>13.7</v>
      </c>
      <c r="G126" s="5">
        <f t="shared" si="17"/>
        <v>9.3870000000000005</v>
      </c>
      <c r="H126" s="5">
        <f t="shared" si="18"/>
        <v>4.9779999999999998</v>
      </c>
      <c r="I126" s="5">
        <f t="shared" si="19"/>
        <v>0.53</v>
      </c>
      <c r="J126" s="5">
        <f t="shared" si="20"/>
        <v>25.68</v>
      </c>
      <c r="K126" s="5">
        <f t="shared" si="21"/>
        <v>0.97099999999999997</v>
      </c>
      <c r="M126">
        <f t="shared" si="30"/>
        <v>24.945311968350147</v>
      </c>
      <c r="N126" s="5">
        <f t="shared" si="22"/>
        <v>9.3865355924453713</v>
      </c>
      <c r="O126" s="5">
        <f t="shared" si="23"/>
        <v>4.9775660875774506</v>
      </c>
      <c r="P126" s="5">
        <f t="shared" si="24"/>
        <v>0.53028788295263896</v>
      </c>
      <c r="Q126" s="5">
        <f t="shared" si="31"/>
        <v>25.683511471490789</v>
      </c>
      <c r="R126" s="5">
        <f t="shared" si="25"/>
        <v>0.9712578436184609</v>
      </c>
    </row>
    <row r="127" spans="1:18" x14ac:dyDescent="0.3">
      <c r="A127" t="s">
        <v>11</v>
      </c>
      <c r="B127" s="5">
        <f t="shared" si="16"/>
        <v>24.95</v>
      </c>
      <c r="C127">
        <v>8.3999999999999986</v>
      </c>
      <c r="D127">
        <v>3.5500000000000007</v>
      </c>
      <c r="E127">
        <v>18.899999999999999</v>
      </c>
      <c r="F127">
        <v>14.149999999999999</v>
      </c>
      <c r="G127" s="5">
        <f t="shared" si="17"/>
        <v>9.3870000000000005</v>
      </c>
      <c r="H127" s="5">
        <f t="shared" si="18"/>
        <v>5.31</v>
      </c>
      <c r="I127" s="5">
        <f t="shared" si="19"/>
        <v>0.56599999999999995</v>
      </c>
      <c r="J127" s="5">
        <f t="shared" si="20"/>
        <v>25.68</v>
      </c>
      <c r="K127" s="5">
        <f t="shared" si="21"/>
        <v>0.97099999999999997</v>
      </c>
      <c r="M127">
        <f t="shared" si="30"/>
        <v>24.945311968350147</v>
      </c>
      <c r="N127" s="5">
        <f t="shared" si="22"/>
        <v>9.3865355924453713</v>
      </c>
      <c r="O127" s="5">
        <f t="shared" si="23"/>
        <v>5.3100438461082629</v>
      </c>
      <c r="P127" s="5">
        <f t="shared" si="24"/>
        <v>0.5657085933155126</v>
      </c>
      <c r="Q127" s="5">
        <f t="shared" si="31"/>
        <v>25.683511471490789</v>
      </c>
      <c r="R127" s="5">
        <f t="shared" si="25"/>
        <v>0.9712578436184609</v>
      </c>
    </row>
    <row r="128" spans="1:18" x14ac:dyDescent="0.3">
      <c r="A128" t="s">
        <v>11</v>
      </c>
      <c r="B128" s="5">
        <f t="shared" si="16"/>
        <v>24.95</v>
      </c>
      <c r="C128">
        <v>8.5999999999999979</v>
      </c>
      <c r="D128">
        <v>4.6000000000000014</v>
      </c>
      <c r="E128">
        <v>19.099999999999998</v>
      </c>
      <c r="F128">
        <v>15.2</v>
      </c>
      <c r="G128" s="5">
        <f t="shared" si="17"/>
        <v>9.5660000000000007</v>
      </c>
      <c r="H128" s="5">
        <f t="shared" si="18"/>
        <v>6.125</v>
      </c>
      <c r="I128" s="5">
        <f t="shared" si="19"/>
        <v>0.64</v>
      </c>
      <c r="J128" s="5">
        <f t="shared" si="20"/>
        <v>26.24</v>
      </c>
      <c r="K128" s="5">
        <f t="shared" si="21"/>
        <v>0.95099999999999996</v>
      </c>
      <c r="M128">
        <f t="shared" si="30"/>
        <v>24.945311968350147</v>
      </c>
      <c r="N128" s="5">
        <f t="shared" si="22"/>
        <v>9.5659833309871178</v>
      </c>
      <c r="O128" s="5">
        <f t="shared" si="23"/>
        <v>6.1252786486210686</v>
      </c>
      <c r="P128" s="5">
        <f t="shared" si="24"/>
        <v>0.64031876668438625</v>
      </c>
      <c r="Q128" s="5">
        <f t="shared" si="31"/>
        <v>26.240983816044576</v>
      </c>
      <c r="R128" s="5">
        <f t="shared" si="25"/>
        <v>0.95062411315149653</v>
      </c>
    </row>
    <row r="129" spans="1:18" x14ac:dyDescent="0.3">
      <c r="A129" t="s">
        <v>11</v>
      </c>
      <c r="B129" s="5">
        <f t="shared" si="16"/>
        <v>24.95</v>
      </c>
      <c r="C129">
        <v>8.6499999999999986</v>
      </c>
      <c r="D129">
        <v>5.0500000000000007</v>
      </c>
      <c r="E129">
        <v>19.149999999999999</v>
      </c>
      <c r="F129">
        <v>15.649999999999999</v>
      </c>
      <c r="G129" s="5">
        <f t="shared" si="17"/>
        <v>9.6110000000000007</v>
      </c>
      <c r="H129" s="5">
        <f t="shared" si="18"/>
        <v>6.4889999999999999</v>
      </c>
      <c r="I129" s="5">
        <f t="shared" si="19"/>
        <v>0.67500000000000004</v>
      </c>
      <c r="J129" s="5">
        <f t="shared" si="20"/>
        <v>26.38</v>
      </c>
      <c r="K129" s="5">
        <f t="shared" si="21"/>
        <v>0.94599999999999995</v>
      </c>
      <c r="M129">
        <f t="shared" si="30"/>
        <v>24.945311968350147</v>
      </c>
      <c r="N129" s="5">
        <f t="shared" si="22"/>
        <v>9.610945616855826</v>
      </c>
      <c r="O129" s="5">
        <f t="shared" si="23"/>
        <v>6.4888240319995578</v>
      </c>
      <c r="P129" s="5">
        <f t="shared" si="24"/>
        <v>0.67514938598959062</v>
      </c>
      <c r="Q129" s="5">
        <f t="shared" si="31"/>
        <v>26.380663653324305</v>
      </c>
      <c r="R129" s="5">
        <f t="shared" si="25"/>
        <v>0.94559076663739328</v>
      </c>
    </row>
    <row r="130" spans="1:18" x14ac:dyDescent="0.3">
      <c r="A130" t="s">
        <v>11</v>
      </c>
      <c r="B130" s="5">
        <f t="shared" ref="B130:B193" si="32">ROUND(M130,2)</f>
        <v>24.95</v>
      </c>
      <c r="C130">
        <v>8.8999999999999986</v>
      </c>
      <c r="D130">
        <v>5.6999999999999993</v>
      </c>
      <c r="E130">
        <v>19.399999999999999</v>
      </c>
      <c r="F130">
        <v>16.299999999999997</v>
      </c>
      <c r="G130" s="5">
        <f t="shared" ref="G130:G193" si="33">ROUND(N130,3)</f>
        <v>9.8360000000000003</v>
      </c>
      <c r="H130" s="5">
        <f t="shared" ref="H130:H193" si="34">ROUND(O130,3)</f>
        <v>7.0259999999999998</v>
      </c>
      <c r="I130" s="5">
        <f t="shared" ref="I130:I193" si="35">ROUND(P130,3)</f>
        <v>0.71399999999999997</v>
      </c>
      <c r="J130" s="5">
        <f t="shared" ref="J130:J193" si="36">ROUND(Q130,2)</f>
        <v>27.08</v>
      </c>
      <c r="K130" s="5">
        <f t="shared" ref="K130:K193" si="37">ROUND(R130,3)</f>
        <v>0.92100000000000004</v>
      </c>
      <c r="M130">
        <f t="shared" si="30"/>
        <v>24.945311968350147</v>
      </c>
      <c r="N130" s="5">
        <f t="shared" ref="N130:N193" si="38">(C130+((((1000*M130)/(30*E130))^2)/1962))</f>
        <v>9.8363385561096042</v>
      </c>
      <c r="O130" s="5">
        <f t="shared" ref="O130:O193" si="39">IF(D130=0,0,(D130+((((1000*M130)/(30*F130))^2)/1962)))</f>
        <v>7.0263592117784315</v>
      </c>
      <c r="P130" s="5">
        <f t="shared" ref="P130:P193" si="40">O130/N130</f>
        <v>0.71432669500931101</v>
      </c>
      <c r="Q130" s="5">
        <f t="shared" si="31"/>
        <v>27.080869358410094</v>
      </c>
      <c r="R130" s="5">
        <f t="shared" ref="R130:R193" si="41">M130/Q130</f>
        <v>0.92114147585898165</v>
      </c>
    </row>
    <row r="131" spans="1:18" x14ac:dyDescent="0.3">
      <c r="A131" t="s">
        <v>11</v>
      </c>
      <c r="B131" s="5">
        <f t="shared" si="32"/>
        <v>24.95</v>
      </c>
      <c r="C131">
        <v>9.0499999999999972</v>
      </c>
      <c r="D131">
        <v>6.1500000000000021</v>
      </c>
      <c r="E131">
        <v>19.549999999999997</v>
      </c>
      <c r="F131">
        <v>16.75</v>
      </c>
      <c r="G131" s="5">
        <f t="shared" si="33"/>
        <v>9.9719999999999995</v>
      </c>
      <c r="H131" s="5">
        <f t="shared" si="34"/>
        <v>7.4059999999999997</v>
      </c>
      <c r="I131" s="5">
        <f t="shared" si="35"/>
        <v>0.74299999999999999</v>
      </c>
      <c r="J131" s="5">
        <f t="shared" si="36"/>
        <v>27.5</v>
      </c>
      <c r="K131" s="5">
        <f t="shared" si="37"/>
        <v>0.90700000000000003</v>
      </c>
      <c r="M131">
        <f t="shared" si="30"/>
        <v>24.945311968350147</v>
      </c>
      <c r="N131" s="5">
        <f t="shared" si="38"/>
        <v>9.9720253111306452</v>
      </c>
      <c r="O131" s="5">
        <f t="shared" si="39"/>
        <v>7.4060494683979936</v>
      </c>
      <c r="P131" s="5">
        <f t="shared" si="40"/>
        <v>0.74268257824530959</v>
      </c>
      <c r="Q131" s="5">
        <f t="shared" si="31"/>
        <v>27.502393831558461</v>
      </c>
      <c r="R131" s="5">
        <f t="shared" si="41"/>
        <v>0.90702329844923857</v>
      </c>
    </row>
    <row r="132" spans="1:18" x14ac:dyDescent="0.3">
      <c r="A132" t="s">
        <v>11</v>
      </c>
      <c r="B132" s="5">
        <f t="shared" si="32"/>
        <v>24.95</v>
      </c>
      <c r="C132">
        <v>9.25</v>
      </c>
      <c r="D132">
        <v>7</v>
      </c>
      <c r="E132">
        <v>19.75</v>
      </c>
      <c r="F132">
        <v>17.599999999999998</v>
      </c>
      <c r="G132" s="5">
        <f t="shared" si="33"/>
        <v>10.153</v>
      </c>
      <c r="H132" s="5">
        <f t="shared" si="34"/>
        <v>8.1379999999999999</v>
      </c>
      <c r="I132" s="5">
        <f t="shared" si="35"/>
        <v>0.80100000000000005</v>
      </c>
      <c r="J132" s="5">
        <f t="shared" si="36"/>
        <v>28.07</v>
      </c>
      <c r="K132" s="5">
        <f t="shared" si="37"/>
        <v>0.88900000000000001</v>
      </c>
      <c r="M132">
        <f t="shared" si="30"/>
        <v>24.945311968350147</v>
      </c>
      <c r="N132" s="5">
        <f t="shared" si="38"/>
        <v>10.15344593232472</v>
      </c>
      <c r="O132" s="5">
        <f t="shared" si="39"/>
        <v>8.1376561821326554</v>
      </c>
      <c r="P132" s="5">
        <f t="shared" si="40"/>
        <v>0.80146742656357139</v>
      </c>
      <c r="Q132" s="5">
        <f t="shared" si="31"/>
        <v>28.065995133359973</v>
      </c>
      <c r="R132" s="5">
        <f t="shared" si="41"/>
        <v>0.88880910332302809</v>
      </c>
    </row>
    <row r="133" spans="1:18" x14ac:dyDescent="0.3">
      <c r="A133" t="s">
        <v>11</v>
      </c>
      <c r="B133" s="5">
        <f t="shared" si="32"/>
        <v>24.95</v>
      </c>
      <c r="C133">
        <v>9.5999999999999979</v>
      </c>
      <c r="D133">
        <v>7.6999999999999993</v>
      </c>
      <c r="E133">
        <v>20.099999999999998</v>
      </c>
      <c r="F133">
        <v>18.299999999999997</v>
      </c>
      <c r="G133" s="5">
        <f t="shared" si="33"/>
        <v>10.472</v>
      </c>
      <c r="H133" s="5">
        <f t="shared" si="34"/>
        <v>8.7520000000000007</v>
      </c>
      <c r="I133" s="5">
        <f t="shared" si="35"/>
        <v>0.83599999999999997</v>
      </c>
      <c r="J133" s="5">
        <f t="shared" si="36"/>
        <v>29.06</v>
      </c>
      <c r="K133" s="5">
        <f t="shared" si="37"/>
        <v>0.85899999999999999</v>
      </c>
      <c r="M133">
        <f t="shared" si="30"/>
        <v>24.945311968350147</v>
      </c>
      <c r="N133" s="5">
        <f t="shared" si="38"/>
        <v>10.472256575276381</v>
      </c>
      <c r="O133" s="5">
        <f t="shared" si="39"/>
        <v>8.7522869568437738</v>
      </c>
      <c r="P133" s="5">
        <f t="shared" si="40"/>
        <v>0.83575940810185756</v>
      </c>
      <c r="Q133" s="5">
        <f t="shared" si="31"/>
        <v>29.056412276753605</v>
      </c>
      <c r="R133" s="5">
        <f t="shared" si="41"/>
        <v>0.85851314782959232</v>
      </c>
    </row>
    <row r="134" spans="1:18" x14ac:dyDescent="0.3">
      <c r="A134" t="s">
        <v>11</v>
      </c>
      <c r="B134" s="5">
        <f t="shared" si="32"/>
        <v>24.95</v>
      </c>
      <c r="C134">
        <v>9.7999999999999972</v>
      </c>
      <c r="D134">
        <v>8.1000000000000014</v>
      </c>
      <c r="E134">
        <v>20.299999999999997</v>
      </c>
      <c r="F134">
        <v>18.7</v>
      </c>
      <c r="G134" s="5">
        <f t="shared" si="33"/>
        <v>10.654999999999999</v>
      </c>
      <c r="H134" s="5">
        <f t="shared" si="34"/>
        <v>9.1080000000000005</v>
      </c>
      <c r="I134" s="5">
        <f t="shared" si="35"/>
        <v>0.85499999999999998</v>
      </c>
      <c r="J134" s="5">
        <f t="shared" si="36"/>
        <v>29.62</v>
      </c>
      <c r="K134" s="5">
        <f t="shared" si="37"/>
        <v>0.84199999999999997</v>
      </c>
      <c r="M134">
        <f t="shared" si="30"/>
        <v>24.945311968350147</v>
      </c>
      <c r="N134" s="5">
        <f t="shared" si="38"/>
        <v>10.65515392020532</v>
      </c>
      <c r="O134" s="5">
        <f t="shared" si="39"/>
        <v>9.1077508049341187</v>
      </c>
      <c r="P134" s="5">
        <f t="shared" si="40"/>
        <v>0.85477421284953303</v>
      </c>
      <c r="Q134" s="5">
        <f t="shared" si="31"/>
        <v>29.624601168509848</v>
      </c>
      <c r="R134" s="5">
        <f t="shared" si="41"/>
        <v>0.84204718323318195</v>
      </c>
    </row>
    <row r="135" spans="1:18" x14ac:dyDescent="0.3">
      <c r="A135" t="s">
        <v>11</v>
      </c>
      <c r="B135" s="5">
        <f t="shared" si="32"/>
        <v>24.95</v>
      </c>
      <c r="C135">
        <v>10.299999999999997</v>
      </c>
      <c r="D135">
        <v>9.0500000000000007</v>
      </c>
      <c r="E135">
        <v>20.799999999999997</v>
      </c>
      <c r="F135">
        <v>19.649999999999999</v>
      </c>
      <c r="G135" s="5">
        <f t="shared" si="33"/>
        <v>11.115</v>
      </c>
      <c r="H135" s="5">
        <f t="shared" si="34"/>
        <v>9.9629999999999992</v>
      </c>
      <c r="I135" s="5">
        <f t="shared" si="35"/>
        <v>0.89600000000000002</v>
      </c>
      <c r="J135" s="5">
        <f t="shared" si="36"/>
        <v>31.05</v>
      </c>
      <c r="K135" s="5">
        <f t="shared" si="37"/>
        <v>0.80300000000000005</v>
      </c>
      <c r="M135">
        <f t="shared" si="30"/>
        <v>24.945311968350147</v>
      </c>
      <c r="N135" s="5">
        <f t="shared" si="38"/>
        <v>11.114534899633437</v>
      </c>
      <c r="O135" s="5">
        <f t="shared" si="39"/>
        <v>9.9626647086803075</v>
      </c>
      <c r="P135" s="5">
        <f t="shared" si="40"/>
        <v>0.89636361742936099</v>
      </c>
      <c r="Q135" s="5">
        <f t="shared" si="31"/>
        <v>31.051714119201229</v>
      </c>
      <c r="R135" s="5">
        <f t="shared" si="41"/>
        <v>0.80334734090975324</v>
      </c>
    </row>
    <row r="136" spans="1:18" x14ac:dyDescent="0.3">
      <c r="A136" t="s">
        <v>11</v>
      </c>
      <c r="B136" s="5">
        <f t="shared" si="32"/>
        <v>24.95</v>
      </c>
      <c r="C136">
        <v>10.899999999999999</v>
      </c>
      <c r="D136">
        <v>9.8000000000000007</v>
      </c>
      <c r="E136">
        <v>21.4</v>
      </c>
      <c r="F136">
        <v>20.399999999999999</v>
      </c>
      <c r="G136" s="5">
        <f t="shared" si="33"/>
        <v>11.67</v>
      </c>
      <c r="H136" s="5">
        <f t="shared" si="34"/>
        <v>10.647</v>
      </c>
      <c r="I136" s="5">
        <f t="shared" si="35"/>
        <v>0.91200000000000003</v>
      </c>
      <c r="J136" s="5">
        <f t="shared" si="36"/>
        <v>32.78</v>
      </c>
      <c r="K136" s="5">
        <f t="shared" si="37"/>
        <v>0.76100000000000001</v>
      </c>
      <c r="M136">
        <f t="shared" si="30"/>
        <v>24.945311968350147</v>
      </c>
      <c r="N136" s="5">
        <f t="shared" si="38"/>
        <v>11.669500347142568</v>
      </c>
      <c r="O136" s="5">
        <f t="shared" si="39"/>
        <v>10.646790606923807</v>
      </c>
      <c r="P136" s="5">
        <f t="shared" si="40"/>
        <v>0.91236045162214796</v>
      </c>
      <c r="Q136" s="5">
        <f t="shared" si="31"/>
        <v>32.775769778433101</v>
      </c>
      <c r="R136" s="5">
        <f t="shared" si="41"/>
        <v>0.76109004111825618</v>
      </c>
    </row>
    <row r="137" spans="1:18" x14ac:dyDescent="0.3">
      <c r="A137" t="s">
        <v>11</v>
      </c>
      <c r="B137" s="5">
        <f t="shared" si="32"/>
        <v>24.95</v>
      </c>
      <c r="C137">
        <v>11.299999999999997</v>
      </c>
      <c r="D137">
        <v>10.350000000000001</v>
      </c>
      <c r="E137">
        <v>21.799999999999997</v>
      </c>
      <c r="F137">
        <v>20.95</v>
      </c>
      <c r="G137" s="5">
        <f t="shared" si="33"/>
        <v>12.042</v>
      </c>
      <c r="H137" s="5">
        <f t="shared" si="34"/>
        <v>11.153</v>
      </c>
      <c r="I137" s="5">
        <f t="shared" si="35"/>
        <v>0.92600000000000005</v>
      </c>
      <c r="J137" s="5">
        <f t="shared" si="36"/>
        <v>33.93</v>
      </c>
      <c r="K137" s="5">
        <f t="shared" si="37"/>
        <v>0.73499999999999999</v>
      </c>
      <c r="M137">
        <f t="shared" si="30"/>
        <v>24.945311968350147</v>
      </c>
      <c r="N137" s="5">
        <f t="shared" si="38"/>
        <v>12.0415208715121</v>
      </c>
      <c r="O137" s="5">
        <f t="shared" si="39"/>
        <v>11.152912671897317</v>
      </c>
      <c r="P137" s="5">
        <f t="shared" si="40"/>
        <v>0.9262046539555433</v>
      </c>
      <c r="Q137" s="5">
        <f t="shared" si="31"/>
        <v>33.931488739439487</v>
      </c>
      <c r="R137" s="5">
        <f t="shared" si="41"/>
        <v>0.73516703495993485</v>
      </c>
    </row>
    <row r="138" spans="1:18" x14ac:dyDescent="0.3">
      <c r="A138" t="s">
        <v>11</v>
      </c>
      <c r="B138" s="5">
        <f t="shared" si="32"/>
        <v>24.95</v>
      </c>
      <c r="C138">
        <v>11.899999999999999</v>
      </c>
      <c r="D138">
        <v>11.100000000000001</v>
      </c>
      <c r="E138">
        <v>22.4</v>
      </c>
      <c r="F138">
        <v>21.7</v>
      </c>
      <c r="G138" s="5">
        <f t="shared" si="33"/>
        <v>12.602</v>
      </c>
      <c r="H138" s="5">
        <f t="shared" si="34"/>
        <v>11.848000000000001</v>
      </c>
      <c r="I138" s="5">
        <f t="shared" si="35"/>
        <v>0.94</v>
      </c>
      <c r="J138" s="5">
        <f t="shared" si="36"/>
        <v>35.67</v>
      </c>
      <c r="K138" s="5">
        <f t="shared" si="37"/>
        <v>0.69899999999999995</v>
      </c>
      <c r="M138">
        <f t="shared" si="30"/>
        <v>24.945311968350147</v>
      </c>
      <c r="N138" s="5">
        <f t="shared" si="38"/>
        <v>12.602328561418627</v>
      </c>
      <c r="O138" s="5">
        <f t="shared" si="39"/>
        <v>11.848370912479373</v>
      </c>
      <c r="P138" s="5">
        <f t="shared" si="40"/>
        <v>0.9401731477429135</v>
      </c>
      <c r="Q138" s="5">
        <f t="shared" si="31"/>
        <v>35.673693908903104</v>
      </c>
      <c r="R138" s="5">
        <f t="shared" si="41"/>
        <v>0.69926349741215144</v>
      </c>
    </row>
    <row r="139" spans="1:18" x14ac:dyDescent="0.3">
      <c r="A139" t="s">
        <v>11</v>
      </c>
      <c r="B139" s="5">
        <f t="shared" si="32"/>
        <v>24.95</v>
      </c>
      <c r="C139">
        <v>12.2</v>
      </c>
      <c r="D139">
        <v>11.5</v>
      </c>
      <c r="E139">
        <v>22.7</v>
      </c>
      <c r="F139">
        <v>22.099999999999998</v>
      </c>
      <c r="G139" s="5">
        <f t="shared" si="33"/>
        <v>12.884</v>
      </c>
      <c r="H139" s="5">
        <f t="shared" si="34"/>
        <v>12.222</v>
      </c>
      <c r="I139" s="5">
        <f t="shared" si="35"/>
        <v>0.94899999999999995</v>
      </c>
      <c r="J139" s="5">
        <f t="shared" si="36"/>
        <v>36.549999999999997</v>
      </c>
      <c r="K139" s="5">
        <f t="shared" si="37"/>
        <v>0.68300000000000005</v>
      </c>
      <c r="M139">
        <f t="shared" si="30"/>
        <v>24.945311968350147</v>
      </c>
      <c r="N139" s="5">
        <f t="shared" si="38"/>
        <v>12.883887478851541</v>
      </c>
      <c r="O139" s="5">
        <f t="shared" si="39"/>
        <v>12.22152572424277</v>
      </c>
      <c r="P139" s="5">
        <f t="shared" si="40"/>
        <v>0.94858991467474274</v>
      </c>
      <c r="Q139" s="5">
        <f t="shared" si="31"/>
        <v>36.548384841800193</v>
      </c>
      <c r="R139" s="5">
        <f t="shared" si="41"/>
        <v>0.68252843665529994</v>
      </c>
    </row>
    <row r="140" spans="1:18" x14ac:dyDescent="0.3">
      <c r="A140" t="s">
        <v>11</v>
      </c>
      <c r="B140" s="5">
        <f t="shared" si="32"/>
        <v>24.95</v>
      </c>
      <c r="C140">
        <v>12.7</v>
      </c>
      <c r="D140">
        <v>12.3</v>
      </c>
      <c r="E140">
        <v>23.2</v>
      </c>
      <c r="F140">
        <v>22.9</v>
      </c>
      <c r="G140" s="5">
        <f t="shared" si="33"/>
        <v>13.355</v>
      </c>
      <c r="H140" s="5">
        <f t="shared" si="34"/>
        <v>12.972</v>
      </c>
      <c r="I140" s="5">
        <f t="shared" si="35"/>
        <v>0.97099999999999997</v>
      </c>
      <c r="J140" s="5">
        <f t="shared" si="36"/>
        <v>38.01</v>
      </c>
      <c r="K140" s="5">
        <f t="shared" si="37"/>
        <v>0.65600000000000003</v>
      </c>
      <c r="M140">
        <f t="shared" si="30"/>
        <v>24.945311968350147</v>
      </c>
      <c r="N140" s="5">
        <f t="shared" si="38"/>
        <v>13.3547272201572</v>
      </c>
      <c r="O140" s="5">
        <f t="shared" si="39"/>
        <v>12.971994010368627</v>
      </c>
      <c r="P140" s="5">
        <f t="shared" si="40"/>
        <v>0.97134099383094197</v>
      </c>
      <c r="Q140" s="5">
        <f t="shared" si="31"/>
        <v>38.011095582140349</v>
      </c>
      <c r="R140" s="5">
        <f t="shared" si="41"/>
        <v>0.65626395625573053</v>
      </c>
    </row>
    <row r="141" spans="1:18" x14ac:dyDescent="0.3">
      <c r="A141" t="s">
        <v>11</v>
      </c>
      <c r="B141" s="5">
        <f t="shared" si="32"/>
        <v>24.95</v>
      </c>
      <c r="C141">
        <v>13.299999999999997</v>
      </c>
      <c r="D141">
        <v>12.900000000000002</v>
      </c>
      <c r="E141">
        <v>23.799999999999997</v>
      </c>
      <c r="F141">
        <v>23.5</v>
      </c>
      <c r="G141" s="5">
        <f t="shared" si="33"/>
        <v>13.922000000000001</v>
      </c>
      <c r="H141" s="5">
        <f t="shared" si="34"/>
        <v>13.538</v>
      </c>
      <c r="I141" s="5">
        <f t="shared" si="35"/>
        <v>0.97199999999999998</v>
      </c>
      <c r="J141" s="5">
        <f t="shared" si="36"/>
        <v>39.770000000000003</v>
      </c>
      <c r="K141" s="5">
        <f t="shared" si="37"/>
        <v>0.627</v>
      </c>
      <c r="M141">
        <f t="shared" si="30"/>
        <v>24.945311968350147</v>
      </c>
      <c r="N141" s="5">
        <f t="shared" si="38"/>
        <v>13.922131874474632</v>
      </c>
      <c r="O141" s="5">
        <f t="shared" si="39"/>
        <v>13.538117481172318</v>
      </c>
      <c r="P141" s="5">
        <f t="shared" si="40"/>
        <v>0.97241698349328376</v>
      </c>
      <c r="Q141" s="5">
        <f t="shared" si="31"/>
        <v>39.773794881242885</v>
      </c>
      <c r="R141" s="5">
        <f t="shared" si="41"/>
        <v>0.62717957999311313</v>
      </c>
    </row>
    <row r="142" spans="1:18" x14ac:dyDescent="0.3">
      <c r="A142" t="s">
        <v>11</v>
      </c>
      <c r="B142" s="5">
        <f t="shared" si="32"/>
        <v>24.95</v>
      </c>
      <c r="C142">
        <v>14.2</v>
      </c>
      <c r="D142">
        <v>13.900000000000002</v>
      </c>
      <c r="E142">
        <v>24.7</v>
      </c>
      <c r="F142">
        <v>24.5</v>
      </c>
      <c r="G142" s="5">
        <f t="shared" si="33"/>
        <v>14.778</v>
      </c>
      <c r="H142" s="5">
        <f t="shared" si="34"/>
        <v>14.487</v>
      </c>
      <c r="I142" s="5">
        <f t="shared" si="35"/>
        <v>0.98</v>
      </c>
      <c r="J142" s="5">
        <f t="shared" si="36"/>
        <v>42.43</v>
      </c>
      <c r="K142" s="5">
        <f t="shared" si="37"/>
        <v>0.58799999999999997</v>
      </c>
      <c r="M142">
        <f t="shared" si="30"/>
        <v>24.945311968350147</v>
      </c>
      <c r="N142" s="5">
        <f t="shared" si="38"/>
        <v>14.777620316637563</v>
      </c>
      <c r="O142" s="5">
        <f t="shared" si="39"/>
        <v>14.487089344402186</v>
      </c>
      <c r="P142" s="5">
        <f t="shared" si="40"/>
        <v>0.98033979991296172</v>
      </c>
      <c r="Q142" s="5">
        <f t="shared" si="31"/>
        <v>42.431455275666252</v>
      </c>
      <c r="R142" s="5">
        <f t="shared" si="41"/>
        <v>0.587896686698273</v>
      </c>
    </row>
    <row r="143" spans="1:18" x14ac:dyDescent="0.3">
      <c r="A143" t="s">
        <v>11</v>
      </c>
      <c r="B143" s="5">
        <f t="shared" si="32"/>
        <v>24.95</v>
      </c>
      <c r="C143">
        <v>15.099999999999998</v>
      </c>
      <c r="D143">
        <v>14.9</v>
      </c>
      <c r="E143">
        <v>25.599999999999998</v>
      </c>
      <c r="F143">
        <v>25.5</v>
      </c>
      <c r="G143" s="5">
        <f t="shared" si="33"/>
        <v>15.638</v>
      </c>
      <c r="H143" s="5">
        <f t="shared" si="34"/>
        <v>15.442</v>
      </c>
      <c r="I143" s="5">
        <f t="shared" si="35"/>
        <v>0.98699999999999999</v>
      </c>
      <c r="J143" s="5">
        <f t="shared" si="36"/>
        <v>45.1</v>
      </c>
      <c r="K143" s="5">
        <f t="shared" si="37"/>
        <v>0.55300000000000005</v>
      </c>
      <c r="M143">
        <f t="shared" si="30"/>
        <v>24.945311968350147</v>
      </c>
      <c r="N143" s="5">
        <f t="shared" si="38"/>
        <v>15.637720304836137</v>
      </c>
      <c r="O143" s="5">
        <f t="shared" si="39"/>
        <v>15.441945988431236</v>
      </c>
      <c r="P143" s="5">
        <f t="shared" si="40"/>
        <v>0.98748063575837486</v>
      </c>
      <c r="Q143" s="5">
        <f t="shared" si="31"/>
        <v>45.10344189900394</v>
      </c>
      <c r="R143" s="5">
        <f t="shared" si="41"/>
        <v>0.55306892152949061</v>
      </c>
    </row>
    <row r="144" spans="1:18" x14ac:dyDescent="0.3">
      <c r="A144" t="s">
        <v>11</v>
      </c>
      <c r="B144" s="5">
        <f t="shared" si="32"/>
        <v>28.86</v>
      </c>
      <c r="C144">
        <v>9.0999999999999979</v>
      </c>
      <c r="D144">
        <v>0</v>
      </c>
      <c r="E144">
        <v>19.599999999999998</v>
      </c>
      <c r="F144" s="6" t="s">
        <v>30</v>
      </c>
      <c r="G144" s="5">
        <f t="shared" si="33"/>
        <v>10.327999999999999</v>
      </c>
      <c r="H144" s="5">
        <f t="shared" si="34"/>
        <v>0</v>
      </c>
      <c r="I144" s="5">
        <f t="shared" si="35"/>
        <v>0</v>
      </c>
      <c r="J144" s="5">
        <f t="shared" si="36"/>
        <v>28.86</v>
      </c>
      <c r="K144" s="5">
        <f t="shared" si="37"/>
        <v>1</v>
      </c>
      <c r="M144">
        <v>28.858955886423438</v>
      </c>
      <c r="N144" s="5">
        <f t="shared" si="38"/>
        <v>10.327743301836383</v>
      </c>
      <c r="O144" s="5">
        <f t="shared" si="39"/>
        <v>0</v>
      </c>
      <c r="P144" s="5">
        <f t="shared" si="40"/>
        <v>0</v>
      </c>
      <c r="Q144" s="5">
        <f>M144</f>
        <v>28.858955886423438</v>
      </c>
      <c r="R144" s="5">
        <f t="shared" si="41"/>
        <v>1</v>
      </c>
    </row>
    <row r="145" spans="1:18" x14ac:dyDescent="0.3">
      <c r="A145" t="s">
        <v>11</v>
      </c>
      <c r="B145" s="5">
        <f t="shared" si="32"/>
        <v>28.86</v>
      </c>
      <c r="C145">
        <v>9.1999999999999993</v>
      </c>
      <c r="D145">
        <v>3</v>
      </c>
      <c r="E145">
        <v>19.7</v>
      </c>
      <c r="F145">
        <v>13.599999999999998</v>
      </c>
      <c r="G145" s="5">
        <f t="shared" si="33"/>
        <v>10.414999999999999</v>
      </c>
      <c r="H145" s="5">
        <f t="shared" si="34"/>
        <v>5.55</v>
      </c>
      <c r="I145" s="5">
        <f t="shared" si="35"/>
        <v>0.53300000000000003</v>
      </c>
      <c r="J145" s="5">
        <f t="shared" si="36"/>
        <v>28.88</v>
      </c>
      <c r="K145" s="5">
        <f t="shared" si="37"/>
        <v>0.999</v>
      </c>
      <c r="M145">
        <f t="shared" ref="M145:M167" si="42">M144</f>
        <v>28.858955886423438</v>
      </c>
      <c r="N145" s="5">
        <f t="shared" si="38"/>
        <v>10.415310538363435</v>
      </c>
      <c r="O145" s="5">
        <f t="shared" si="39"/>
        <v>5.5500100931740155</v>
      </c>
      <c r="P145" s="5">
        <f t="shared" si="40"/>
        <v>0.53287034243782538</v>
      </c>
      <c r="Q145" s="5">
        <f t="shared" ref="Q145:Q167" si="43" xml:space="preserve"> 3.1066*N145-3.4767</f>
        <v>28.879503718479846</v>
      </c>
      <c r="R145" s="5">
        <f t="shared" si="41"/>
        <v>0.99928849774370399</v>
      </c>
    </row>
    <row r="146" spans="1:18" x14ac:dyDescent="0.3">
      <c r="A146" t="s">
        <v>11</v>
      </c>
      <c r="B146" s="5">
        <f t="shared" si="32"/>
        <v>28.86</v>
      </c>
      <c r="C146">
        <v>9.1999999999999993</v>
      </c>
      <c r="D146">
        <v>3.3000000000000007</v>
      </c>
      <c r="E146">
        <v>19.7</v>
      </c>
      <c r="F146">
        <v>13.899999999999999</v>
      </c>
      <c r="G146" s="5">
        <f t="shared" si="33"/>
        <v>10.414999999999999</v>
      </c>
      <c r="H146" s="5">
        <f t="shared" si="34"/>
        <v>5.7409999999999997</v>
      </c>
      <c r="I146" s="5">
        <f t="shared" si="35"/>
        <v>0.55100000000000005</v>
      </c>
      <c r="J146" s="5">
        <f t="shared" si="36"/>
        <v>28.88</v>
      </c>
      <c r="K146" s="5">
        <f t="shared" si="37"/>
        <v>0.999</v>
      </c>
      <c r="M146">
        <f t="shared" si="42"/>
        <v>28.858955886423438</v>
      </c>
      <c r="N146" s="5">
        <f t="shared" si="38"/>
        <v>10.415310538363435</v>
      </c>
      <c r="O146" s="5">
        <f t="shared" si="39"/>
        <v>5.741125546469986</v>
      </c>
      <c r="P146" s="5">
        <f t="shared" si="40"/>
        <v>0.55121981484117066</v>
      </c>
      <c r="Q146" s="5">
        <f t="shared" si="43"/>
        <v>28.879503718479846</v>
      </c>
      <c r="R146" s="5">
        <f t="shared" si="41"/>
        <v>0.99928849774370399</v>
      </c>
    </row>
    <row r="147" spans="1:18" x14ac:dyDescent="0.3">
      <c r="A147" t="s">
        <v>11</v>
      </c>
      <c r="B147" s="5">
        <f t="shared" si="32"/>
        <v>28.86</v>
      </c>
      <c r="C147">
        <v>9.1999999999999993</v>
      </c>
      <c r="D147">
        <v>3.6000000000000014</v>
      </c>
      <c r="E147">
        <v>19.7</v>
      </c>
      <c r="F147">
        <v>14.2</v>
      </c>
      <c r="G147" s="5">
        <f t="shared" si="33"/>
        <v>10.414999999999999</v>
      </c>
      <c r="H147" s="5">
        <f t="shared" si="34"/>
        <v>5.9390000000000001</v>
      </c>
      <c r="I147" s="5">
        <f t="shared" si="35"/>
        <v>0.56999999999999995</v>
      </c>
      <c r="J147" s="5">
        <f t="shared" si="36"/>
        <v>28.88</v>
      </c>
      <c r="K147" s="5">
        <f t="shared" si="37"/>
        <v>0.999</v>
      </c>
      <c r="M147">
        <f t="shared" si="42"/>
        <v>28.858955886423438</v>
      </c>
      <c r="N147" s="5">
        <f t="shared" si="38"/>
        <v>10.415310538363435</v>
      </c>
      <c r="O147" s="5">
        <f t="shared" si="39"/>
        <v>5.9390689686246088</v>
      </c>
      <c r="P147" s="5">
        <f t="shared" si="40"/>
        <v>0.57022485760254815</v>
      </c>
      <c r="Q147" s="5">
        <f t="shared" si="43"/>
        <v>28.879503718479846</v>
      </c>
      <c r="R147" s="5">
        <f t="shared" si="41"/>
        <v>0.99928849774370399</v>
      </c>
    </row>
    <row r="148" spans="1:18" x14ac:dyDescent="0.3">
      <c r="A148" t="s">
        <v>11</v>
      </c>
      <c r="B148" s="5">
        <f t="shared" si="32"/>
        <v>28.86</v>
      </c>
      <c r="C148">
        <v>9.1999999999999993</v>
      </c>
      <c r="D148">
        <v>4.1999999999999993</v>
      </c>
      <c r="E148">
        <v>19.7</v>
      </c>
      <c r="F148">
        <v>14.799999999999997</v>
      </c>
      <c r="G148" s="5">
        <f t="shared" si="33"/>
        <v>10.414999999999999</v>
      </c>
      <c r="H148" s="5">
        <f t="shared" si="34"/>
        <v>6.3529999999999998</v>
      </c>
      <c r="I148" s="5">
        <f t="shared" si="35"/>
        <v>0.61</v>
      </c>
      <c r="J148" s="5">
        <f t="shared" si="36"/>
        <v>28.88</v>
      </c>
      <c r="K148" s="5">
        <f t="shared" si="37"/>
        <v>0.999</v>
      </c>
      <c r="M148">
        <f t="shared" si="42"/>
        <v>28.858955886423438</v>
      </c>
      <c r="N148" s="5">
        <f t="shared" si="38"/>
        <v>10.415310538363435</v>
      </c>
      <c r="O148" s="5">
        <f t="shared" si="39"/>
        <v>6.3532590706421939</v>
      </c>
      <c r="P148" s="5">
        <f t="shared" si="40"/>
        <v>0.60999228465063948</v>
      </c>
      <c r="Q148" s="5">
        <f t="shared" si="43"/>
        <v>28.879503718479846</v>
      </c>
      <c r="R148" s="5">
        <f t="shared" si="41"/>
        <v>0.99928849774370399</v>
      </c>
    </row>
    <row r="149" spans="1:18" x14ac:dyDescent="0.3">
      <c r="A149" t="s">
        <v>11</v>
      </c>
      <c r="B149" s="5">
        <f t="shared" si="32"/>
        <v>28.86</v>
      </c>
      <c r="C149">
        <v>9.3999999999999986</v>
      </c>
      <c r="D149">
        <v>4.8000000000000007</v>
      </c>
      <c r="E149">
        <v>19.899999999999999</v>
      </c>
      <c r="F149">
        <v>15.399999999999999</v>
      </c>
      <c r="G149" s="5">
        <f t="shared" si="33"/>
        <v>10.590999999999999</v>
      </c>
      <c r="H149" s="5">
        <f t="shared" si="34"/>
        <v>6.7889999999999997</v>
      </c>
      <c r="I149" s="5">
        <f t="shared" si="35"/>
        <v>0.64100000000000001</v>
      </c>
      <c r="J149" s="5">
        <f t="shared" si="36"/>
        <v>29.43</v>
      </c>
      <c r="K149" s="5">
        <f t="shared" si="37"/>
        <v>0.98099999999999998</v>
      </c>
      <c r="M149">
        <f t="shared" si="42"/>
        <v>28.858955886423438</v>
      </c>
      <c r="N149" s="5">
        <f t="shared" si="38"/>
        <v>10.591004941373868</v>
      </c>
      <c r="O149" s="5">
        <f t="shared" si="39"/>
        <v>6.7887412161977831</v>
      </c>
      <c r="P149" s="5">
        <f t="shared" si="40"/>
        <v>0.64099122356911542</v>
      </c>
      <c r="Q149" s="5">
        <f t="shared" si="43"/>
        <v>29.425315950872054</v>
      </c>
      <c r="R149" s="5">
        <f t="shared" si="41"/>
        <v>0.98075262588873469</v>
      </c>
    </row>
    <row r="150" spans="1:18" x14ac:dyDescent="0.3">
      <c r="A150" t="s">
        <v>11</v>
      </c>
      <c r="B150" s="5">
        <f t="shared" si="32"/>
        <v>28.86</v>
      </c>
      <c r="C150">
        <v>9.6999999999999993</v>
      </c>
      <c r="D150">
        <v>5.9000000000000021</v>
      </c>
      <c r="E150">
        <v>20.2</v>
      </c>
      <c r="F150">
        <v>16.5</v>
      </c>
      <c r="G150" s="5">
        <f t="shared" si="33"/>
        <v>10.856</v>
      </c>
      <c r="H150" s="5">
        <f t="shared" si="34"/>
        <v>7.6319999999999997</v>
      </c>
      <c r="I150" s="5">
        <f t="shared" si="35"/>
        <v>0.70299999999999996</v>
      </c>
      <c r="J150" s="5">
        <f t="shared" si="36"/>
        <v>30.25</v>
      </c>
      <c r="K150" s="5">
        <f t="shared" si="37"/>
        <v>0.95399999999999996</v>
      </c>
      <c r="M150">
        <f t="shared" si="42"/>
        <v>28.858955886423438</v>
      </c>
      <c r="N150" s="5">
        <f t="shared" si="38"/>
        <v>10.855891252900367</v>
      </c>
      <c r="O150" s="5">
        <f t="shared" si="39"/>
        <v>7.6324145705545146</v>
      </c>
      <c r="P150" s="5">
        <f t="shared" si="40"/>
        <v>0.70306660160356371</v>
      </c>
      <c r="Q150" s="5">
        <f t="shared" si="43"/>
        <v>30.248211766260276</v>
      </c>
      <c r="R150" s="5">
        <f t="shared" si="41"/>
        <v>0.9540714707179333</v>
      </c>
    </row>
    <row r="151" spans="1:18" x14ac:dyDescent="0.3">
      <c r="A151" t="s">
        <v>11</v>
      </c>
      <c r="B151" s="5">
        <f t="shared" si="32"/>
        <v>28.86</v>
      </c>
      <c r="C151">
        <v>9.7999999999999972</v>
      </c>
      <c r="D151">
        <v>6.3000000000000007</v>
      </c>
      <c r="E151">
        <v>20.299999999999997</v>
      </c>
      <c r="F151">
        <v>16.899999999999999</v>
      </c>
      <c r="G151" s="5">
        <f t="shared" si="33"/>
        <v>10.945</v>
      </c>
      <c r="H151" s="5">
        <f t="shared" si="34"/>
        <v>7.9509999999999996</v>
      </c>
      <c r="I151" s="5">
        <f t="shared" si="35"/>
        <v>0.72699999999999998</v>
      </c>
      <c r="J151" s="5">
        <f t="shared" si="36"/>
        <v>30.52</v>
      </c>
      <c r="K151" s="5">
        <f t="shared" si="37"/>
        <v>0.94499999999999995</v>
      </c>
      <c r="M151">
        <f t="shared" si="42"/>
        <v>28.858955886423438</v>
      </c>
      <c r="N151" s="5">
        <f t="shared" si="38"/>
        <v>10.944531211224405</v>
      </c>
      <c r="O151" s="5">
        <f t="shared" si="39"/>
        <v>7.9513772866267507</v>
      </c>
      <c r="P151" s="5">
        <f t="shared" si="40"/>
        <v>0.7265160227668811</v>
      </c>
      <c r="Q151" s="5">
        <f t="shared" si="43"/>
        <v>30.523580660789733</v>
      </c>
      <c r="R151" s="5">
        <f t="shared" si="41"/>
        <v>0.94546430207958354</v>
      </c>
    </row>
    <row r="152" spans="1:18" x14ac:dyDescent="0.3">
      <c r="A152" t="s">
        <v>11</v>
      </c>
      <c r="B152" s="5">
        <f t="shared" si="32"/>
        <v>28.86</v>
      </c>
      <c r="C152">
        <v>9.8999999999999986</v>
      </c>
      <c r="D152">
        <v>6.5</v>
      </c>
      <c r="E152">
        <v>20.399999999999999</v>
      </c>
      <c r="F152">
        <v>17.099999999999998</v>
      </c>
      <c r="G152" s="5">
        <f t="shared" si="33"/>
        <v>11.032999999999999</v>
      </c>
      <c r="H152" s="5">
        <f t="shared" si="34"/>
        <v>8.1129999999999995</v>
      </c>
      <c r="I152" s="5">
        <f t="shared" si="35"/>
        <v>0.73499999999999999</v>
      </c>
      <c r="J152" s="5">
        <f t="shared" si="36"/>
        <v>30.8</v>
      </c>
      <c r="K152" s="5">
        <f t="shared" si="37"/>
        <v>0.93700000000000006</v>
      </c>
      <c r="M152">
        <f t="shared" si="42"/>
        <v>28.858955886423438</v>
      </c>
      <c r="N152" s="5">
        <f t="shared" si="38"/>
        <v>11.03333781918845</v>
      </c>
      <c r="O152" s="5">
        <f t="shared" si="39"/>
        <v>8.1129744770475227</v>
      </c>
      <c r="P152" s="5">
        <f t="shared" si="40"/>
        <v>0.73531460832622886</v>
      </c>
      <c r="Q152" s="5">
        <f t="shared" si="43"/>
        <v>30.799467269090833</v>
      </c>
      <c r="R152" s="5">
        <f t="shared" si="41"/>
        <v>0.93699529392137182</v>
      </c>
    </row>
    <row r="153" spans="1:18" x14ac:dyDescent="0.3">
      <c r="A153" t="s">
        <v>11</v>
      </c>
      <c r="B153" s="5">
        <f t="shared" si="32"/>
        <v>28.86</v>
      </c>
      <c r="C153">
        <v>10</v>
      </c>
      <c r="D153">
        <v>6.9000000000000021</v>
      </c>
      <c r="E153">
        <v>20.5</v>
      </c>
      <c r="F153">
        <v>17.5</v>
      </c>
      <c r="G153" s="5">
        <f t="shared" si="33"/>
        <v>11.122</v>
      </c>
      <c r="H153" s="5">
        <f t="shared" si="34"/>
        <v>8.44</v>
      </c>
      <c r="I153" s="5">
        <f t="shared" si="35"/>
        <v>0.75900000000000001</v>
      </c>
      <c r="J153" s="5">
        <f t="shared" si="36"/>
        <v>31.08</v>
      </c>
      <c r="K153" s="5">
        <f t="shared" si="37"/>
        <v>0.92900000000000005</v>
      </c>
      <c r="M153">
        <f t="shared" si="42"/>
        <v>28.858955886423438</v>
      </c>
      <c r="N153" s="5">
        <f t="shared" si="38"/>
        <v>11.122307833036206</v>
      </c>
      <c r="O153" s="5">
        <f t="shared" si="39"/>
        <v>8.4400811978235648</v>
      </c>
      <c r="P153" s="5">
        <f t="shared" si="40"/>
        <v>0.75884261832371547</v>
      </c>
      <c r="Q153" s="5">
        <f t="shared" si="43"/>
        <v>31.075861514110272</v>
      </c>
      <c r="R153" s="5">
        <f t="shared" si="41"/>
        <v>0.92866149095560135</v>
      </c>
    </row>
    <row r="154" spans="1:18" x14ac:dyDescent="0.3">
      <c r="A154" t="s">
        <v>11</v>
      </c>
      <c r="B154" s="5">
        <f t="shared" si="32"/>
        <v>28.86</v>
      </c>
      <c r="C154">
        <v>10.299999999999997</v>
      </c>
      <c r="D154">
        <v>7.6999999999999993</v>
      </c>
      <c r="E154">
        <v>20.799999999999997</v>
      </c>
      <c r="F154">
        <v>18.299999999999997</v>
      </c>
      <c r="G154" s="5">
        <f t="shared" si="33"/>
        <v>11.39</v>
      </c>
      <c r="H154" s="5">
        <f t="shared" si="34"/>
        <v>9.1080000000000005</v>
      </c>
      <c r="I154" s="5">
        <f t="shared" si="35"/>
        <v>0.8</v>
      </c>
      <c r="J154" s="5">
        <f t="shared" si="36"/>
        <v>31.91</v>
      </c>
      <c r="K154" s="5">
        <f t="shared" si="37"/>
        <v>0.90400000000000003</v>
      </c>
      <c r="M154">
        <f t="shared" si="42"/>
        <v>28.858955886423438</v>
      </c>
      <c r="N154" s="5">
        <f t="shared" si="38"/>
        <v>11.390167036874688</v>
      </c>
      <c r="O154" s="5">
        <f t="shared" si="39"/>
        <v>9.1083725009210958</v>
      </c>
      <c r="P154" s="5">
        <f t="shared" si="40"/>
        <v>0.79966979162232843</v>
      </c>
      <c r="Q154" s="5">
        <f t="shared" si="43"/>
        <v>31.9079929167549</v>
      </c>
      <c r="R154" s="5">
        <f t="shared" si="41"/>
        <v>0.90444284482931514</v>
      </c>
    </row>
    <row r="155" spans="1:18" x14ac:dyDescent="0.3">
      <c r="A155" t="s">
        <v>11</v>
      </c>
      <c r="B155" s="5">
        <f t="shared" si="32"/>
        <v>28.86</v>
      </c>
      <c r="C155">
        <v>10.5</v>
      </c>
      <c r="D155">
        <v>8.3000000000000007</v>
      </c>
      <c r="E155">
        <v>21</v>
      </c>
      <c r="F155">
        <v>18.899999999999999</v>
      </c>
      <c r="G155" s="5">
        <f t="shared" si="33"/>
        <v>11.57</v>
      </c>
      <c r="H155" s="5">
        <f t="shared" si="34"/>
        <v>9.6199999999999992</v>
      </c>
      <c r="I155" s="5">
        <f t="shared" si="35"/>
        <v>0.83199999999999996</v>
      </c>
      <c r="J155" s="5">
        <f t="shared" si="36"/>
        <v>32.47</v>
      </c>
      <c r="K155" s="5">
        <f t="shared" si="37"/>
        <v>0.88900000000000001</v>
      </c>
      <c r="M155">
        <f t="shared" si="42"/>
        <v>28.858955886423438</v>
      </c>
      <c r="N155" s="5">
        <f t="shared" si="38"/>
        <v>11.569500831821918</v>
      </c>
      <c r="O155" s="5">
        <f t="shared" si="39"/>
        <v>9.6203713973110112</v>
      </c>
      <c r="P155" s="5">
        <f t="shared" si="40"/>
        <v>0.83152864908831459</v>
      </c>
      <c r="Q155" s="5">
        <f t="shared" si="43"/>
        <v>32.465111284137969</v>
      </c>
      <c r="R155" s="5">
        <f t="shared" si="41"/>
        <v>0.88892213040167667</v>
      </c>
    </row>
    <row r="156" spans="1:18" x14ac:dyDescent="0.3">
      <c r="A156" t="s">
        <v>11</v>
      </c>
      <c r="B156" s="5">
        <f t="shared" si="32"/>
        <v>28.86</v>
      </c>
      <c r="C156">
        <v>10.599999999999998</v>
      </c>
      <c r="D156">
        <v>8.5</v>
      </c>
      <c r="E156">
        <v>21.099999999999998</v>
      </c>
      <c r="F156">
        <v>19.099999999999998</v>
      </c>
      <c r="G156" s="5">
        <f t="shared" si="33"/>
        <v>11.659000000000001</v>
      </c>
      <c r="H156" s="5">
        <f t="shared" si="34"/>
        <v>9.7929999999999993</v>
      </c>
      <c r="I156" s="5">
        <f t="shared" si="35"/>
        <v>0.84</v>
      </c>
      <c r="J156" s="5">
        <f t="shared" si="36"/>
        <v>32.74</v>
      </c>
      <c r="K156" s="5">
        <f t="shared" si="37"/>
        <v>0.88100000000000001</v>
      </c>
      <c r="M156">
        <f t="shared" si="42"/>
        <v>28.858955886423438</v>
      </c>
      <c r="N156" s="5">
        <f t="shared" si="38"/>
        <v>11.659387405569204</v>
      </c>
      <c r="O156" s="5">
        <f t="shared" si="39"/>
        <v>9.7928644138961811</v>
      </c>
      <c r="P156" s="5">
        <f t="shared" si="40"/>
        <v>0.83991243049515085</v>
      </c>
      <c r="Q156" s="5">
        <f t="shared" si="43"/>
        <v>32.744352914141288</v>
      </c>
      <c r="R156" s="5">
        <f t="shared" si="41"/>
        <v>0.88134146251398771</v>
      </c>
    </row>
    <row r="157" spans="1:18" x14ac:dyDescent="0.3">
      <c r="A157" t="s">
        <v>11</v>
      </c>
      <c r="B157" s="5">
        <f t="shared" si="32"/>
        <v>28.86</v>
      </c>
      <c r="C157">
        <v>10.899999999999999</v>
      </c>
      <c r="D157">
        <v>9.1000000000000014</v>
      </c>
      <c r="E157">
        <v>21.4</v>
      </c>
      <c r="F157">
        <v>19.7</v>
      </c>
      <c r="G157" s="5">
        <f t="shared" si="33"/>
        <v>11.93</v>
      </c>
      <c r="H157" s="5">
        <f t="shared" si="34"/>
        <v>10.315</v>
      </c>
      <c r="I157" s="5">
        <f t="shared" si="35"/>
        <v>0.86499999999999999</v>
      </c>
      <c r="J157" s="5">
        <f t="shared" si="36"/>
        <v>33.58</v>
      </c>
      <c r="K157" s="5">
        <f t="shared" si="37"/>
        <v>0.85899999999999999</v>
      </c>
      <c r="M157">
        <f t="shared" si="42"/>
        <v>28.858955886423438</v>
      </c>
      <c r="N157" s="5">
        <f t="shared" si="38"/>
        <v>11.929893149693129</v>
      </c>
      <c r="O157" s="5">
        <f t="shared" si="39"/>
        <v>10.315310538363438</v>
      </c>
      <c r="P157" s="5">
        <f t="shared" si="40"/>
        <v>0.86466076509903833</v>
      </c>
      <c r="Q157" s="5">
        <f t="shared" si="43"/>
        <v>33.584706058836673</v>
      </c>
      <c r="R157" s="5">
        <f t="shared" si="41"/>
        <v>0.85928862488377167</v>
      </c>
    </row>
    <row r="158" spans="1:18" x14ac:dyDescent="0.3">
      <c r="A158" t="s">
        <v>11</v>
      </c>
      <c r="B158" s="5">
        <f t="shared" si="32"/>
        <v>28.86</v>
      </c>
      <c r="C158">
        <v>11.299999999999997</v>
      </c>
      <c r="D158">
        <v>9.8000000000000007</v>
      </c>
      <c r="E158">
        <v>21.799999999999997</v>
      </c>
      <c r="F158">
        <v>20.399999999999999</v>
      </c>
      <c r="G158" s="5">
        <f t="shared" si="33"/>
        <v>12.292</v>
      </c>
      <c r="H158" s="5">
        <f t="shared" si="34"/>
        <v>10.933</v>
      </c>
      <c r="I158" s="5">
        <f t="shared" si="35"/>
        <v>0.88900000000000001</v>
      </c>
      <c r="J158" s="5">
        <f t="shared" si="36"/>
        <v>34.71</v>
      </c>
      <c r="K158" s="5">
        <f t="shared" si="37"/>
        <v>0.83099999999999996</v>
      </c>
      <c r="M158">
        <f t="shared" si="42"/>
        <v>28.858955886423438</v>
      </c>
      <c r="N158" s="5">
        <f t="shared" si="38"/>
        <v>12.292445641851412</v>
      </c>
      <c r="O158" s="5">
        <f t="shared" si="39"/>
        <v>10.933337819188452</v>
      </c>
      <c r="P158" s="5">
        <f t="shared" si="40"/>
        <v>0.88943552306339424</v>
      </c>
      <c r="Q158" s="5">
        <f t="shared" si="43"/>
        <v>34.711011630975591</v>
      </c>
      <c r="R158" s="5">
        <f t="shared" si="41"/>
        <v>0.83140636156712111</v>
      </c>
    </row>
    <row r="159" spans="1:18" x14ac:dyDescent="0.3">
      <c r="A159" t="s">
        <v>11</v>
      </c>
      <c r="B159" s="5">
        <f t="shared" si="32"/>
        <v>28.86</v>
      </c>
      <c r="C159">
        <v>11.799999999999997</v>
      </c>
      <c r="D159">
        <v>10.5</v>
      </c>
      <c r="E159">
        <v>22.299999999999997</v>
      </c>
      <c r="F159">
        <v>21.099999999999998</v>
      </c>
      <c r="G159" s="5">
        <f t="shared" si="33"/>
        <v>12.747999999999999</v>
      </c>
      <c r="H159" s="5">
        <f t="shared" si="34"/>
        <v>11.558999999999999</v>
      </c>
      <c r="I159" s="5">
        <f t="shared" si="35"/>
        <v>0.90700000000000003</v>
      </c>
      <c r="J159" s="5">
        <f t="shared" si="36"/>
        <v>36.130000000000003</v>
      </c>
      <c r="K159" s="5">
        <f t="shared" si="37"/>
        <v>0.79900000000000004</v>
      </c>
      <c r="M159">
        <f t="shared" si="42"/>
        <v>28.858955886423438</v>
      </c>
      <c r="N159" s="5">
        <f t="shared" si="38"/>
        <v>12.748440279984445</v>
      </c>
      <c r="O159" s="5">
        <f t="shared" si="39"/>
        <v>11.559387405569206</v>
      </c>
      <c r="P159" s="5">
        <f t="shared" si="40"/>
        <v>0.90672954115947035</v>
      </c>
      <c r="Q159" s="5">
        <f t="shared" si="43"/>
        <v>36.127604573799672</v>
      </c>
      <c r="R159" s="5">
        <f t="shared" si="41"/>
        <v>0.79880623769206172</v>
      </c>
    </row>
    <row r="160" spans="1:18" x14ac:dyDescent="0.3">
      <c r="A160" t="s">
        <v>11</v>
      </c>
      <c r="B160" s="5">
        <f t="shared" si="32"/>
        <v>28.86</v>
      </c>
      <c r="C160">
        <v>12</v>
      </c>
      <c r="D160">
        <v>10.8</v>
      </c>
      <c r="E160">
        <v>22.5</v>
      </c>
      <c r="F160">
        <v>21.4</v>
      </c>
      <c r="G160" s="5">
        <f t="shared" si="33"/>
        <v>12.932</v>
      </c>
      <c r="H160" s="5">
        <f t="shared" si="34"/>
        <v>11.83</v>
      </c>
      <c r="I160" s="5">
        <f t="shared" si="35"/>
        <v>0.91500000000000004</v>
      </c>
      <c r="J160" s="5">
        <f t="shared" si="36"/>
        <v>36.700000000000003</v>
      </c>
      <c r="K160" s="5">
        <f t="shared" si="37"/>
        <v>0.78600000000000003</v>
      </c>
      <c r="M160">
        <f t="shared" si="42"/>
        <v>28.858955886423438</v>
      </c>
      <c r="N160" s="5">
        <f t="shared" si="38"/>
        <v>12.931654057942648</v>
      </c>
      <c r="O160" s="5">
        <f t="shared" si="39"/>
        <v>11.829893149693131</v>
      </c>
      <c r="P160" s="5">
        <f t="shared" si="40"/>
        <v>0.91480123862632923</v>
      </c>
      <c r="Q160" s="5">
        <f t="shared" si="43"/>
        <v>36.696776496404624</v>
      </c>
      <c r="R160" s="5">
        <f t="shared" si="41"/>
        <v>0.78641664586672622</v>
      </c>
    </row>
    <row r="161" spans="1:18" x14ac:dyDescent="0.3">
      <c r="A161" t="s">
        <v>11</v>
      </c>
      <c r="B161" s="5">
        <f t="shared" si="32"/>
        <v>28.86</v>
      </c>
      <c r="C161">
        <v>12.95</v>
      </c>
      <c r="D161">
        <v>12.100000000000001</v>
      </c>
      <c r="E161">
        <v>23.45</v>
      </c>
      <c r="F161">
        <v>22.7</v>
      </c>
      <c r="G161" s="5">
        <f t="shared" si="33"/>
        <v>13.808</v>
      </c>
      <c r="H161" s="5">
        <f t="shared" si="34"/>
        <v>13.015000000000001</v>
      </c>
      <c r="I161" s="5">
        <f t="shared" si="35"/>
        <v>0.94299999999999995</v>
      </c>
      <c r="J161" s="5">
        <f t="shared" si="36"/>
        <v>39.42</v>
      </c>
      <c r="K161" s="5">
        <f t="shared" si="37"/>
        <v>0.73199999999999998</v>
      </c>
      <c r="M161">
        <f t="shared" si="42"/>
        <v>28.858955886423438</v>
      </c>
      <c r="N161" s="5">
        <f t="shared" si="38"/>
        <v>13.807697258756717</v>
      </c>
      <c r="O161" s="5">
        <f t="shared" si="39"/>
        <v>13.015309567104866</v>
      </c>
      <c r="P161" s="5">
        <f t="shared" si="40"/>
        <v>0.94261261115430928</v>
      </c>
      <c r="Q161" s="5">
        <f t="shared" si="43"/>
        <v>39.418292304053615</v>
      </c>
      <c r="R161" s="5">
        <f t="shared" si="41"/>
        <v>0.73212090629952786</v>
      </c>
    </row>
    <row r="162" spans="1:18" x14ac:dyDescent="0.3">
      <c r="A162" t="s">
        <v>11</v>
      </c>
      <c r="B162" s="5">
        <f t="shared" si="32"/>
        <v>28.86</v>
      </c>
      <c r="C162">
        <v>13.799999999999997</v>
      </c>
      <c r="D162">
        <v>13.2</v>
      </c>
      <c r="E162">
        <v>24.299999999999997</v>
      </c>
      <c r="F162">
        <v>23.799999999999997</v>
      </c>
      <c r="G162" s="5">
        <f t="shared" si="33"/>
        <v>14.599</v>
      </c>
      <c r="H162" s="5">
        <f t="shared" si="34"/>
        <v>14.032999999999999</v>
      </c>
      <c r="I162" s="5">
        <f t="shared" si="35"/>
        <v>0.96099999999999997</v>
      </c>
      <c r="J162" s="5">
        <f t="shared" si="36"/>
        <v>41.88</v>
      </c>
      <c r="K162" s="5">
        <f t="shared" si="37"/>
        <v>0.68899999999999995</v>
      </c>
      <c r="M162">
        <f t="shared" si="42"/>
        <v>28.858955886423438</v>
      </c>
      <c r="N162" s="5">
        <f t="shared" si="38"/>
        <v>14.598743190965918</v>
      </c>
      <c r="O162" s="5">
        <f t="shared" si="39"/>
        <v>14.03265635695478</v>
      </c>
      <c r="P162" s="5">
        <f t="shared" si="40"/>
        <v>0.96122359119506617</v>
      </c>
      <c r="Q162" s="5">
        <f t="shared" si="43"/>
        <v>41.875755597054713</v>
      </c>
      <c r="R162" s="5">
        <f t="shared" si="41"/>
        <v>0.68915666057744407</v>
      </c>
    </row>
    <row r="163" spans="1:18" x14ac:dyDescent="0.3">
      <c r="A163" t="s">
        <v>11</v>
      </c>
      <c r="B163" s="5">
        <f t="shared" si="32"/>
        <v>28.86</v>
      </c>
      <c r="C163">
        <v>14.599999999999998</v>
      </c>
      <c r="D163">
        <v>14</v>
      </c>
      <c r="E163">
        <v>25.099999999999998</v>
      </c>
      <c r="F163">
        <v>24.599999999999998</v>
      </c>
      <c r="G163" s="5">
        <f t="shared" si="33"/>
        <v>15.349</v>
      </c>
      <c r="H163" s="5">
        <f t="shared" si="34"/>
        <v>14.779</v>
      </c>
      <c r="I163" s="5">
        <f t="shared" si="35"/>
        <v>0.96299999999999997</v>
      </c>
      <c r="J163" s="5">
        <f t="shared" si="36"/>
        <v>44.21</v>
      </c>
      <c r="K163" s="5">
        <f t="shared" si="37"/>
        <v>0.65300000000000002</v>
      </c>
      <c r="M163">
        <f t="shared" si="42"/>
        <v>28.858955886423438</v>
      </c>
      <c r="N163" s="5">
        <f t="shared" si="38"/>
        <v>15.348638699121386</v>
      </c>
      <c r="O163" s="5">
        <f t="shared" si="39"/>
        <v>14.779380439608477</v>
      </c>
      <c r="P163" s="5">
        <f t="shared" si="40"/>
        <v>0.96291148220555256</v>
      </c>
      <c r="Q163" s="5">
        <f t="shared" si="43"/>
        <v>44.205380982690492</v>
      </c>
      <c r="R163" s="5">
        <f t="shared" si="41"/>
        <v>0.65283807638087643</v>
      </c>
    </row>
    <row r="164" spans="1:18" x14ac:dyDescent="0.3">
      <c r="A164" t="s">
        <v>11</v>
      </c>
      <c r="B164" s="5">
        <f t="shared" si="32"/>
        <v>28.86</v>
      </c>
      <c r="C164">
        <v>15.5</v>
      </c>
      <c r="D164">
        <v>15.100000000000001</v>
      </c>
      <c r="E164">
        <v>26</v>
      </c>
      <c r="F164">
        <v>25.7</v>
      </c>
      <c r="G164" s="5">
        <f t="shared" si="33"/>
        <v>16.198</v>
      </c>
      <c r="H164" s="5">
        <f t="shared" si="34"/>
        <v>15.814</v>
      </c>
      <c r="I164" s="5">
        <f t="shared" si="35"/>
        <v>0.97599999999999998</v>
      </c>
      <c r="J164" s="5">
        <f t="shared" si="36"/>
        <v>46.84</v>
      </c>
      <c r="K164" s="5">
        <f t="shared" si="37"/>
        <v>0.61599999999999999</v>
      </c>
      <c r="M164">
        <f t="shared" si="42"/>
        <v>28.858955886423438</v>
      </c>
      <c r="N164" s="5">
        <f t="shared" si="38"/>
        <v>16.197706903599801</v>
      </c>
      <c r="O164" s="5">
        <f t="shared" si="39"/>
        <v>15.814090851993925</v>
      </c>
      <c r="P164" s="5">
        <f t="shared" si="40"/>
        <v>0.97631664445535671</v>
      </c>
      <c r="Q164" s="5">
        <f t="shared" si="43"/>
        <v>46.843096266723137</v>
      </c>
      <c r="R164" s="5">
        <f t="shared" si="41"/>
        <v>0.61607703560203275</v>
      </c>
    </row>
    <row r="165" spans="1:18" x14ac:dyDescent="0.3">
      <c r="A165" t="s">
        <v>11</v>
      </c>
      <c r="B165" s="5">
        <f t="shared" si="32"/>
        <v>28.86</v>
      </c>
      <c r="C165">
        <v>16.2</v>
      </c>
      <c r="D165">
        <v>15.8</v>
      </c>
      <c r="E165">
        <v>26.7</v>
      </c>
      <c r="F165">
        <v>26.4</v>
      </c>
      <c r="G165" s="5">
        <f t="shared" si="33"/>
        <v>16.861999999999998</v>
      </c>
      <c r="H165" s="5">
        <f t="shared" si="34"/>
        <v>16.477</v>
      </c>
      <c r="I165" s="5">
        <f t="shared" si="35"/>
        <v>0.97699999999999998</v>
      </c>
      <c r="J165" s="5">
        <f t="shared" si="36"/>
        <v>48.91</v>
      </c>
      <c r="K165" s="5">
        <f t="shared" si="37"/>
        <v>0.59</v>
      </c>
      <c r="M165">
        <f t="shared" si="42"/>
        <v>28.858955886423438</v>
      </c>
      <c r="N165" s="5">
        <f t="shared" si="38"/>
        <v>16.861602585017977</v>
      </c>
      <c r="O165" s="5">
        <f t="shared" si="39"/>
        <v>16.476724441622856</v>
      </c>
      <c r="P165" s="5">
        <f t="shared" si="40"/>
        <v>0.9771742845050152</v>
      </c>
      <c r="Q165" s="5">
        <f t="shared" si="43"/>
        <v>48.905554590616845</v>
      </c>
      <c r="R165" s="5">
        <f t="shared" si="41"/>
        <v>0.59009566761891696</v>
      </c>
    </row>
    <row r="166" spans="1:18" x14ac:dyDescent="0.3">
      <c r="A166" t="s">
        <v>11</v>
      </c>
      <c r="B166" s="5">
        <f t="shared" si="32"/>
        <v>28.86</v>
      </c>
      <c r="C166">
        <v>16.799999999999997</v>
      </c>
      <c r="D166">
        <v>16.5</v>
      </c>
      <c r="E166">
        <v>27.299999999999997</v>
      </c>
      <c r="F166">
        <v>27.099999999999998</v>
      </c>
      <c r="G166" s="5">
        <f t="shared" si="33"/>
        <v>17.433</v>
      </c>
      <c r="H166" s="5">
        <f t="shared" si="34"/>
        <v>17.141999999999999</v>
      </c>
      <c r="I166" s="5">
        <f t="shared" si="35"/>
        <v>0.98299999999999998</v>
      </c>
      <c r="J166" s="5">
        <f t="shared" si="36"/>
        <v>50.68</v>
      </c>
      <c r="K166" s="5">
        <f t="shared" si="37"/>
        <v>0.56899999999999995</v>
      </c>
      <c r="M166">
        <f t="shared" si="42"/>
        <v>28.858955886423438</v>
      </c>
      <c r="N166" s="5">
        <f t="shared" si="38"/>
        <v>17.432840728888706</v>
      </c>
      <c r="O166" s="5">
        <f t="shared" si="39"/>
        <v>17.142216019435281</v>
      </c>
      <c r="P166" s="5">
        <f t="shared" si="40"/>
        <v>0.98332889550400016</v>
      </c>
      <c r="Q166" s="5">
        <f t="shared" si="43"/>
        <v>50.680163008365653</v>
      </c>
      <c r="R166" s="5">
        <f t="shared" si="41"/>
        <v>0.56943297285093097</v>
      </c>
    </row>
    <row r="167" spans="1:18" x14ac:dyDescent="0.3">
      <c r="A167" t="s">
        <v>11</v>
      </c>
      <c r="B167" s="5">
        <f t="shared" si="32"/>
        <v>28.86</v>
      </c>
      <c r="C167">
        <v>17.399999999999999</v>
      </c>
      <c r="D167">
        <v>17.200000000000003</v>
      </c>
      <c r="E167">
        <v>27.9</v>
      </c>
      <c r="F167">
        <v>27.799999999999997</v>
      </c>
      <c r="G167" s="5">
        <f t="shared" si="33"/>
        <v>18.006</v>
      </c>
      <c r="H167" s="5">
        <f t="shared" si="34"/>
        <v>17.809999999999999</v>
      </c>
      <c r="I167" s="5">
        <f t="shared" si="35"/>
        <v>0.98899999999999999</v>
      </c>
      <c r="J167" s="5">
        <f t="shared" si="36"/>
        <v>52.46</v>
      </c>
      <c r="K167" s="5">
        <f t="shared" si="37"/>
        <v>0.55000000000000004</v>
      </c>
      <c r="M167">
        <f t="shared" si="42"/>
        <v>28.858955886423438</v>
      </c>
      <c r="N167" s="5">
        <f t="shared" si="38"/>
        <v>18.005914449754584</v>
      </c>
      <c r="O167" s="5">
        <f t="shared" si="39"/>
        <v>17.8102813866175</v>
      </c>
      <c r="P167" s="5">
        <f t="shared" si="40"/>
        <v>0.98913506649812222</v>
      </c>
      <c r="Q167" s="5">
        <f t="shared" si="43"/>
        <v>52.460473829607587</v>
      </c>
      <c r="R167" s="5">
        <f t="shared" si="41"/>
        <v>0.55010856326150925</v>
      </c>
    </row>
    <row r="168" spans="1:18" x14ac:dyDescent="0.3">
      <c r="A168" t="s">
        <v>11</v>
      </c>
      <c r="B168" s="5">
        <f t="shared" si="32"/>
        <v>32.18</v>
      </c>
      <c r="C168">
        <v>10.299999999999997</v>
      </c>
      <c r="D168">
        <v>0</v>
      </c>
      <c r="E168">
        <v>20.799999999999997</v>
      </c>
      <c r="F168" s="6" t="s">
        <v>30</v>
      </c>
      <c r="G168" s="5">
        <f t="shared" si="33"/>
        <v>11.656000000000001</v>
      </c>
      <c r="H168" s="5">
        <f t="shared" si="34"/>
        <v>0</v>
      </c>
      <c r="I168" s="5">
        <f t="shared" si="35"/>
        <v>0</v>
      </c>
      <c r="J168" s="5">
        <f t="shared" si="36"/>
        <v>32.18</v>
      </c>
      <c r="K168" s="5">
        <f t="shared" si="37"/>
        <v>1</v>
      </c>
      <c r="M168">
        <v>32.181598389527387</v>
      </c>
      <c r="N168" s="5">
        <f t="shared" si="38"/>
        <v>11.655648316567374</v>
      </c>
      <c r="O168" s="5">
        <f t="shared" si="39"/>
        <v>0</v>
      </c>
      <c r="P168" s="5">
        <f t="shared" si="40"/>
        <v>0</v>
      </c>
      <c r="Q168" s="5">
        <f>M168</f>
        <v>32.181598389527387</v>
      </c>
      <c r="R168" s="5">
        <f t="shared" si="41"/>
        <v>1</v>
      </c>
    </row>
    <row r="169" spans="1:18" x14ac:dyDescent="0.3">
      <c r="A169" t="s">
        <v>11</v>
      </c>
      <c r="B169" s="5">
        <f t="shared" si="32"/>
        <v>32.18</v>
      </c>
      <c r="C169">
        <v>10.299999999999997</v>
      </c>
      <c r="D169">
        <v>3.8000000000000007</v>
      </c>
      <c r="E169">
        <v>20.799999999999997</v>
      </c>
      <c r="F169">
        <v>14.399999999999999</v>
      </c>
      <c r="G169" s="5">
        <f t="shared" si="33"/>
        <v>11.656000000000001</v>
      </c>
      <c r="H169" s="5">
        <f t="shared" si="34"/>
        <v>6.6280000000000001</v>
      </c>
      <c r="I169" s="5">
        <f t="shared" si="35"/>
        <v>0.56899999999999995</v>
      </c>
      <c r="J169" s="5">
        <f t="shared" si="36"/>
        <v>32.729999999999997</v>
      </c>
      <c r="K169" s="5">
        <f t="shared" si="37"/>
        <v>0.98299999999999998</v>
      </c>
      <c r="M169">
        <f t="shared" ref="M169:M192" si="44">M168</f>
        <v>32.181598389527387</v>
      </c>
      <c r="N169" s="5">
        <f t="shared" si="38"/>
        <v>11.655648316567374</v>
      </c>
      <c r="O169" s="5">
        <f t="shared" si="39"/>
        <v>6.6284514259245277</v>
      </c>
      <c r="P169" s="5">
        <f t="shared" si="40"/>
        <v>0.56869006733008809</v>
      </c>
      <c r="Q169" s="5">
        <f t="shared" ref="Q169:Q192" si="45" xml:space="preserve"> 3.1066*N169-3.4767</f>
        <v>32.732737060248205</v>
      </c>
      <c r="R169" s="5">
        <f t="shared" si="41"/>
        <v>0.98316246301962507</v>
      </c>
    </row>
    <row r="170" spans="1:18" x14ac:dyDescent="0.3">
      <c r="A170" t="s">
        <v>11</v>
      </c>
      <c r="B170" s="5">
        <f t="shared" si="32"/>
        <v>32.18</v>
      </c>
      <c r="C170">
        <v>10.299999999999997</v>
      </c>
      <c r="D170">
        <v>4.1999999999999993</v>
      </c>
      <c r="E170">
        <v>20.799999999999997</v>
      </c>
      <c r="F170">
        <v>14.799999999999997</v>
      </c>
      <c r="G170" s="5">
        <f t="shared" si="33"/>
        <v>11.656000000000001</v>
      </c>
      <c r="H170" s="5">
        <f t="shared" si="34"/>
        <v>6.8780000000000001</v>
      </c>
      <c r="I170" s="5">
        <f t="shared" si="35"/>
        <v>0.59</v>
      </c>
      <c r="J170" s="5">
        <f t="shared" si="36"/>
        <v>32.729999999999997</v>
      </c>
      <c r="K170" s="5">
        <f t="shared" si="37"/>
        <v>0.98299999999999998</v>
      </c>
      <c r="M170">
        <f t="shared" si="44"/>
        <v>32.181598389527387</v>
      </c>
      <c r="N170" s="5">
        <f t="shared" si="38"/>
        <v>11.655648316567374</v>
      </c>
      <c r="O170" s="5">
        <f t="shared" si="39"/>
        <v>6.8776282308240955</v>
      </c>
      <c r="P170" s="5">
        <f t="shared" si="40"/>
        <v>0.59006826939417978</v>
      </c>
      <c r="Q170" s="5">
        <f t="shared" si="45"/>
        <v>32.732737060248205</v>
      </c>
      <c r="R170" s="5">
        <f t="shared" si="41"/>
        <v>0.98316246301962507</v>
      </c>
    </row>
    <row r="171" spans="1:18" x14ac:dyDescent="0.3">
      <c r="A171" t="s">
        <v>11</v>
      </c>
      <c r="B171" s="5">
        <f t="shared" si="32"/>
        <v>32.18</v>
      </c>
      <c r="C171">
        <v>10.399999999999999</v>
      </c>
      <c r="D171">
        <v>4.6000000000000014</v>
      </c>
      <c r="E171">
        <v>20.9</v>
      </c>
      <c r="F171">
        <v>15.2</v>
      </c>
      <c r="G171" s="5">
        <f t="shared" si="33"/>
        <v>11.743</v>
      </c>
      <c r="H171" s="5">
        <f t="shared" si="34"/>
        <v>7.1390000000000002</v>
      </c>
      <c r="I171" s="5">
        <f t="shared" si="35"/>
        <v>0.60799999999999998</v>
      </c>
      <c r="J171" s="5">
        <f t="shared" si="36"/>
        <v>33</v>
      </c>
      <c r="K171" s="5">
        <f t="shared" si="37"/>
        <v>0.97499999999999998</v>
      </c>
      <c r="M171">
        <f t="shared" si="44"/>
        <v>32.181598389527387</v>
      </c>
      <c r="N171" s="5">
        <f t="shared" si="38"/>
        <v>11.742706640598222</v>
      </c>
      <c r="O171" s="5">
        <f t="shared" si="39"/>
        <v>7.1385547423810163</v>
      </c>
      <c r="P171" s="5">
        <f t="shared" si="40"/>
        <v>0.60791391293901464</v>
      </c>
      <c r="Q171" s="5">
        <f t="shared" si="45"/>
        <v>33.00319244968243</v>
      </c>
      <c r="R171" s="5">
        <f t="shared" si="41"/>
        <v>0.97510561860318001</v>
      </c>
    </row>
    <row r="172" spans="1:18" x14ac:dyDescent="0.3">
      <c r="A172" t="s">
        <v>11</v>
      </c>
      <c r="B172" s="5">
        <f t="shared" si="32"/>
        <v>32.18</v>
      </c>
      <c r="C172">
        <v>10.349999999999998</v>
      </c>
      <c r="D172">
        <v>5.1000000000000014</v>
      </c>
      <c r="E172">
        <v>20.849999999999998</v>
      </c>
      <c r="F172">
        <v>15.7</v>
      </c>
      <c r="G172" s="5">
        <f t="shared" si="33"/>
        <v>11.699</v>
      </c>
      <c r="H172" s="5">
        <f t="shared" si="34"/>
        <v>7.4790000000000001</v>
      </c>
      <c r="I172" s="5">
        <f t="shared" si="35"/>
        <v>0.63900000000000001</v>
      </c>
      <c r="J172" s="5">
        <f t="shared" si="36"/>
        <v>32.869999999999997</v>
      </c>
      <c r="K172" s="5">
        <f t="shared" si="37"/>
        <v>0.97899999999999998</v>
      </c>
      <c r="M172">
        <f t="shared" si="44"/>
        <v>32.181598389527387</v>
      </c>
      <c r="N172" s="5">
        <f t="shared" si="38"/>
        <v>11.699154202231789</v>
      </c>
      <c r="O172" s="5">
        <f t="shared" si="39"/>
        <v>7.4794380610966371</v>
      </c>
      <c r="P172" s="5">
        <f t="shared" si="40"/>
        <v>0.63931442665058835</v>
      </c>
      <c r="Q172" s="5">
        <f t="shared" si="45"/>
        <v>32.867892444653272</v>
      </c>
      <c r="R172" s="5">
        <f t="shared" si="41"/>
        <v>0.97911962087981319</v>
      </c>
    </row>
    <row r="173" spans="1:18" x14ac:dyDescent="0.3">
      <c r="A173" t="s">
        <v>11</v>
      </c>
      <c r="B173" s="5">
        <f t="shared" si="32"/>
        <v>32.18</v>
      </c>
      <c r="C173">
        <v>10.899999999999999</v>
      </c>
      <c r="D173">
        <v>6.9499999999999993</v>
      </c>
      <c r="E173">
        <v>21.4</v>
      </c>
      <c r="F173">
        <v>17.549999999999997</v>
      </c>
      <c r="G173" s="5">
        <f t="shared" si="33"/>
        <v>12.180999999999999</v>
      </c>
      <c r="H173" s="5">
        <f t="shared" si="34"/>
        <v>8.8539999999999992</v>
      </c>
      <c r="I173" s="5">
        <f t="shared" si="35"/>
        <v>0.72699999999999998</v>
      </c>
      <c r="J173" s="5">
        <f t="shared" si="36"/>
        <v>34.36</v>
      </c>
      <c r="K173" s="5">
        <f t="shared" si="37"/>
        <v>0.93600000000000005</v>
      </c>
      <c r="M173">
        <f t="shared" si="44"/>
        <v>32.181598389527387</v>
      </c>
      <c r="N173" s="5">
        <f t="shared" si="38"/>
        <v>12.180696322123568</v>
      </c>
      <c r="O173" s="5">
        <f t="shared" si="39"/>
        <v>8.8542302828052044</v>
      </c>
      <c r="P173" s="5">
        <f t="shared" si="40"/>
        <v>0.72690674232830466</v>
      </c>
      <c r="Q173" s="5">
        <f t="shared" si="45"/>
        <v>34.363851194309071</v>
      </c>
      <c r="R173" s="5">
        <f t="shared" si="41"/>
        <v>0.93649568575878706</v>
      </c>
    </row>
    <row r="174" spans="1:18" x14ac:dyDescent="0.3">
      <c r="A174" t="s">
        <v>11</v>
      </c>
      <c r="B174" s="5">
        <f t="shared" si="32"/>
        <v>32.18</v>
      </c>
      <c r="C174">
        <v>11.099999999999998</v>
      </c>
      <c r="D174">
        <v>8</v>
      </c>
      <c r="E174">
        <v>21.599999999999998</v>
      </c>
      <c r="F174">
        <v>18.599999999999998</v>
      </c>
      <c r="G174" s="5">
        <f t="shared" si="33"/>
        <v>12.356999999999999</v>
      </c>
      <c r="H174" s="5">
        <f t="shared" si="34"/>
        <v>9.6950000000000003</v>
      </c>
      <c r="I174" s="5">
        <f t="shared" si="35"/>
        <v>0.78500000000000003</v>
      </c>
      <c r="J174" s="5">
        <f t="shared" si="36"/>
        <v>34.909999999999997</v>
      </c>
      <c r="K174" s="5">
        <f t="shared" si="37"/>
        <v>0.92200000000000004</v>
      </c>
      <c r="M174">
        <f t="shared" si="44"/>
        <v>32.181598389527387</v>
      </c>
      <c r="N174" s="5">
        <f t="shared" si="38"/>
        <v>12.357089522633121</v>
      </c>
      <c r="O174" s="5">
        <f t="shared" si="39"/>
        <v>9.6953049129370736</v>
      </c>
      <c r="P174" s="5">
        <f t="shared" si="40"/>
        <v>0.78459453540247082</v>
      </c>
      <c r="Q174" s="5">
        <f t="shared" si="45"/>
        <v>34.911834311012051</v>
      </c>
      <c r="R174" s="5">
        <f t="shared" si="41"/>
        <v>0.92179626263225367</v>
      </c>
    </row>
    <row r="175" spans="1:18" x14ac:dyDescent="0.3">
      <c r="A175" t="s">
        <v>11</v>
      </c>
      <c r="B175" s="5">
        <f t="shared" si="32"/>
        <v>32.18</v>
      </c>
      <c r="C175">
        <v>11.2</v>
      </c>
      <c r="D175">
        <v>8.3000000000000007</v>
      </c>
      <c r="E175">
        <v>21.7</v>
      </c>
      <c r="F175">
        <v>18.899999999999999</v>
      </c>
      <c r="G175" s="5">
        <f t="shared" si="33"/>
        <v>12.446</v>
      </c>
      <c r="H175" s="5">
        <f t="shared" si="34"/>
        <v>9.9420000000000002</v>
      </c>
      <c r="I175" s="5">
        <f t="shared" si="35"/>
        <v>0.79900000000000004</v>
      </c>
      <c r="J175" s="5">
        <f t="shared" si="36"/>
        <v>35.19</v>
      </c>
      <c r="K175" s="5">
        <f t="shared" si="37"/>
        <v>0.91500000000000004</v>
      </c>
      <c r="M175">
        <f t="shared" si="44"/>
        <v>32.181598389527387</v>
      </c>
      <c r="N175" s="5">
        <f t="shared" si="38"/>
        <v>12.445530140117032</v>
      </c>
      <c r="O175" s="5">
        <f t="shared" si="39"/>
        <v>9.9419128458881616</v>
      </c>
      <c r="P175" s="5">
        <f t="shared" si="40"/>
        <v>0.79883401783274077</v>
      </c>
      <c r="Q175" s="5">
        <f t="shared" si="45"/>
        <v>35.186583933287572</v>
      </c>
      <c r="R175" s="5">
        <f t="shared" si="41"/>
        <v>0.91459854274408892</v>
      </c>
    </row>
    <row r="176" spans="1:18" x14ac:dyDescent="0.3">
      <c r="A176" t="s">
        <v>11</v>
      </c>
      <c r="B176" s="5">
        <f t="shared" si="32"/>
        <v>32.18</v>
      </c>
      <c r="C176">
        <v>11.549999999999997</v>
      </c>
      <c r="D176">
        <v>9.1500000000000021</v>
      </c>
      <c r="E176">
        <v>22.049999999999997</v>
      </c>
      <c r="F176">
        <v>19.75</v>
      </c>
      <c r="G176" s="5">
        <f t="shared" si="33"/>
        <v>12.756</v>
      </c>
      <c r="H176" s="5">
        <f t="shared" si="34"/>
        <v>10.654</v>
      </c>
      <c r="I176" s="5">
        <f t="shared" si="35"/>
        <v>0.83499999999999996</v>
      </c>
      <c r="J176" s="5">
        <f t="shared" si="36"/>
        <v>36.15</v>
      </c>
      <c r="K176" s="5">
        <f t="shared" si="37"/>
        <v>0.89</v>
      </c>
      <c r="M176">
        <f t="shared" si="44"/>
        <v>32.181598389527387</v>
      </c>
      <c r="N176" s="5">
        <f t="shared" si="38"/>
        <v>12.7563033153464</v>
      </c>
      <c r="O176" s="5">
        <f t="shared" si="39"/>
        <v>10.653624900316515</v>
      </c>
      <c r="P176" s="5">
        <f t="shared" si="40"/>
        <v>0.83516553635877644</v>
      </c>
      <c r="Q176" s="5">
        <f t="shared" si="45"/>
        <v>36.152031879455123</v>
      </c>
      <c r="R176" s="5">
        <f t="shared" si="41"/>
        <v>0.89017398791949787</v>
      </c>
    </row>
    <row r="177" spans="1:18" x14ac:dyDescent="0.3">
      <c r="A177" t="s">
        <v>11</v>
      </c>
      <c r="B177" s="5">
        <f t="shared" si="32"/>
        <v>32.18</v>
      </c>
      <c r="C177">
        <v>11.799999999999997</v>
      </c>
      <c r="D177">
        <v>9.5500000000000007</v>
      </c>
      <c r="E177">
        <v>22.299999999999997</v>
      </c>
      <c r="F177">
        <v>20.149999999999999</v>
      </c>
      <c r="G177" s="5">
        <f t="shared" si="33"/>
        <v>12.978999999999999</v>
      </c>
      <c r="H177" s="5">
        <f t="shared" si="34"/>
        <v>10.994999999999999</v>
      </c>
      <c r="I177" s="5">
        <f t="shared" si="35"/>
        <v>0.84699999999999998</v>
      </c>
      <c r="J177" s="5">
        <f t="shared" si="36"/>
        <v>36.85</v>
      </c>
      <c r="K177" s="5">
        <f t="shared" si="37"/>
        <v>0.873</v>
      </c>
      <c r="M177">
        <f t="shared" si="44"/>
        <v>32.181598389527387</v>
      </c>
      <c r="N177" s="5">
        <f t="shared" si="38"/>
        <v>12.979407765448146</v>
      </c>
      <c r="O177" s="5">
        <f t="shared" si="39"/>
        <v>10.994520162502596</v>
      </c>
      <c r="P177" s="5">
        <f t="shared" si="40"/>
        <v>0.84707410085154866</v>
      </c>
      <c r="Q177" s="5">
        <f t="shared" si="45"/>
        <v>36.845128164141208</v>
      </c>
      <c r="R177" s="5">
        <f t="shared" si="41"/>
        <v>0.87342886272946907</v>
      </c>
    </row>
    <row r="178" spans="1:18" x14ac:dyDescent="0.3">
      <c r="A178" t="s">
        <v>11</v>
      </c>
      <c r="B178" s="5">
        <f t="shared" si="32"/>
        <v>32.18</v>
      </c>
      <c r="C178">
        <v>12</v>
      </c>
      <c r="D178">
        <v>10.050000000000001</v>
      </c>
      <c r="E178">
        <v>22.5</v>
      </c>
      <c r="F178">
        <v>20.65</v>
      </c>
      <c r="G178" s="5">
        <f t="shared" si="33"/>
        <v>13.159000000000001</v>
      </c>
      <c r="H178" s="5">
        <f t="shared" si="34"/>
        <v>11.425000000000001</v>
      </c>
      <c r="I178" s="5">
        <f t="shared" si="35"/>
        <v>0.86799999999999999</v>
      </c>
      <c r="J178" s="5">
        <f t="shared" si="36"/>
        <v>37.4</v>
      </c>
      <c r="K178" s="5">
        <f t="shared" si="37"/>
        <v>0.86</v>
      </c>
      <c r="M178">
        <f t="shared" si="44"/>
        <v>32.181598389527387</v>
      </c>
      <c r="N178" s="5">
        <f t="shared" si="38"/>
        <v>13.158533704058685</v>
      </c>
      <c r="O178" s="5">
        <f t="shared" si="39"/>
        <v>11.425414495435184</v>
      </c>
      <c r="P178" s="5">
        <f t="shared" si="40"/>
        <v>0.86828933621312765</v>
      </c>
      <c r="Q178" s="5">
        <f t="shared" si="45"/>
        <v>37.401600805028707</v>
      </c>
      <c r="R178" s="5">
        <f t="shared" si="41"/>
        <v>0.86043371665526458</v>
      </c>
    </row>
    <row r="179" spans="1:18" x14ac:dyDescent="0.3">
      <c r="A179" t="s">
        <v>11</v>
      </c>
      <c r="B179" s="5">
        <f t="shared" si="32"/>
        <v>32.18</v>
      </c>
      <c r="C179">
        <v>12.299999999999997</v>
      </c>
      <c r="D179">
        <v>10.8</v>
      </c>
      <c r="E179">
        <v>22.799999999999997</v>
      </c>
      <c r="F179">
        <v>21.4</v>
      </c>
      <c r="G179" s="5">
        <f t="shared" si="33"/>
        <v>13.428000000000001</v>
      </c>
      <c r="H179" s="5">
        <f t="shared" si="34"/>
        <v>12.081</v>
      </c>
      <c r="I179" s="5">
        <f t="shared" si="35"/>
        <v>0.9</v>
      </c>
      <c r="J179" s="5">
        <f t="shared" si="36"/>
        <v>38.24</v>
      </c>
      <c r="K179" s="5">
        <f t="shared" si="37"/>
        <v>0.84199999999999997</v>
      </c>
      <c r="M179">
        <f t="shared" si="44"/>
        <v>32.181598389527387</v>
      </c>
      <c r="N179" s="5">
        <f t="shared" si="38"/>
        <v>13.428246552169337</v>
      </c>
      <c r="O179" s="5">
        <f t="shared" si="39"/>
        <v>12.08069632212357</v>
      </c>
      <c r="P179" s="5">
        <f t="shared" si="40"/>
        <v>0.89964808697766496</v>
      </c>
      <c r="Q179" s="5">
        <f t="shared" si="45"/>
        <v>38.239490738969259</v>
      </c>
      <c r="R179" s="5">
        <f t="shared" si="41"/>
        <v>0.84158020328266636</v>
      </c>
    </row>
    <row r="180" spans="1:18" x14ac:dyDescent="0.3">
      <c r="A180" t="s">
        <v>11</v>
      </c>
      <c r="B180" s="5">
        <f t="shared" si="32"/>
        <v>32.18</v>
      </c>
      <c r="C180">
        <v>12.549999999999997</v>
      </c>
      <c r="D180">
        <v>11.05</v>
      </c>
      <c r="E180">
        <v>23.049999999999997</v>
      </c>
      <c r="F180">
        <v>21.65</v>
      </c>
      <c r="G180" s="5">
        <f t="shared" si="33"/>
        <v>13.654</v>
      </c>
      <c r="H180" s="5">
        <f t="shared" si="34"/>
        <v>12.301</v>
      </c>
      <c r="I180" s="5">
        <f t="shared" si="35"/>
        <v>0.90100000000000002</v>
      </c>
      <c r="J180" s="5">
        <f t="shared" si="36"/>
        <v>38.94</v>
      </c>
      <c r="K180" s="5">
        <f t="shared" si="37"/>
        <v>0.82599999999999996</v>
      </c>
      <c r="M180">
        <f t="shared" si="44"/>
        <v>32.181598389527387</v>
      </c>
      <c r="N180" s="5">
        <f t="shared" si="38"/>
        <v>13.653905379100811</v>
      </c>
      <c r="O180" s="5">
        <f t="shared" si="39"/>
        <v>12.301289809385532</v>
      </c>
      <c r="P180" s="5">
        <f t="shared" si="40"/>
        <v>0.90093562741502187</v>
      </c>
      <c r="Q180" s="5">
        <f t="shared" si="45"/>
        <v>38.940522450714575</v>
      </c>
      <c r="R180" s="5">
        <f t="shared" si="41"/>
        <v>0.82642954855724704</v>
      </c>
    </row>
    <row r="181" spans="1:18" x14ac:dyDescent="0.3">
      <c r="A181" t="s">
        <v>11</v>
      </c>
      <c r="B181" s="5">
        <f t="shared" si="32"/>
        <v>32.18</v>
      </c>
      <c r="C181">
        <v>13.099999999999998</v>
      </c>
      <c r="D181">
        <v>11.8</v>
      </c>
      <c r="E181">
        <v>23.599999999999998</v>
      </c>
      <c r="F181">
        <v>22.4</v>
      </c>
      <c r="G181" s="5">
        <f t="shared" si="33"/>
        <v>14.153</v>
      </c>
      <c r="H181" s="5">
        <f t="shared" si="34"/>
        <v>12.968999999999999</v>
      </c>
      <c r="I181" s="5">
        <f t="shared" si="35"/>
        <v>0.91600000000000004</v>
      </c>
      <c r="J181" s="5">
        <f t="shared" si="36"/>
        <v>40.49</v>
      </c>
      <c r="K181" s="5">
        <f t="shared" si="37"/>
        <v>0.79500000000000004</v>
      </c>
      <c r="M181">
        <f t="shared" si="44"/>
        <v>32.181598389527387</v>
      </c>
      <c r="N181" s="5">
        <f t="shared" si="38"/>
        <v>14.153051723067561</v>
      </c>
      <c r="O181" s="5">
        <f t="shared" si="39"/>
        <v>12.968900844387177</v>
      </c>
      <c r="P181" s="5">
        <f t="shared" si="40"/>
        <v>0.91633247006718854</v>
      </c>
      <c r="Q181" s="5">
        <f t="shared" si="45"/>
        <v>40.491170482881678</v>
      </c>
      <c r="R181" s="5">
        <f t="shared" si="41"/>
        <v>0.79478063997020532</v>
      </c>
    </row>
    <row r="182" spans="1:18" x14ac:dyDescent="0.3">
      <c r="A182" t="s">
        <v>11</v>
      </c>
      <c r="B182" s="5">
        <f t="shared" si="32"/>
        <v>32.18</v>
      </c>
      <c r="C182">
        <v>13.549999999999997</v>
      </c>
      <c r="D182">
        <v>12.2</v>
      </c>
      <c r="E182">
        <v>24.049999999999997</v>
      </c>
      <c r="F182">
        <v>22.799999999999997</v>
      </c>
      <c r="G182" s="5">
        <f t="shared" si="33"/>
        <v>14.564</v>
      </c>
      <c r="H182" s="5">
        <f t="shared" si="34"/>
        <v>13.327999999999999</v>
      </c>
      <c r="I182" s="5">
        <f t="shared" si="35"/>
        <v>0.91500000000000004</v>
      </c>
      <c r="J182" s="5">
        <f t="shared" si="36"/>
        <v>41.77</v>
      </c>
      <c r="K182" s="5">
        <f t="shared" si="37"/>
        <v>0.77</v>
      </c>
      <c r="M182">
        <f t="shared" si="44"/>
        <v>32.181598389527387</v>
      </c>
      <c r="N182" s="5">
        <f t="shared" si="38"/>
        <v>14.564013057826873</v>
      </c>
      <c r="O182" s="5">
        <f t="shared" si="39"/>
        <v>13.32824655216934</v>
      </c>
      <c r="P182" s="5">
        <f t="shared" si="40"/>
        <v>0.91514931353392204</v>
      </c>
      <c r="Q182" s="5">
        <f t="shared" si="45"/>
        <v>41.767862965444962</v>
      </c>
      <c r="R182" s="5">
        <f t="shared" si="41"/>
        <v>0.77048707079295864</v>
      </c>
    </row>
    <row r="183" spans="1:18" x14ac:dyDescent="0.3">
      <c r="A183" t="s">
        <v>11</v>
      </c>
      <c r="B183" s="5">
        <f t="shared" si="32"/>
        <v>32.18</v>
      </c>
      <c r="C183">
        <v>14.2</v>
      </c>
      <c r="D183">
        <v>13.2</v>
      </c>
      <c r="E183">
        <v>24.7</v>
      </c>
      <c r="F183">
        <v>23.799999999999997</v>
      </c>
      <c r="G183" s="5">
        <f t="shared" si="33"/>
        <v>15.161</v>
      </c>
      <c r="H183" s="5">
        <f t="shared" si="34"/>
        <v>14.234999999999999</v>
      </c>
      <c r="I183" s="5">
        <f t="shared" si="35"/>
        <v>0.93899999999999995</v>
      </c>
      <c r="J183" s="5">
        <f t="shared" si="36"/>
        <v>43.62</v>
      </c>
      <c r="K183" s="5">
        <f t="shared" si="37"/>
        <v>0.73799999999999999</v>
      </c>
      <c r="M183">
        <f t="shared" si="44"/>
        <v>32.181598389527387</v>
      </c>
      <c r="N183" s="5">
        <f t="shared" si="38"/>
        <v>15.161346174629497</v>
      </c>
      <c r="O183" s="5">
        <f t="shared" si="39"/>
        <v>14.23542773758864</v>
      </c>
      <c r="P183" s="5">
        <f t="shared" si="40"/>
        <v>0.93892900891675057</v>
      </c>
      <c r="Q183" s="5">
        <f t="shared" si="45"/>
        <v>43.623538026103994</v>
      </c>
      <c r="R183" s="5">
        <f t="shared" si="41"/>
        <v>0.73771179151654698</v>
      </c>
    </row>
    <row r="184" spans="1:18" x14ac:dyDescent="0.3">
      <c r="A184" t="s">
        <v>11</v>
      </c>
      <c r="B184" s="5">
        <f t="shared" si="32"/>
        <v>32.18</v>
      </c>
      <c r="C184">
        <v>14.549999999999997</v>
      </c>
      <c r="D184">
        <v>13.600000000000001</v>
      </c>
      <c r="E184">
        <v>25.049999999999997</v>
      </c>
      <c r="F184">
        <v>24.2</v>
      </c>
      <c r="G184" s="5">
        <f t="shared" si="33"/>
        <v>15.484999999999999</v>
      </c>
      <c r="H184" s="5">
        <f t="shared" si="34"/>
        <v>14.601000000000001</v>
      </c>
      <c r="I184" s="5">
        <f t="shared" si="35"/>
        <v>0.94299999999999995</v>
      </c>
      <c r="J184" s="5">
        <f t="shared" si="36"/>
        <v>44.63</v>
      </c>
      <c r="K184" s="5">
        <f t="shared" si="37"/>
        <v>0.72099999999999997</v>
      </c>
      <c r="M184">
        <f t="shared" si="44"/>
        <v>32.181598389527387</v>
      </c>
      <c r="N184" s="5">
        <f t="shared" si="38"/>
        <v>15.484669882079686</v>
      </c>
      <c r="O184" s="5">
        <f t="shared" si="39"/>
        <v>14.601481605900743</v>
      </c>
      <c r="P184" s="5">
        <f t="shared" si="40"/>
        <v>0.94296370003980179</v>
      </c>
      <c r="Q184" s="5">
        <f t="shared" si="45"/>
        <v>44.627975455668746</v>
      </c>
      <c r="R184" s="5">
        <f t="shared" si="41"/>
        <v>0.72110818518969155</v>
      </c>
    </row>
    <row r="185" spans="1:18" x14ac:dyDescent="0.3">
      <c r="A185" t="s">
        <v>11</v>
      </c>
      <c r="B185" s="5">
        <f t="shared" si="32"/>
        <v>32.18</v>
      </c>
      <c r="C185">
        <v>15.099999999999998</v>
      </c>
      <c r="D185">
        <v>14.2</v>
      </c>
      <c r="E185">
        <v>25.599999999999998</v>
      </c>
      <c r="F185">
        <v>24.799999999999997</v>
      </c>
      <c r="G185" s="5">
        <f t="shared" si="33"/>
        <v>15.994999999999999</v>
      </c>
      <c r="H185" s="5">
        <f t="shared" si="34"/>
        <v>15.154</v>
      </c>
      <c r="I185" s="5">
        <f t="shared" si="35"/>
        <v>0.94699999999999995</v>
      </c>
      <c r="J185" s="5">
        <f t="shared" si="36"/>
        <v>46.21</v>
      </c>
      <c r="K185" s="5">
        <f t="shared" si="37"/>
        <v>0.69599999999999995</v>
      </c>
      <c r="M185">
        <f t="shared" si="44"/>
        <v>32.181598389527387</v>
      </c>
      <c r="N185" s="5">
        <f t="shared" si="38"/>
        <v>15.99493970898393</v>
      </c>
      <c r="O185" s="5">
        <f t="shared" si="39"/>
        <v>15.153609013527102</v>
      </c>
      <c r="P185" s="5">
        <f t="shared" si="40"/>
        <v>0.94740019588918645</v>
      </c>
      <c r="Q185" s="5">
        <f t="shared" si="45"/>
        <v>46.213179699929469</v>
      </c>
      <c r="R185" s="5">
        <f t="shared" si="41"/>
        <v>0.69637273605686356</v>
      </c>
    </row>
    <row r="186" spans="1:18" x14ac:dyDescent="0.3">
      <c r="A186" t="s">
        <v>11</v>
      </c>
      <c r="B186" s="5">
        <f t="shared" si="32"/>
        <v>32.18</v>
      </c>
      <c r="C186">
        <v>15.599999999999998</v>
      </c>
      <c r="D186">
        <v>14.7</v>
      </c>
      <c r="E186">
        <v>26.099999999999998</v>
      </c>
      <c r="F186">
        <v>25.299999999999997</v>
      </c>
      <c r="G186" s="5">
        <f t="shared" si="33"/>
        <v>16.460999999999999</v>
      </c>
      <c r="H186" s="5">
        <f t="shared" si="34"/>
        <v>15.616</v>
      </c>
      <c r="I186" s="5">
        <f t="shared" si="35"/>
        <v>0.94899999999999995</v>
      </c>
      <c r="J186" s="5">
        <f t="shared" si="36"/>
        <v>47.66</v>
      </c>
      <c r="K186" s="5">
        <f t="shared" si="37"/>
        <v>0.67500000000000004</v>
      </c>
      <c r="M186">
        <f t="shared" si="44"/>
        <v>32.181598389527387</v>
      </c>
      <c r="N186" s="5">
        <f t="shared" si="38"/>
        <v>16.460979268771318</v>
      </c>
      <c r="O186" s="5">
        <f t="shared" si="39"/>
        <v>15.616289408801434</v>
      </c>
      <c r="P186" s="5">
        <f t="shared" si="40"/>
        <v>0.94868532143938888</v>
      </c>
      <c r="Q186" s="5">
        <f t="shared" si="45"/>
        <v>47.660978196364972</v>
      </c>
      <c r="R186" s="5">
        <f t="shared" si="41"/>
        <v>0.67521900740135932</v>
      </c>
    </row>
    <row r="187" spans="1:18" x14ac:dyDescent="0.3">
      <c r="A187" t="s">
        <v>11</v>
      </c>
      <c r="B187" s="5">
        <f t="shared" si="32"/>
        <v>32.18</v>
      </c>
      <c r="C187">
        <v>16.299999999999997</v>
      </c>
      <c r="D187">
        <v>15.700000000000001</v>
      </c>
      <c r="E187">
        <v>26.799999999999997</v>
      </c>
      <c r="F187">
        <v>26.299999999999997</v>
      </c>
      <c r="G187" s="5">
        <f t="shared" si="33"/>
        <v>17.117000000000001</v>
      </c>
      <c r="H187" s="5">
        <f t="shared" si="34"/>
        <v>16.547999999999998</v>
      </c>
      <c r="I187" s="5">
        <f t="shared" si="35"/>
        <v>0.96699999999999997</v>
      </c>
      <c r="J187" s="5">
        <f t="shared" si="36"/>
        <v>49.7</v>
      </c>
      <c r="K187" s="5">
        <f t="shared" si="37"/>
        <v>0.64800000000000002</v>
      </c>
      <c r="M187">
        <f t="shared" si="44"/>
        <v>32.181598389527387</v>
      </c>
      <c r="N187" s="5">
        <f t="shared" si="38"/>
        <v>17.116590119848112</v>
      </c>
      <c r="O187" s="5">
        <f t="shared" si="39"/>
        <v>16.547934316933468</v>
      </c>
      <c r="P187" s="5">
        <f t="shared" si="40"/>
        <v>0.96677750656334049</v>
      </c>
      <c r="Q187" s="5">
        <f t="shared" si="45"/>
        <v>49.697698866320138</v>
      </c>
      <c r="R187" s="5">
        <f t="shared" si="41"/>
        <v>0.64754705194885154</v>
      </c>
    </row>
    <row r="188" spans="1:18" x14ac:dyDescent="0.3">
      <c r="A188" t="s">
        <v>11</v>
      </c>
      <c r="B188" s="5">
        <f t="shared" si="32"/>
        <v>32.18</v>
      </c>
      <c r="C188">
        <v>16.399999999999999</v>
      </c>
      <c r="D188">
        <v>15.850000000000001</v>
      </c>
      <c r="E188">
        <v>26.9</v>
      </c>
      <c r="F188">
        <v>26.45</v>
      </c>
      <c r="G188" s="5">
        <f t="shared" si="33"/>
        <v>17.210999999999999</v>
      </c>
      <c r="H188" s="5">
        <f t="shared" si="34"/>
        <v>16.687999999999999</v>
      </c>
      <c r="I188" s="5">
        <f t="shared" si="35"/>
        <v>0.97</v>
      </c>
      <c r="J188" s="5">
        <f t="shared" si="36"/>
        <v>49.99</v>
      </c>
      <c r="K188" s="5">
        <f t="shared" si="37"/>
        <v>0.64400000000000002</v>
      </c>
      <c r="M188">
        <f t="shared" si="44"/>
        <v>32.181598389527387</v>
      </c>
      <c r="N188" s="5">
        <f t="shared" si="38"/>
        <v>17.210530102789775</v>
      </c>
      <c r="O188" s="5">
        <f t="shared" si="39"/>
        <v>16.688344184990349</v>
      </c>
      <c r="P188" s="5">
        <f t="shared" si="40"/>
        <v>0.96965892888361516</v>
      </c>
      <c r="Q188" s="5">
        <f t="shared" si="45"/>
        <v>49.989532817326712</v>
      </c>
      <c r="R188" s="5">
        <f t="shared" si="41"/>
        <v>0.64376673627109848</v>
      </c>
    </row>
    <row r="189" spans="1:18" x14ac:dyDescent="0.3">
      <c r="A189" t="s">
        <v>11</v>
      </c>
      <c r="B189" s="5">
        <f t="shared" si="32"/>
        <v>32.18</v>
      </c>
      <c r="C189">
        <v>17.25</v>
      </c>
      <c r="D189">
        <v>16.8</v>
      </c>
      <c r="E189">
        <v>27.75</v>
      </c>
      <c r="F189">
        <v>27.4</v>
      </c>
      <c r="G189" s="5">
        <f t="shared" si="33"/>
        <v>18.012</v>
      </c>
      <c r="H189" s="5">
        <f t="shared" si="34"/>
        <v>17.581</v>
      </c>
      <c r="I189" s="5">
        <f t="shared" si="35"/>
        <v>0.97599999999999998</v>
      </c>
      <c r="J189" s="5">
        <f t="shared" si="36"/>
        <v>52.48</v>
      </c>
      <c r="K189" s="5">
        <f t="shared" si="37"/>
        <v>0.61299999999999999</v>
      </c>
      <c r="M189">
        <f t="shared" si="44"/>
        <v>32.181598389527387</v>
      </c>
      <c r="N189" s="5">
        <f t="shared" si="38"/>
        <v>18.011636474545519</v>
      </c>
      <c r="O189" s="5">
        <f t="shared" si="39"/>
        <v>17.581218615376034</v>
      </c>
      <c r="P189" s="5">
        <f t="shared" si="40"/>
        <v>0.97610334520254383</v>
      </c>
      <c r="Q189" s="5">
        <f t="shared" si="45"/>
        <v>52.478249871823103</v>
      </c>
      <c r="R189" s="5">
        <f t="shared" si="41"/>
        <v>0.61323688324458592</v>
      </c>
    </row>
    <row r="190" spans="1:18" x14ac:dyDescent="0.3">
      <c r="A190" t="s">
        <v>11</v>
      </c>
      <c r="B190" s="5">
        <f t="shared" si="32"/>
        <v>32.18</v>
      </c>
      <c r="C190">
        <v>18.149999999999999</v>
      </c>
      <c r="D190">
        <v>17.700000000000003</v>
      </c>
      <c r="E190">
        <v>28.65</v>
      </c>
      <c r="F190">
        <v>28.299999999999997</v>
      </c>
      <c r="G190" s="5">
        <f t="shared" si="33"/>
        <v>18.864999999999998</v>
      </c>
      <c r="H190" s="5">
        <f t="shared" si="34"/>
        <v>18.431999999999999</v>
      </c>
      <c r="I190" s="5">
        <f t="shared" si="35"/>
        <v>0.97699999999999998</v>
      </c>
      <c r="J190" s="5">
        <f t="shared" si="36"/>
        <v>55.13</v>
      </c>
      <c r="K190" s="5">
        <f t="shared" si="37"/>
        <v>0.58399999999999996</v>
      </c>
      <c r="M190">
        <f t="shared" si="44"/>
        <v>32.181598389527387</v>
      </c>
      <c r="N190" s="5">
        <f t="shared" si="38"/>
        <v>18.86453656263042</v>
      </c>
      <c r="O190" s="5">
        <f t="shared" si="39"/>
        <v>18.432319903706766</v>
      </c>
      <c r="P190" s="5">
        <f t="shared" si="40"/>
        <v>0.97708840302073197</v>
      </c>
      <c r="Q190" s="5">
        <f t="shared" si="45"/>
        <v>55.127869285467661</v>
      </c>
      <c r="R190" s="5">
        <f t="shared" si="41"/>
        <v>0.58376278290172967</v>
      </c>
    </row>
    <row r="191" spans="1:18" x14ac:dyDescent="0.3">
      <c r="A191" t="s">
        <v>11</v>
      </c>
      <c r="B191" s="5">
        <f t="shared" si="32"/>
        <v>32.18</v>
      </c>
      <c r="C191">
        <v>18.899999999999999</v>
      </c>
      <c r="D191">
        <v>18.55</v>
      </c>
      <c r="E191">
        <v>29.4</v>
      </c>
      <c r="F191">
        <v>29.15</v>
      </c>
      <c r="G191" s="5">
        <f t="shared" si="33"/>
        <v>19.579000000000001</v>
      </c>
      <c r="H191" s="5">
        <f t="shared" si="34"/>
        <v>19.239999999999998</v>
      </c>
      <c r="I191" s="5">
        <f t="shared" si="35"/>
        <v>0.98299999999999998</v>
      </c>
      <c r="J191" s="5">
        <f t="shared" si="36"/>
        <v>57.35</v>
      </c>
      <c r="K191" s="5">
        <f t="shared" si="37"/>
        <v>0.56100000000000005</v>
      </c>
      <c r="M191">
        <f t="shared" si="44"/>
        <v>32.181598389527387</v>
      </c>
      <c r="N191" s="5">
        <f t="shared" si="38"/>
        <v>19.578545614882351</v>
      </c>
      <c r="O191" s="5">
        <f t="shared" si="39"/>
        <v>19.240234385554942</v>
      </c>
      <c r="P191" s="5">
        <f t="shared" si="40"/>
        <v>0.98272030844465552</v>
      </c>
      <c r="Q191" s="5">
        <f t="shared" si="45"/>
        <v>57.346009807193511</v>
      </c>
      <c r="R191" s="5">
        <f t="shared" si="41"/>
        <v>0.56118287039895343</v>
      </c>
    </row>
    <row r="192" spans="1:18" x14ac:dyDescent="0.3">
      <c r="A192" t="s">
        <v>11</v>
      </c>
      <c r="B192" s="5">
        <f t="shared" si="32"/>
        <v>32.18</v>
      </c>
      <c r="C192">
        <v>20</v>
      </c>
      <c r="D192">
        <v>19.899999999999999</v>
      </c>
      <c r="E192">
        <v>30.5</v>
      </c>
      <c r="F192">
        <v>30.5</v>
      </c>
      <c r="G192" s="5">
        <f t="shared" si="33"/>
        <v>20.63</v>
      </c>
      <c r="H192" s="5">
        <f t="shared" si="34"/>
        <v>20.53</v>
      </c>
      <c r="I192" s="5">
        <f t="shared" si="35"/>
        <v>0.995</v>
      </c>
      <c r="J192" s="5">
        <f t="shared" si="36"/>
        <v>60.61</v>
      </c>
      <c r="K192" s="5">
        <f t="shared" si="37"/>
        <v>0.53100000000000003</v>
      </c>
      <c r="M192">
        <f t="shared" si="44"/>
        <v>32.181598389527387</v>
      </c>
      <c r="N192" s="5">
        <f t="shared" si="38"/>
        <v>20.630483942681764</v>
      </c>
      <c r="O192" s="5">
        <f t="shared" si="39"/>
        <v>20.530483942681762</v>
      </c>
      <c r="P192" s="5">
        <f t="shared" si="40"/>
        <v>0.99515280396340511</v>
      </c>
      <c r="Q192" s="5">
        <f t="shared" si="45"/>
        <v>60.613961416335165</v>
      </c>
      <c r="R192" s="5">
        <f t="shared" si="41"/>
        <v>0.53092715997365258</v>
      </c>
    </row>
    <row r="193" spans="1:18" x14ac:dyDescent="0.3">
      <c r="A193" t="s">
        <v>11</v>
      </c>
      <c r="B193" s="5">
        <f t="shared" si="32"/>
        <v>36.06</v>
      </c>
      <c r="C193">
        <v>10.899999999999999</v>
      </c>
      <c r="D193">
        <v>0</v>
      </c>
      <c r="E193">
        <v>21.4</v>
      </c>
      <c r="F193" s="6" t="s">
        <v>30</v>
      </c>
      <c r="G193" s="5">
        <f t="shared" si="33"/>
        <v>12.507999999999999</v>
      </c>
      <c r="H193" s="5">
        <f t="shared" si="34"/>
        <v>0</v>
      </c>
      <c r="I193" s="5">
        <f t="shared" si="35"/>
        <v>0</v>
      </c>
      <c r="J193" s="5">
        <f t="shared" si="36"/>
        <v>36.06</v>
      </c>
      <c r="K193" s="5">
        <f t="shared" si="37"/>
        <v>1</v>
      </c>
      <c r="M193">
        <v>36.055513431069983</v>
      </c>
      <c r="N193" s="5">
        <f t="shared" si="38"/>
        <v>12.507586348057293</v>
      </c>
      <c r="O193" s="5">
        <f t="shared" si="39"/>
        <v>0</v>
      </c>
      <c r="P193" s="5">
        <f t="shared" si="40"/>
        <v>0</v>
      </c>
      <c r="Q193" s="5">
        <f>M193</f>
        <v>36.055513431069983</v>
      </c>
      <c r="R193" s="5">
        <f t="shared" si="41"/>
        <v>1</v>
      </c>
    </row>
    <row r="194" spans="1:18" x14ac:dyDescent="0.3">
      <c r="A194" t="s">
        <v>11</v>
      </c>
      <c r="B194" s="5">
        <f t="shared" ref="B194:B213" si="46">ROUND(M194,2)</f>
        <v>36.06</v>
      </c>
      <c r="C194">
        <v>10.799999999999997</v>
      </c>
      <c r="D194">
        <v>2.9000000000000021</v>
      </c>
      <c r="E194">
        <v>21.299999999999997</v>
      </c>
      <c r="F194">
        <v>13.5</v>
      </c>
      <c r="G194" s="5">
        <f t="shared" ref="G194:G213" si="47">ROUND(N194,3)</f>
        <v>12.423</v>
      </c>
      <c r="H194" s="5">
        <f t="shared" ref="H194:H213" si="48">ROUND(O194,3)</f>
        <v>6.94</v>
      </c>
      <c r="I194" s="5">
        <f t="shared" ref="I194:I213" si="49">ROUND(P194,3)</f>
        <v>0.55900000000000005</v>
      </c>
      <c r="J194" s="5">
        <f t="shared" ref="J194:J213" si="50">ROUND(Q194,2)</f>
        <v>35.119999999999997</v>
      </c>
      <c r="K194" s="5">
        <f t="shared" ref="K194:K213" si="51">ROUND(R194,3)</f>
        <v>1.0269999999999999</v>
      </c>
      <c r="M194">
        <f t="shared" ref="M194:M213" si="52">M193</f>
        <v>36.055513431069983</v>
      </c>
      <c r="N194" s="5">
        <f t="shared" ref="N194:N213" si="53">(C194+((((1000*M194)/(30*E194))^2)/1962))</f>
        <v>12.422716489136453</v>
      </c>
      <c r="O194" s="5">
        <f t="shared" ref="O194:O213" si="54">IF(D194=0,0,(D194+((((1000*M194)/(30*F194))^2)/1962)))</f>
        <v>6.939562381104631</v>
      </c>
      <c r="P194" s="5">
        <f t="shared" ref="P194:P213" si="55">O194/N194</f>
        <v>0.55861875195922017</v>
      </c>
      <c r="Q194" s="5">
        <f t="shared" ref="Q194:Q213" si="56" xml:space="preserve"> 3.1066*N194-3.4767</f>
        <v>35.115711045151301</v>
      </c>
      <c r="R194" s="5">
        <f t="shared" ref="R194:R213" si="57">M194/Q194</f>
        <v>1.0267630174058073</v>
      </c>
    </row>
    <row r="195" spans="1:18" x14ac:dyDescent="0.3">
      <c r="A195" t="s">
        <v>11</v>
      </c>
      <c r="B195" s="5">
        <f t="shared" si="46"/>
        <v>36.06</v>
      </c>
      <c r="C195">
        <v>10.799999999999997</v>
      </c>
      <c r="D195">
        <v>3.6000000000000014</v>
      </c>
      <c r="E195">
        <v>21.299999999999997</v>
      </c>
      <c r="F195">
        <v>14.2</v>
      </c>
      <c r="G195" s="5">
        <f t="shared" si="47"/>
        <v>12.423</v>
      </c>
      <c r="H195" s="5">
        <f t="shared" si="48"/>
        <v>7.2510000000000003</v>
      </c>
      <c r="I195" s="5">
        <f t="shared" si="49"/>
        <v>0.58399999999999996</v>
      </c>
      <c r="J195" s="5">
        <f t="shared" si="50"/>
        <v>35.119999999999997</v>
      </c>
      <c r="K195" s="5">
        <f t="shared" si="51"/>
        <v>1.0269999999999999</v>
      </c>
      <c r="M195">
        <f t="shared" si="52"/>
        <v>36.055513431069983</v>
      </c>
      <c r="N195" s="5">
        <f t="shared" si="53"/>
        <v>12.422716489136453</v>
      </c>
      <c r="O195" s="5">
        <f t="shared" si="54"/>
        <v>7.2511121005570285</v>
      </c>
      <c r="P195" s="5">
        <f t="shared" si="55"/>
        <v>0.58369778517428583</v>
      </c>
      <c r="Q195" s="5">
        <f t="shared" si="56"/>
        <v>35.115711045151301</v>
      </c>
      <c r="R195" s="5">
        <f t="shared" si="57"/>
        <v>1.0267630174058073</v>
      </c>
    </row>
    <row r="196" spans="1:18" x14ac:dyDescent="0.3">
      <c r="A196" t="s">
        <v>11</v>
      </c>
      <c r="B196" s="5">
        <f t="shared" si="46"/>
        <v>36.06</v>
      </c>
      <c r="C196">
        <v>11</v>
      </c>
      <c r="D196">
        <v>4.3000000000000007</v>
      </c>
      <c r="E196">
        <v>21.5</v>
      </c>
      <c r="F196">
        <v>14.899999999999999</v>
      </c>
      <c r="G196" s="5">
        <f t="shared" si="47"/>
        <v>12.593</v>
      </c>
      <c r="H196" s="5">
        <f t="shared" si="48"/>
        <v>7.6159999999999997</v>
      </c>
      <c r="I196" s="5">
        <f t="shared" si="49"/>
        <v>0.60499999999999998</v>
      </c>
      <c r="J196" s="5">
        <f t="shared" si="50"/>
        <v>35.64</v>
      </c>
      <c r="K196" s="5">
        <f t="shared" si="51"/>
        <v>1.012</v>
      </c>
      <c r="M196">
        <f t="shared" si="52"/>
        <v>36.055513431069983</v>
      </c>
      <c r="N196" s="5">
        <f t="shared" si="53"/>
        <v>12.592666833869808</v>
      </c>
      <c r="O196" s="5">
        <f t="shared" si="54"/>
        <v>7.6161129857047838</v>
      </c>
      <c r="P196" s="5">
        <f t="shared" si="55"/>
        <v>0.60480540668479699</v>
      </c>
      <c r="Q196" s="5">
        <f t="shared" si="56"/>
        <v>35.64367878609994</v>
      </c>
      <c r="R196" s="5">
        <f t="shared" si="57"/>
        <v>1.011554212668156</v>
      </c>
    </row>
    <row r="197" spans="1:18" x14ac:dyDescent="0.3">
      <c r="A197" t="s">
        <v>11</v>
      </c>
      <c r="B197" s="5">
        <f t="shared" si="46"/>
        <v>36.06</v>
      </c>
      <c r="C197">
        <v>11</v>
      </c>
      <c r="D197">
        <v>4.6000000000000014</v>
      </c>
      <c r="E197">
        <v>21.5</v>
      </c>
      <c r="F197">
        <v>15.2</v>
      </c>
      <c r="G197" s="5">
        <f t="shared" si="47"/>
        <v>12.593</v>
      </c>
      <c r="H197" s="5">
        <f t="shared" si="48"/>
        <v>7.7869999999999999</v>
      </c>
      <c r="I197" s="5">
        <f t="shared" si="49"/>
        <v>0.61799999999999999</v>
      </c>
      <c r="J197" s="5">
        <f t="shared" si="50"/>
        <v>35.64</v>
      </c>
      <c r="K197" s="5">
        <f t="shared" si="51"/>
        <v>1.012</v>
      </c>
      <c r="M197">
        <f t="shared" si="52"/>
        <v>36.055513431069983</v>
      </c>
      <c r="N197" s="5">
        <f t="shared" si="53"/>
        <v>12.592666833869808</v>
      </c>
      <c r="O197" s="5">
        <f t="shared" si="54"/>
        <v>7.7865055572901625</v>
      </c>
      <c r="P197" s="5">
        <f t="shared" si="55"/>
        <v>0.61833650171282417</v>
      </c>
      <c r="Q197" s="5">
        <f t="shared" si="56"/>
        <v>35.64367878609994</v>
      </c>
      <c r="R197" s="5">
        <f t="shared" si="57"/>
        <v>1.011554212668156</v>
      </c>
    </row>
    <row r="198" spans="1:18" x14ac:dyDescent="0.3">
      <c r="A198" t="s">
        <v>11</v>
      </c>
      <c r="B198" s="5">
        <f t="shared" si="46"/>
        <v>36.06</v>
      </c>
      <c r="C198">
        <v>11</v>
      </c>
      <c r="D198">
        <v>5.3000000000000007</v>
      </c>
      <c r="E198">
        <v>21.5</v>
      </c>
      <c r="F198">
        <v>15.899999999999999</v>
      </c>
      <c r="G198" s="5">
        <f t="shared" si="47"/>
        <v>12.593</v>
      </c>
      <c r="H198" s="5">
        <f t="shared" si="48"/>
        <v>8.2119999999999997</v>
      </c>
      <c r="I198" s="5">
        <f t="shared" si="49"/>
        <v>0.65200000000000002</v>
      </c>
      <c r="J198" s="5">
        <f t="shared" si="50"/>
        <v>35.64</v>
      </c>
      <c r="K198" s="5">
        <f t="shared" si="51"/>
        <v>1.012</v>
      </c>
      <c r="M198">
        <f t="shared" si="52"/>
        <v>36.055513431069983</v>
      </c>
      <c r="N198" s="5">
        <f t="shared" si="53"/>
        <v>12.592666833869808</v>
      </c>
      <c r="O198" s="5">
        <f t="shared" si="54"/>
        <v>8.2121088721028404</v>
      </c>
      <c r="P198" s="5">
        <f t="shared" si="55"/>
        <v>0.6521342127479447</v>
      </c>
      <c r="Q198" s="5">
        <f t="shared" si="56"/>
        <v>35.64367878609994</v>
      </c>
      <c r="R198" s="5">
        <f t="shared" si="57"/>
        <v>1.011554212668156</v>
      </c>
    </row>
    <row r="199" spans="1:18" x14ac:dyDescent="0.3">
      <c r="A199" t="s">
        <v>11</v>
      </c>
      <c r="B199" s="5">
        <f t="shared" si="46"/>
        <v>36.06</v>
      </c>
      <c r="C199">
        <v>11.899999999999999</v>
      </c>
      <c r="D199">
        <v>8.1000000000000014</v>
      </c>
      <c r="E199">
        <v>22.4</v>
      </c>
      <c r="F199">
        <v>18.7</v>
      </c>
      <c r="G199" s="5">
        <f t="shared" si="47"/>
        <v>13.367000000000001</v>
      </c>
      <c r="H199" s="5">
        <f t="shared" si="48"/>
        <v>10.205</v>
      </c>
      <c r="I199" s="5">
        <f t="shared" si="49"/>
        <v>0.76300000000000001</v>
      </c>
      <c r="J199" s="5">
        <f t="shared" si="50"/>
        <v>38.049999999999997</v>
      </c>
      <c r="K199" s="5">
        <f t="shared" si="51"/>
        <v>0.94799999999999995</v>
      </c>
      <c r="M199">
        <f t="shared" si="52"/>
        <v>36.055513431069983</v>
      </c>
      <c r="N199" s="5">
        <f t="shared" si="53"/>
        <v>13.367255747680799</v>
      </c>
      <c r="O199" s="5">
        <f t="shared" si="54"/>
        <v>10.205322554137435</v>
      </c>
      <c r="P199" s="5">
        <f t="shared" si="55"/>
        <v>0.76345681916858998</v>
      </c>
      <c r="Q199" s="5">
        <f t="shared" si="56"/>
        <v>38.050016705745165</v>
      </c>
      <c r="R199" s="5">
        <f t="shared" si="57"/>
        <v>0.94758206572944725</v>
      </c>
    </row>
    <row r="200" spans="1:18" x14ac:dyDescent="0.3">
      <c r="A200" t="s">
        <v>11</v>
      </c>
      <c r="B200" s="5">
        <f t="shared" si="46"/>
        <v>36.06</v>
      </c>
      <c r="C200">
        <v>12.599999999999998</v>
      </c>
      <c r="D200">
        <v>9.6000000000000014</v>
      </c>
      <c r="E200">
        <v>23.099999999999998</v>
      </c>
      <c r="F200">
        <v>20.2</v>
      </c>
      <c r="G200" s="5">
        <f t="shared" si="47"/>
        <v>13.98</v>
      </c>
      <c r="H200" s="5">
        <f t="shared" si="48"/>
        <v>11.404</v>
      </c>
      <c r="I200" s="5">
        <f t="shared" si="49"/>
        <v>0.81599999999999995</v>
      </c>
      <c r="J200" s="5">
        <f t="shared" si="50"/>
        <v>39.950000000000003</v>
      </c>
      <c r="K200" s="5">
        <f t="shared" si="51"/>
        <v>0.90200000000000002</v>
      </c>
      <c r="M200">
        <f t="shared" si="52"/>
        <v>36.055513431069983</v>
      </c>
      <c r="N200" s="5">
        <f t="shared" si="53"/>
        <v>13.979678499196638</v>
      </c>
      <c r="O200" s="5">
        <f t="shared" si="54"/>
        <v>11.404259984208213</v>
      </c>
      <c r="P200" s="5">
        <f t="shared" si="55"/>
        <v>0.81577412419488582</v>
      </c>
      <c r="Q200" s="5">
        <f t="shared" si="56"/>
        <v>39.952569225604272</v>
      </c>
      <c r="R200" s="5">
        <f t="shared" si="57"/>
        <v>0.90245794275385938</v>
      </c>
    </row>
    <row r="201" spans="1:18" x14ac:dyDescent="0.3">
      <c r="A201" t="s">
        <v>11</v>
      </c>
      <c r="B201" s="5">
        <f t="shared" si="46"/>
        <v>36.06</v>
      </c>
      <c r="C201">
        <v>12.75</v>
      </c>
      <c r="D201">
        <v>9.9000000000000021</v>
      </c>
      <c r="E201">
        <v>23.25</v>
      </c>
      <c r="F201">
        <v>20.5</v>
      </c>
      <c r="G201" s="5">
        <f t="shared" si="47"/>
        <v>14.112</v>
      </c>
      <c r="H201" s="5">
        <f t="shared" si="48"/>
        <v>11.651999999999999</v>
      </c>
      <c r="I201" s="5">
        <f t="shared" si="49"/>
        <v>0.82599999999999996</v>
      </c>
      <c r="J201" s="5">
        <f t="shared" si="50"/>
        <v>40.36</v>
      </c>
      <c r="K201" s="5">
        <f t="shared" si="51"/>
        <v>0.89300000000000002</v>
      </c>
      <c r="M201">
        <f t="shared" si="52"/>
        <v>36.055513431069983</v>
      </c>
      <c r="N201" s="5">
        <f t="shared" si="53"/>
        <v>14.111933622765765</v>
      </c>
      <c r="O201" s="5">
        <f t="shared" si="54"/>
        <v>11.651838772055489</v>
      </c>
      <c r="P201" s="5">
        <f t="shared" si="55"/>
        <v>0.82567273086222703</v>
      </c>
      <c r="Q201" s="5">
        <f t="shared" si="56"/>
        <v>40.363432992484121</v>
      </c>
      <c r="R201" s="5">
        <f t="shared" si="57"/>
        <v>0.89327172537042887</v>
      </c>
    </row>
    <row r="202" spans="1:18" x14ac:dyDescent="0.3">
      <c r="A202" t="s">
        <v>11</v>
      </c>
      <c r="B202" s="5">
        <f t="shared" si="46"/>
        <v>36.06</v>
      </c>
      <c r="C202">
        <v>12.799999999999997</v>
      </c>
      <c r="D202">
        <v>10.100000000000001</v>
      </c>
      <c r="E202">
        <v>23.299999999999997</v>
      </c>
      <c r="F202">
        <v>20.7</v>
      </c>
      <c r="G202" s="5">
        <f t="shared" si="47"/>
        <v>14.156000000000001</v>
      </c>
      <c r="H202" s="5">
        <f t="shared" si="48"/>
        <v>11.818</v>
      </c>
      <c r="I202" s="5">
        <f t="shared" si="49"/>
        <v>0.83499999999999996</v>
      </c>
      <c r="J202" s="5">
        <f t="shared" si="50"/>
        <v>40.5</v>
      </c>
      <c r="K202" s="5">
        <f t="shared" si="51"/>
        <v>0.89</v>
      </c>
      <c r="M202">
        <f t="shared" si="52"/>
        <v>36.055513431069983</v>
      </c>
      <c r="N202" s="5">
        <f t="shared" si="53"/>
        <v>14.156094685767499</v>
      </c>
      <c r="O202" s="5">
        <f t="shared" si="54"/>
        <v>11.818150351131461</v>
      </c>
      <c r="P202" s="5">
        <f t="shared" si="55"/>
        <v>0.83484538733789326</v>
      </c>
      <c r="Q202" s="5">
        <f t="shared" si="56"/>
        <v>40.50062375080531</v>
      </c>
      <c r="R202" s="5">
        <f t="shared" si="57"/>
        <v>0.89024587998729421</v>
      </c>
    </row>
    <row r="203" spans="1:18" x14ac:dyDescent="0.3">
      <c r="A203" t="s">
        <v>11</v>
      </c>
      <c r="B203" s="5">
        <f t="shared" si="46"/>
        <v>36.06</v>
      </c>
      <c r="C203">
        <v>13.049999999999997</v>
      </c>
      <c r="D203">
        <v>10.8</v>
      </c>
      <c r="E203">
        <v>23.549999999999997</v>
      </c>
      <c r="F203">
        <v>21.4</v>
      </c>
      <c r="G203" s="5">
        <f t="shared" si="47"/>
        <v>14.377000000000001</v>
      </c>
      <c r="H203" s="5">
        <f t="shared" si="48"/>
        <v>12.407999999999999</v>
      </c>
      <c r="I203" s="5">
        <f t="shared" si="49"/>
        <v>0.86299999999999999</v>
      </c>
      <c r="J203" s="5">
        <f t="shared" si="50"/>
        <v>41.19</v>
      </c>
      <c r="K203" s="5">
        <f t="shared" si="51"/>
        <v>0.875</v>
      </c>
      <c r="M203">
        <f t="shared" si="52"/>
        <v>36.055513431069983</v>
      </c>
      <c r="N203" s="5">
        <f t="shared" si="53"/>
        <v>14.377455689356463</v>
      </c>
      <c r="O203" s="5">
        <f t="shared" si="54"/>
        <v>12.407586348057295</v>
      </c>
      <c r="P203" s="5">
        <f t="shared" si="55"/>
        <v>0.86298901670359873</v>
      </c>
      <c r="Q203" s="5">
        <f t="shared" si="56"/>
        <v>41.188303844554781</v>
      </c>
      <c r="R203" s="5">
        <f t="shared" si="57"/>
        <v>0.87538233104096685</v>
      </c>
    </row>
    <row r="204" spans="1:18" x14ac:dyDescent="0.3">
      <c r="A204" t="s">
        <v>11</v>
      </c>
      <c r="B204" s="5">
        <f t="shared" si="46"/>
        <v>36.06</v>
      </c>
      <c r="C204">
        <v>13.399999999999999</v>
      </c>
      <c r="D204">
        <v>11.55</v>
      </c>
      <c r="E204">
        <v>23.9</v>
      </c>
      <c r="F204">
        <v>22.15</v>
      </c>
      <c r="G204" s="5">
        <f t="shared" si="47"/>
        <v>14.689</v>
      </c>
      <c r="H204" s="5">
        <f t="shared" si="48"/>
        <v>13.051</v>
      </c>
      <c r="I204" s="5">
        <f t="shared" si="49"/>
        <v>0.88800000000000001</v>
      </c>
      <c r="J204" s="5">
        <f t="shared" si="50"/>
        <v>42.16</v>
      </c>
      <c r="K204" s="5">
        <f t="shared" si="51"/>
        <v>0.85499999999999998</v>
      </c>
      <c r="M204">
        <f t="shared" si="52"/>
        <v>36.055513431069983</v>
      </c>
      <c r="N204" s="5">
        <f t="shared" si="53"/>
        <v>14.688860916224012</v>
      </c>
      <c r="O204" s="5">
        <f t="shared" si="54"/>
        <v>13.05056355743228</v>
      </c>
      <c r="P204" s="5">
        <f t="shared" si="55"/>
        <v>0.88846668450769972</v>
      </c>
      <c r="Q204" s="5">
        <f t="shared" si="56"/>
        <v>42.155715322341514</v>
      </c>
      <c r="R204" s="5">
        <f t="shared" si="57"/>
        <v>0.85529359792316062</v>
      </c>
    </row>
    <row r="205" spans="1:18" x14ac:dyDescent="0.3">
      <c r="A205" t="s">
        <v>11</v>
      </c>
      <c r="B205" s="5">
        <f t="shared" si="46"/>
        <v>36.06</v>
      </c>
      <c r="C205">
        <v>13.549999999999997</v>
      </c>
      <c r="D205">
        <v>11.8</v>
      </c>
      <c r="E205">
        <v>24.049999999999997</v>
      </c>
      <c r="F205">
        <v>22.4</v>
      </c>
      <c r="G205" s="5">
        <f t="shared" si="47"/>
        <v>14.823</v>
      </c>
      <c r="H205" s="5">
        <f t="shared" si="48"/>
        <v>13.266999999999999</v>
      </c>
      <c r="I205" s="5">
        <f t="shared" si="49"/>
        <v>0.89500000000000002</v>
      </c>
      <c r="J205" s="5">
        <f t="shared" si="50"/>
        <v>42.57</v>
      </c>
      <c r="K205" s="5">
        <f t="shared" si="51"/>
        <v>0.84699999999999998</v>
      </c>
      <c r="M205">
        <f t="shared" si="52"/>
        <v>36.055513431069983</v>
      </c>
      <c r="N205" s="5">
        <f t="shared" si="53"/>
        <v>14.822833786085498</v>
      </c>
      <c r="O205" s="5">
        <f t="shared" si="54"/>
        <v>13.267255747680801</v>
      </c>
      <c r="P205" s="5">
        <f t="shared" si="55"/>
        <v>0.8950552869408176</v>
      </c>
      <c r="Q205" s="5">
        <f t="shared" si="56"/>
        <v>42.571915439853207</v>
      </c>
      <c r="R205" s="5">
        <f t="shared" si="57"/>
        <v>0.8469319047203836</v>
      </c>
    </row>
    <row r="206" spans="1:18" x14ac:dyDescent="0.3">
      <c r="A206" t="s">
        <v>11</v>
      </c>
      <c r="B206" s="5">
        <f t="shared" si="46"/>
        <v>36.06</v>
      </c>
      <c r="C206">
        <v>13.7</v>
      </c>
      <c r="D206">
        <v>12</v>
      </c>
      <c r="E206">
        <v>24.2</v>
      </c>
      <c r="F206">
        <v>22.599999999999998</v>
      </c>
      <c r="G206" s="5">
        <f t="shared" si="47"/>
        <v>14.957000000000001</v>
      </c>
      <c r="H206" s="5">
        <f t="shared" si="48"/>
        <v>13.441000000000001</v>
      </c>
      <c r="I206" s="5">
        <f t="shared" si="49"/>
        <v>0.89900000000000002</v>
      </c>
      <c r="J206" s="5">
        <f t="shared" si="50"/>
        <v>42.99</v>
      </c>
      <c r="K206" s="5">
        <f t="shared" si="51"/>
        <v>0.83899999999999997</v>
      </c>
      <c r="M206">
        <f t="shared" si="52"/>
        <v>36.055513431069983</v>
      </c>
      <c r="N206" s="5">
        <f t="shared" si="53"/>
        <v>14.957103756499418</v>
      </c>
      <c r="O206" s="5">
        <f t="shared" si="54"/>
        <v>13.441401527050511</v>
      </c>
      <c r="P206" s="5">
        <f t="shared" si="55"/>
        <v>0.89866338736934426</v>
      </c>
      <c r="Q206" s="5">
        <f t="shared" si="56"/>
        <v>42.989038529941091</v>
      </c>
      <c r="R206" s="5">
        <f t="shared" si="57"/>
        <v>0.83871411559851394</v>
      </c>
    </row>
    <row r="207" spans="1:18" x14ac:dyDescent="0.3">
      <c r="A207" t="s">
        <v>11</v>
      </c>
      <c r="B207" s="5">
        <f t="shared" si="46"/>
        <v>36.06</v>
      </c>
      <c r="C207">
        <v>14.299999999999997</v>
      </c>
      <c r="D207">
        <v>13</v>
      </c>
      <c r="E207">
        <v>24.799999999999997</v>
      </c>
      <c r="F207">
        <v>23.599999999999998</v>
      </c>
      <c r="G207" s="5">
        <f t="shared" si="47"/>
        <v>15.497</v>
      </c>
      <c r="H207" s="5">
        <f t="shared" si="48"/>
        <v>14.321999999999999</v>
      </c>
      <c r="I207" s="5">
        <f t="shared" si="49"/>
        <v>0.92400000000000004</v>
      </c>
      <c r="J207" s="5">
        <f t="shared" si="50"/>
        <v>44.67</v>
      </c>
      <c r="K207" s="5">
        <f t="shared" si="51"/>
        <v>0.80700000000000005</v>
      </c>
      <c r="M207">
        <f t="shared" si="52"/>
        <v>36.055513431069983</v>
      </c>
      <c r="N207" s="5">
        <f t="shared" si="53"/>
        <v>15.49701197313397</v>
      </c>
      <c r="O207" s="5">
        <f t="shared" si="54"/>
        <v>14.321836835600974</v>
      </c>
      <c r="P207" s="5">
        <f t="shared" si="55"/>
        <v>0.92416763053611173</v>
      </c>
      <c r="Q207" s="5">
        <f t="shared" si="56"/>
        <v>44.666317395737991</v>
      </c>
      <c r="R207" s="5">
        <f t="shared" si="57"/>
        <v>0.8072192993127828</v>
      </c>
    </row>
    <row r="208" spans="1:18" x14ac:dyDescent="0.3">
      <c r="A208" t="s">
        <v>11</v>
      </c>
      <c r="B208" s="5">
        <f t="shared" si="46"/>
        <v>36.06</v>
      </c>
      <c r="C208">
        <v>14.7</v>
      </c>
      <c r="D208">
        <v>13.400000000000002</v>
      </c>
      <c r="E208">
        <v>25.2</v>
      </c>
      <c r="F208">
        <v>24</v>
      </c>
      <c r="G208" s="5">
        <f t="shared" si="47"/>
        <v>15.859</v>
      </c>
      <c r="H208" s="5">
        <f t="shared" si="48"/>
        <v>14.678000000000001</v>
      </c>
      <c r="I208" s="5">
        <f t="shared" si="49"/>
        <v>0.92600000000000005</v>
      </c>
      <c r="J208" s="5">
        <f t="shared" si="50"/>
        <v>45.79</v>
      </c>
      <c r="K208" s="5">
        <f t="shared" si="51"/>
        <v>0.78700000000000003</v>
      </c>
      <c r="M208">
        <f t="shared" si="52"/>
        <v>36.055513431069983</v>
      </c>
      <c r="N208" s="5">
        <f t="shared" si="53"/>
        <v>15.859313183352731</v>
      </c>
      <c r="O208" s="5">
        <f t="shared" si="54"/>
        <v>14.67814278464639</v>
      </c>
      <c r="P208" s="5">
        <f t="shared" si="55"/>
        <v>0.92552197027383276</v>
      </c>
      <c r="Q208" s="5">
        <f t="shared" si="56"/>
        <v>45.791842335403587</v>
      </c>
      <c r="R208" s="5">
        <f t="shared" si="57"/>
        <v>0.78737852840644407</v>
      </c>
    </row>
    <row r="209" spans="1:18" x14ac:dyDescent="0.3">
      <c r="A209" t="s">
        <v>11</v>
      </c>
      <c r="B209" s="5">
        <f t="shared" si="46"/>
        <v>36.06</v>
      </c>
      <c r="C209">
        <v>15.599999999999998</v>
      </c>
      <c r="D209">
        <v>14.600000000000001</v>
      </c>
      <c r="E209">
        <v>26.099999999999998</v>
      </c>
      <c r="F209">
        <v>25.2</v>
      </c>
      <c r="G209" s="5">
        <f t="shared" si="47"/>
        <v>16.681000000000001</v>
      </c>
      <c r="H209" s="5">
        <f t="shared" si="48"/>
        <v>15.759</v>
      </c>
      <c r="I209" s="5">
        <f t="shared" si="49"/>
        <v>0.94499999999999995</v>
      </c>
      <c r="J209" s="5">
        <f t="shared" si="50"/>
        <v>48.34</v>
      </c>
      <c r="K209" s="5">
        <f t="shared" si="51"/>
        <v>0.746</v>
      </c>
      <c r="M209">
        <f t="shared" si="52"/>
        <v>36.055513431069983</v>
      </c>
      <c r="N209" s="5">
        <f t="shared" si="53"/>
        <v>16.680739043696242</v>
      </c>
      <c r="O209" s="5">
        <f t="shared" si="54"/>
        <v>15.759313183352733</v>
      </c>
      <c r="P209" s="5">
        <f t="shared" si="55"/>
        <v>0.94476108894637245</v>
      </c>
      <c r="Q209" s="5">
        <f t="shared" si="56"/>
        <v>48.343683913146741</v>
      </c>
      <c r="R209" s="5">
        <f t="shared" si="57"/>
        <v>0.74581642342041143</v>
      </c>
    </row>
    <row r="210" spans="1:18" x14ac:dyDescent="0.3">
      <c r="A210" t="s">
        <v>11</v>
      </c>
      <c r="B210" s="5">
        <f t="shared" si="46"/>
        <v>36.06</v>
      </c>
      <c r="C210">
        <v>15.799999999999997</v>
      </c>
      <c r="D210">
        <v>15.100000000000001</v>
      </c>
      <c r="E210">
        <v>26.299999999999997</v>
      </c>
      <c r="F210">
        <v>25.7</v>
      </c>
      <c r="G210" s="5">
        <f t="shared" si="47"/>
        <v>16.864000000000001</v>
      </c>
      <c r="H210" s="5">
        <f t="shared" si="48"/>
        <v>16.215</v>
      </c>
      <c r="I210" s="5">
        <f t="shared" si="49"/>
        <v>0.96099999999999997</v>
      </c>
      <c r="J210" s="5">
        <f t="shared" si="50"/>
        <v>48.91</v>
      </c>
      <c r="K210" s="5">
        <f t="shared" si="51"/>
        <v>0.73699999999999999</v>
      </c>
      <c r="M210">
        <f t="shared" si="52"/>
        <v>36.055513431069983</v>
      </c>
      <c r="N210" s="5">
        <f t="shared" si="53"/>
        <v>16.864364446437445</v>
      </c>
      <c r="O210" s="5">
        <f t="shared" si="54"/>
        <v>16.214642528965342</v>
      </c>
      <c r="P210" s="5">
        <f t="shared" si="55"/>
        <v>0.96147367903868119</v>
      </c>
      <c r="Q210" s="5">
        <f t="shared" si="56"/>
        <v>48.914134589302563</v>
      </c>
      <c r="R210" s="5">
        <f t="shared" si="57"/>
        <v>0.73711849823783371</v>
      </c>
    </row>
    <row r="211" spans="1:18" x14ac:dyDescent="0.3">
      <c r="A211" t="s">
        <v>11</v>
      </c>
      <c r="B211" s="5">
        <f t="shared" si="46"/>
        <v>36.06</v>
      </c>
      <c r="C211">
        <v>16.7</v>
      </c>
      <c r="D211">
        <v>16</v>
      </c>
      <c r="E211">
        <v>27.2</v>
      </c>
      <c r="F211">
        <v>26.599999999999998</v>
      </c>
      <c r="G211" s="5">
        <f t="shared" si="47"/>
        <v>17.695</v>
      </c>
      <c r="H211" s="5">
        <f t="shared" si="48"/>
        <v>17.04</v>
      </c>
      <c r="I211" s="5">
        <f t="shared" si="49"/>
        <v>0.96299999999999997</v>
      </c>
      <c r="J211" s="5">
        <f t="shared" si="50"/>
        <v>51.49</v>
      </c>
      <c r="K211" s="5">
        <f t="shared" si="51"/>
        <v>0.7</v>
      </c>
      <c r="M211">
        <f t="shared" si="52"/>
        <v>36.055513431069983</v>
      </c>
      <c r="N211" s="5">
        <f t="shared" si="53"/>
        <v>17.69509386347902</v>
      </c>
      <c r="O211" s="5">
        <f t="shared" si="54"/>
        <v>17.040491610543725</v>
      </c>
      <c r="P211" s="5">
        <f t="shared" si="55"/>
        <v>0.96300656792296924</v>
      </c>
      <c r="Q211" s="5">
        <f t="shared" si="56"/>
        <v>51.494878596283918</v>
      </c>
      <c r="R211" s="5">
        <f t="shared" si="57"/>
        <v>0.7001766857970978</v>
      </c>
    </row>
    <row r="212" spans="1:18" x14ac:dyDescent="0.3">
      <c r="A212" t="s">
        <v>11</v>
      </c>
      <c r="B212" s="5">
        <f t="shared" si="46"/>
        <v>36.06</v>
      </c>
      <c r="C212">
        <v>17.099999999999998</v>
      </c>
      <c r="D212">
        <v>16.5</v>
      </c>
      <c r="E212">
        <v>27.599999999999998</v>
      </c>
      <c r="F212">
        <v>27.099999999999998</v>
      </c>
      <c r="G212" s="5">
        <f t="shared" si="47"/>
        <v>18.065999999999999</v>
      </c>
      <c r="H212" s="5">
        <f t="shared" si="48"/>
        <v>17.501999999999999</v>
      </c>
      <c r="I212" s="5">
        <f t="shared" si="49"/>
        <v>0.96899999999999997</v>
      </c>
      <c r="J212" s="5">
        <f t="shared" si="50"/>
        <v>52.65</v>
      </c>
      <c r="K212" s="5">
        <f t="shared" si="51"/>
        <v>0.68500000000000005</v>
      </c>
      <c r="M212">
        <f t="shared" si="52"/>
        <v>36.055513431069983</v>
      </c>
      <c r="N212" s="5">
        <f t="shared" si="53"/>
        <v>18.066459572511445</v>
      </c>
      <c r="O212" s="5">
        <f t="shared" si="54"/>
        <v>17.502451279198702</v>
      </c>
      <c r="P212" s="5">
        <f t="shared" si="55"/>
        <v>0.96878147093241807</v>
      </c>
      <c r="Q212" s="5">
        <f t="shared" si="56"/>
        <v>52.648563307964046</v>
      </c>
      <c r="R212" s="5">
        <f t="shared" si="57"/>
        <v>0.68483375738414376</v>
      </c>
    </row>
    <row r="213" spans="1:18" x14ac:dyDescent="0.3">
      <c r="A213" t="s">
        <v>11</v>
      </c>
      <c r="B213" s="5">
        <f t="shared" si="46"/>
        <v>36.06</v>
      </c>
      <c r="C213">
        <v>18.5</v>
      </c>
      <c r="D213">
        <v>18.3</v>
      </c>
      <c r="E213">
        <v>29</v>
      </c>
      <c r="F213">
        <v>28.9</v>
      </c>
      <c r="G213" s="5">
        <f t="shared" si="47"/>
        <v>19.375</v>
      </c>
      <c r="H213" s="5">
        <f t="shared" si="48"/>
        <v>19.181000000000001</v>
      </c>
      <c r="I213" s="5">
        <f t="shared" si="49"/>
        <v>0.99</v>
      </c>
      <c r="J213" s="5">
        <f t="shared" si="50"/>
        <v>56.71</v>
      </c>
      <c r="K213" s="5">
        <f t="shared" si="51"/>
        <v>0.63600000000000001</v>
      </c>
      <c r="M213">
        <f t="shared" si="52"/>
        <v>36.055513431069983</v>
      </c>
      <c r="N213" s="5">
        <f t="shared" si="53"/>
        <v>19.375398625393959</v>
      </c>
      <c r="O213" s="5">
        <f t="shared" si="54"/>
        <v>19.18146722854889</v>
      </c>
      <c r="P213" s="5">
        <f t="shared" si="55"/>
        <v>0.98999084351271627</v>
      </c>
      <c r="Q213" s="5">
        <f t="shared" si="56"/>
        <v>56.714913369648869</v>
      </c>
      <c r="R213" s="5">
        <f t="shared" si="57"/>
        <v>0.63573249589701719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42"/>
  <sheetViews>
    <sheetView topLeftCell="A89" zoomScale="80" zoomScaleNormal="80" workbookViewId="0">
      <selection activeCell="E6" sqref="E6"/>
    </sheetView>
  </sheetViews>
  <sheetFormatPr defaultRowHeight="14.4" x14ac:dyDescent="0.3"/>
  <sheetData>
    <row r="1" spans="1:18" ht="18" x14ac:dyDescent="0.35">
      <c r="A1" s="7" t="s">
        <v>0</v>
      </c>
      <c r="B1" s="14" t="s">
        <v>37</v>
      </c>
      <c r="C1" s="7" t="s">
        <v>38</v>
      </c>
      <c r="D1" s="7" t="s">
        <v>39</v>
      </c>
      <c r="E1" s="7" t="s">
        <v>40</v>
      </c>
      <c r="F1" s="7" t="s">
        <v>45</v>
      </c>
      <c r="G1" s="8" t="s">
        <v>41</v>
      </c>
      <c r="H1" s="8" t="s">
        <v>42</v>
      </c>
      <c r="I1" s="8" t="s">
        <v>43</v>
      </c>
      <c r="J1" s="8" t="s">
        <v>8</v>
      </c>
      <c r="K1" s="8" t="s">
        <v>44</v>
      </c>
      <c r="L1" s="9"/>
      <c r="M1" s="10" t="s">
        <v>37</v>
      </c>
      <c r="N1" s="10" t="s">
        <v>41</v>
      </c>
      <c r="O1" s="10" t="s">
        <v>42</v>
      </c>
      <c r="P1" s="11" t="s">
        <v>43</v>
      </c>
      <c r="Q1" s="12" t="s">
        <v>8</v>
      </c>
      <c r="R1" s="13" t="s">
        <v>44</v>
      </c>
    </row>
    <row r="2" spans="1:18" x14ac:dyDescent="0.3">
      <c r="A2" t="s">
        <v>13</v>
      </c>
      <c r="B2" s="5">
        <f>ROUND(M2,2)</f>
        <v>15.28</v>
      </c>
      <c r="C2">
        <v>2.8999999999999986</v>
      </c>
      <c r="D2">
        <v>0</v>
      </c>
      <c r="E2">
        <v>28.549999999999997</v>
      </c>
      <c r="F2" s="6" t="s">
        <v>30</v>
      </c>
      <c r="G2" s="5">
        <f t="shared" ref="G2:I3" si="0">ROUND(N2,3)</f>
        <v>3.0619999999999998</v>
      </c>
      <c r="H2" s="5">
        <f t="shared" si="0"/>
        <v>0</v>
      </c>
      <c r="I2" s="5">
        <f t="shared" si="0"/>
        <v>0</v>
      </c>
      <c r="J2" s="5">
        <f>ROUND(Q2,2)</f>
        <v>15.28</v>
      </c>
      <c r="K2" s="5">
        <f>ROUND(R2,3)</f>
        <v>1</v>
      </c>
      <c r="M2">
        <v>15.277684283041996</v>
      </c>
      <c r="N2" s="5">
        <f>(C2+((((1000*M2)/(30*E2))^2)/1962))</f>
        <v>3.062166567506206</v>
      </c>
      <c r="O2" s="5">
        <f>IF(D2=0,0,(D2+((((1000*M2)/(30*F2))^2)/1962)))</f>
        <v>0</v>
      </c>
      <c r="P2" s="5">
        <f t="shared" ref="P2" si="1">O2/N2</f>
        <v>0</v>
      </c>
      <c r="Q2" s="5">
        <f>M2</f>
        <v>15.277684283041996</v>
      </c>
      <c r="R2" s="5">
        <f>M2/Q2</f>
        <v>1</v>
      </c>
    </row>
    <row r="3" spans="1:18" x14ac:dyDescent="0.3">
      <c r="A3" t="s">
        <v>13</v>
      </c>
      <c r="B3" s="5">
        <f t="shared" ref="B3:B4" si="2">ROUND(M3,2)</f>
        <v>15.28</v>
      </c>
      <c r="C3">
        <v>2.8999999999999986</v>
      </c>
      <c r="D3">
        <v>0</v>
      </c>
      <c r="E3">
        <v>28.549999999999997</v>
      </c>
      <c r="F3">
        <v>25.5</v>
      </c>
      <c r="G3" s="5">
        <f t="shared" si="0"/>
        <v>3.0619999999999998</v>
      </c>
      <c r="H3" s="5">
        <f t="shared" si="0"/>
        <v>0</v>
      </c>
      <c r="I3" s="5">
        <f t="shared" si="0"/>
        <v>0</v>
      </c>
      <c r="J3" s="5">
        <f>ROUND(Q3,2)</f>
        <v>15.06</v>
      </c>
      <c r="K3" s="5">
        <f>ROUND(R3,3)</f>
        <v>1.0149999999999999</v>
      </c>
      <c r="M3">
        <f>M2</f>
        <v>15.277684283041996</v>
      </c>
      <c r="N3" s="5">
        <f>(C3+((((1000*M3)/(30*E3))^2)/1962))</f>
        <v>3.062166567506206</v>
      </c>
      <c r="O3" s="5">
        <f>IF(D3=0,0,(D3+((((1000*M3)/(30*F3))^2)/1962)))</f>
        <v>0</v>
      </c>
      <c r="P3" s="5">
        <f>O3/N3</f>
        <v>0</v>
      </c>
      <c r="Q3" s="5">
        <f xml:space="preserve"> 4.9011*N3+0.0483</f>
        <v>15.056284564004665</v>
      </c>
      <c r="R3" s="5">
        <f>M3/Q3</f>
        <v>1.0147048043689766</v>
      </c>
    </row>
    <row r="4" spans="1:18" x14ac:dyDescent="0.3">
      <c r="A4" t="s">
        <v>13</v>
      </c>
      <c r="B4" s="5">
        <f t="shared" si="2"/>
        <v>15.28</v>
      </c>
      <c r="C4">
        <v>2.8999999999999986</v>
      </c>
      <c r="D4">
        <v>0.44999999999999929</v>
      </c>
      <c r="E4">
        <v>28.549999999999997</v>
      </c>
      <c r="F4">
        <v>26.099999999999998</v>
      </c>
      <c r="G4" s="5">
        <f t="shared" ref="G4:G18" si="3">ROUND(N4,3)</f>
        <v>3.0619999999999998</v>
      </c>
      <c r="H4" s="5">
        <f t="shared" ref="H4:H18" si="4">ROUND(O4,3)</f>
        <v>0.64400000000000002</v>
      </c>
      <c r="I4" s="5">
        <f t="shared" ref="I4:I18" si="5">ROUND(P4,3)</f>
        <v>0.21</v>
      </c>
      <c r="J4" s="5">
        <f t="shared" ref="J4:J18" si="6">ROUND(Q4,2)</f>
        <v>15.06</v>
      </c>
      <c r="K4" s="5">
        <f t="shared" ref="K4:K18" si="7">ROUND(R4,3)</f>
        <v>1.0149999999999999</v>
      </c>
      <c r="M4">
        <f t="shared" ref="M4:M17" si="8">M3</f>
        <v>15.277684283041996</v>
      </c>
      <c r="N4" s="5">
        <f t="shared" ref="N4:N18" si="9">(C4+((((1000*M4)/(30*E4))^2)/1962))</f>
        <v>3.062166567506206</v>
      </c>
      <c r="O4" s="5">
        <f t="shared" ref="O4:O18" si="10">IF(D4=0,0,(D4+((((1000*M4)/(30*F4))^2)/1962)))</f>
        <v>0.64404056691875944</v>
      </c>
      <c r="P4" s="5">
        <f t="shared" ref="P4:P19" si="11">O4/N4</f>
        <v>0.21032185961172545</v>
      </c>
      <c r="Q4" s="5">
        <f t="shared" ref="Q4:Q18" si="12" xml:space="preserve"> 4.9011*N4+0.0483</f>
        <v>15.056284564004665</v>
      </c>
      <c r="R4" s="5">
        <f t="shared" ref="R4:R18" si="13">M4/Q4</f>
        <v>1.0147048043689766</v>
      </c>
    </row>
    <row r="5" spans="1:18" x14ac:dyDescent="0.3">
      <c r="A5" t="s">
        <v>13</v>
      </c>
      <c r="B5" s="5">
        <f t="shared" ref="B5:B18" si="14">ROUND(M5,2)</f>
        <v>15.28</v>
      </c>
      <c r="C5">
        <v>2.8999999999999986</v>
      </c>
      <c r="D5">
        <v>0.90000000000000036</v>
      </c>
      <c r="E5">
        <v>28.549999999999997</v>
      </c>
      <c r="F5">
        <v>26.549999999999997</v>
      </c>
      <c r="G5" s="5">
        <f t="shared" si="3"/>
        <v>3.0619999999999998</v>
      </c>
      <c r="H5" s="5">
        <f t="shared" si="4"/>
        <v>1.0880000000000001</v>
      </c>
      <c r="I5" s="5">
        <f t="shared" si="5"/>
        <v>0.35499999999999998</v>
      </c>
      <c r="J5" s="5">
        <f t="shared" si="6"/>
        <v>15.06</v>
      </c>
      <c r="K5" s="5">
        <f t="shared" si="7"/>
        <v>1.0149999999999999</v>
      </c>
      <c r="M5">
        <f t="shared" si="8"/>
        <v>15.277684283041996</v>
      </c>
      <c r="N5" s="5">
        <f t="shared" si="9"/>
        <v>3.062166567506206</v>
      </c>
      <c r="O5" s="5">
        <f t="shared" si="10"/>
        <v>1.0875186633480924</v>
      </c>
      <c r="P5" s="5">
        <f t="shared" si="11"/>
        <v>0.35514680190429859</v>
      </c>
      <c r="Q5" s="5">
        <f t="shared" si="12"/>
        <v>15.056284564004665</v>
      </c>
      <c r="R5" s="5">
        <f t="shared" si="13"/>
        <v>1.0147048043689766</v>
      </c>
    </row>
    <row r="6" spans="1:18" x14ac:dyDescent="0.3">
      <c r="A6" t="s">
        <v>13</v>
      </c>
      <c r="B6" s="5">
        <f t="shared" si="14"/>
        <v>15.28</v>
      </c>
      <c r="C6">
        <v>2.9499999999999993</v>
      </c>
      <c r="D6">
        <v>1.25</v>
      </c>
      <c r="E6">
        <v>28.599999999999998</v>
      </c>
      <c r="F6">
        <v>26.9</v>
      </c>
      <c r="G6" s="5">
        <f t="shared" si="3"/>
        <v>3.1120000000000001</v>
      </c>
      <c r="H6" s="5">
        <f t="shared" si="4"/>
        <v>1.4330000000000001</v>
      </c>
      <c r="I6" s="5">
        <f t="shared" si="5"/>
        <v>0.46</v>
      </c>
      <c r="J6" s="5">
        <f t="shared" si="6"/>
        <v>15.3</v>
      </c>
      <c r="K6" s="5">
        <f t="shared" si="7"/>
        <v>0.999</v>
      </c>
      <c r="M6">
        <f t="shared" si="8"/>
        <v>15.277684283041996</v>
      </c>
      <c r="N6" s="5">
        <f t="shared" si="9"/>
        <v>3.1116000471792362</v>
      </c>
      <c r="O6" s="5">
        <f t="shared" si="10"/>
        <v>1.4326707405794952</v>
      </c>
      <c r="P6" s="5">
        <f t="shared" si="11"/>
        <v>0.46042894936907347</v>
      </c>
      <c r="Q6" s="5">
        <f t="shared" si="12"/>
        <v>15.298562991230153</v>
      </c>
      <c r="R6" s="5">
        <f t="shared" si="13"/>
        <v>0.99863525036958534</v>
      </c>
    </row>
    <row r="7" spans="1:18" x14ac:dyDescent="0.3">
      <c r="A7" t="s">
        <v>13</v>
      </c>
      <c r="B7" s="5">
        <f t="shared" si="14"/>
        <v>15.28</v>
      </c>
      <c r="C7">
        <v>3.0999999999999979</v>
      </c>
      <c r="D7">
        <v>1.8000000000000007</v>
      </c>
      <c r="E7">
        <v>28.749999999999996</v>
      </c>
      <c r="F7">
        <v>27.45</v>
      </c>
      <c r="G7" s="5">
        <f t="shared" si="3"/>
        <v>3.26</v>
      </c>
      <c r="H7" s="5">
        <f t="shared" si="4"/>
        <v>1.9750000000000001</v>
      </c>
      <c r="I7" s="5">
        <f t="shared" si="5"/>
        <v>0.60599999999999998</v>
      </c>
      <c r="J7" s="5">
        <f t="shared" si="6"/>
        <v>16.03</v>
      </c>
      <c r="K7" s="5">
        <f t="shared" si="7"/>
        <v>0.95299999999999996</v>
      </c>
      <c r="M7">
        <f t="shared" si="8"/>
        <v>15.277684283041996</v>
      </c>
      <c r="N7" s="5">
        <f t="shared" si="9"/>
        <v>3.2599181847600476</v>
      </c>
      <c r="O7" s="5">
        <f t="shared" si="10"/>
        <v>1.9754239363382724</v>
      </c>
      <c r="P7" s="5">
        <f t="shared" si="11"/>
        <v>0.60597347061447104</v>
      </c>
      <c r="Q7" s="5">
        <f t="shared" si="12"/>
        <v>16.025485015327469</v>
      </c>
      <c r="R7" s="5">
        <f t="shared" si="13"/>
        <v>0.95333678003690725</v>
      </c>
    </row>
    <row r="8" spans="1:18" x14ac:dyDescent="0.3">
      <c r="A8" t="s">
        <v>13</v>
      </c>
      <c r="B8" s="5">
        <f t="shared" si="14"/>
        <v>15.28</v>
      </c>
      <c r="C8">
        <v>3.2499999999999982</v>
      </c>
      <c r="D8">
        <v>2.1500000000000004</v>
      </c>
      <c r="E8">
        <v>28.9</v>
      </c>
      <c r="F8">
        <v>27.799999999999997</v>
      </c>
      <c r="G8" s="5">
        <f t="shared" si="3"/>
        <v>3.4079999999999999</v>
      </c>
      <c r="H8" s="5">
        <f t="shared" si="4"/>
        <v>2.3210000000000002</v>
      </c>
      <c r="I8" s="5">
        <f t="shared" si="5"/>
        <v>0.68100000000000005</v>
      </c>
      <c r="J8" s="5">
        <f t="shared" si="6"/>
        <v>16.75</v>
      </c>
      <c r="K8" s="5">
        <f t="shared" si="7"/>
        <v>0.91200000000000003</v>
      </c>
      <c r="M8">
        <f t="shared" si="8"/>
        <v>15.277684283041996</v>
      </c>
      <c r="N8" s="5">
        <f t="shared" si="9"/>
        <v>3.4082624424883887</v>
      </c>
      <c r="O8" s="5">
        <f t="shared" si="10"/>
        <v>2.3210345926591907</v>
      </c>
      <c r="P8" s="5">
        <f t="shared" si="11"/>
        <v>0.68100230889631619</v>
      </c>
      <c r="Q8" s="5">
        <f t="shared" si="12"/>
        <v>16.752535056879843</v>
      </c>
      <c r="R8" s="5">
        <f t="shared" si="13"/>
        <v>0.91196253171055663</v>
      </c>
    </row>
    <row r="9" spans="1:18" x14ac:dyDescent="0.3">
      <c r="A9" t="s">
        <v>13</v>
      </c>
      <c r="B9" s="5">
        <f t="shared" si="14"/>
        <v>15.28</v>
      </c>
      <c r="C9">
        <v>3.3499999999999979</v>
      </c>
      <c r="D9">
        <v>2.4499999999999993</v>
      </c>
      <c r="E9">
        <v>28.999999999999996</v>
      </c>
      <c r="F9">
        <v>28.099999999999998</v>
      </c>
      <c r="G9" s="5">
        <f t="shared" si="3"/>
        <v>3.5070000000000001</v>
      </c>
      <c r="H9" s="5">
        <f t="shared" si="4"/>
        <v>2.617</v>
      </c>
      <c r="I9" s="5">
        <f t="shared" si="5"/>
        <v>0.746</v>
      </c>
      <c r="J9" s="5">
        <f t="shared" si="6"/>
        <v>17.239999999999998</v>
      </c>
      <c r="K9" s="5">
        <f t="shared" si="7"/>
        <v>0.88600000000000001</v>
      </c>
      <c r="M9">
        <f t="shared" si="8"/>
        <v>15.277684283041996</v>
      </c>
      <c r="N9" s="5">
        <f t="shared" si="9"/>
        <v>3.5071728592041937</v>
      </c>
      <c r="O9" s="5">
        <f t="shared" si="10"/>
        <v>2.6174021030517953</v>
      </c>
      <c r="P9" s="5">
        <f t="shared" si="11"/>
        <v>0.74629971436472209</v>
      </c>
      <c r="Q9" s="5">
        <f t="shared" si="12"/>
        <v>17.237304900245675</v>
      </c>
      <c r="R9" s="5">
        <f t="shared" si="13"/>
        <v>0.88631513867485456</v>
      </c>
    </row>
    <row r="10" spans="1:18" x14ac:dyDescent="0.3">
      <c r="A10" t="s">
        <v>13</v>
      </c>
      <c r="B10" s="5">
        <f t="shared" si="14"/>
        <v>15.28</v>
      </c>
      <c r="C10">
        <v>3.4999999999999982</v>
      </c>
      <c r="D10">
        <v>2.6999999999999993</v>
      </c>
      <c r="E10">
        <v>29.15</v>
      </c>
      <c r="F10">
        <v>28.349999999999998</v>
      </c>
      <c r="G10" s="5">
        <f t="shared" si="3"/>
        <v>3.6560000000000001</v>
      </c>
      <c r="H10" s="5">
        <f t="shared" si="4"/>
        <v>2.8639999999999999</v>
      </c>
      <c r="I10" s="5">
        <f t="shared" si="5"/>
        <v>0.78400000000000003</v>
      </c>
      <c r="J10" s="5">
        <f t="shared" si="6"/>
        <v>17.96</v>
      </c>
      <c r="K10" s="5">
        <f t="shared" si="7"/>
        <v>0.85</v>
      </c>
      <c r="M10">
        <f t="shared" si="8"/>
        <v>15.277684283041996</v>
      </c>
      <c r="N10" s="5">
        <f t="shared" si="9"/>
        <v>3.6555594615780174</v>
      </c>
      <c r="O10" s="5">
        <f t="shared" si="10"/>
        <v>2.8644627027247935</v>
      </c>
      <c r="P10" s="5">
        <f t="shared" si="11"/>
        <v>0.78359078352627143</v>
      </c>
      <c r="Q10" s="5">
        <f t="shared" si="12"/>
        <v>17.964562477140021</v>
      </c>
      <c r="R10" s="5">
        <f t="shared" si="13"/>
        <v>0.85043453201172647</v>
      </c>
    </row>
    <row r="11" spans="1:18" x14ac:dyDescent="0.3">
      <c r="A11" t="s">
        <v>13</v>
      </c>
      <c r="B11" s="5">
        <f t="shared" si="14"/>
        <v>15.28</v>
      </c>
      <c r="C11">
        <v>3.8499999999999979</v>
      </c>
      <c r="D11">
        <v>3.1500000000000004</v>
      </c>
      <c r="E11">
        <v>29.499999999999996</v>
      </c>
      <c r="F11">
        <v>28.799999999999997</v>
      </c>
      <c r="G11" s="5">
        <f t="shared" si="3"/>
        <v>4.0019999999999998</v>
      </c>
      <c r="H11" s="5">
        <f t="shared" si="4"/>
        <v>3.3090000000000002</v>
      </c>
      <c r="I11" s="5">
        <f t="shared" si="5"/>
        <v>0.82699999999999996</v>
      </c>
      <c r="J11" s="5">
        <f t="shared" si="6"/>
        <v>19.66</v>
      </c>
      <c r="K11" s="5">
        <f t="shared" si="7"/>
        <v>0.77700000000000002</v>
      </c>
      <c r="M11">
        <f t="shared" si="8"/>
        <v>15.277684283041996</v>
      </c>
      <c r="N11" s="5">
        <f t="shared" si="9"/>
        <v>4.0018901173119525</v>
      </c>
      <c r="O11" s="5">
        <f t="shared" si="10"/>
        <v>3.3093633952916774</v>
      </c>
      <c r="P11" s="5">
        <f t="shared" si="11"/>
        <v>0.82695009065230374</v>
      </c>
      <c r="Q11" s="5">
        <f t="shared" si="12"/>
        <v>19.66196365395761</v>
      </c>
      <c r="R11" s="5">
        <f t="shared" si="13"/>
        <v>0.77701721719777794</v>
      </c>
    </row>
    <row r="12" spans="1:18" x14ac:dyDescent="0.3">
      <c r="A12" t="s">
        <v>13</v>
      </c>
      <c r="B12" s="5">
        <f t="shared" si="14"/>
        <v>15.28</v>
      </c>
      <c r="C12">
        <v>3.9999999999999982</v>
      </c>
      <c r="D12">
        <v>3.4499999999999993</v>
      </c>
      <c r="E12">
        <v>29.65</v>
      </c>
      <c r="F12">
        <v>29.099999999999998</v>
      </c>
      <c r="G12" s="5">
        <f t="shared" si="3"/>
        <v>4.1500000000000004</v>
      </c>
      <c r="H12" s="5">
        <f t="shared" si="4"/>
        <v>3.6059999999999999</v>
      </c>
      <c r="I12" s="5">
        <f t="shared" si="5"/>
        <v>0.86899999999999999</v>
      </c>
      <c r="J12" s="5">
        <f t="shared" si="6"/>
        <v>20.39</v>
      </c>
      <c r="K12" s="5">
        <f t="shared" si="7"/>
        <v>0.749</v>
      </c>
      <c r="M12">
        <f t="shared" si="8"/>
        <v>15.277684283041996</v>
      </c>
      <c r="N12" s="5">
        <f t="shared" si="9"/>
        <v>4.1503571738759124</v>
      </c>
      <c r="O12" s="5">
        <f t="shared" si="10"/>
        <v>3.6060944894258782</v>
      </c>
      <c r="P12" s="5">
        <f t="shared" si="11"/>
        <v>0.86886365157296541</v>
      </c>
      <c r="Q12" s="5">
        <f t="shared" si="12"/>
        <v>20.389615544883235</v>
      </c>
      <c r="R12" s="5">
        <f t="shared" si="13"/>
        <v>0.74928751105735902</v>
      </c>
    </row>
    <row r="13" spans="1:18" x14ac:dyDescent="0.3">
      <c r="A13" t="s">
        <v>13</v>
      </c>
      <c r="B13" s="5">
        <f t="shared" si="14"/>
        <v>15.28</v>
      </c>
      <c r="C13">
        <v>4.2499999999999982</v>
      </c>
      <c r="D13">
        <v>3.6999999999999993</v>
      </c>
      <c r="E13">
        <v>29.9</v>
      </c>
      <c r="F13">
        <v>29.349999999999998</v>
      </c>
      <c r="G13" s="5">
        <f t="shared" si="3"/>
        <v>4.3979999999999997</v>
      </c>
      <c r="H13" s="5">
        <f t="shared" si="4"/>
        <v>3.8530000000000002</v>
      </c>
      <c r="I13" s="5">
        <f t="shared" si="5"/>
        <v>0.876</v>
      </c>
      <c r="J13" s="5">
        <f t="shared" si="6"/>
        <v>21.6</v>
      </c>
      <c r="K13" s="5">
        <f t="shared" si="7"/>
        <v>0.70699999999999996</v>
      </c>
      <c r="M13">
        <f t="shared" si="8"/>
        <v>15.277684283041996</v>
      </c>
      <c r="N13" s="5">
        <f t="shared" si="9"/>
        <v>4.3978533512944225</v>
      </c>
      <c r="O13" s="5">
        <f t="shared" si="10"/>
        <v>3.8534466241486935</v>
      </c>
      <c r="P13" s="5">
        <f t="shared" si="11"/>
        <v>0.87621080475875956</v>
      </c>
      <c r="Q13" s="5">
        <f t="shared" si="12"/>
        <v>21.602619060029092</v>
      </c>
      <c r="R13" s="5">
        <f t="shared" si="13"/>
        <v>0.70721444657189736</v>
      </c>
    </row>
    <row r="14" spans="1:18" x14ac:dyDescent="0.3">
      <c r="A14" t="s">
        <v>13</v>
      </c>
      <c r="B14" s="5">
        <f t="shared" si="14"/>
        <v>15.28</v>
      </c>
      <c r="C14">
        <v>4.5999999999999979</v>
      </c>
      <c r="D14">
        <v>4.25</v>
      </c>
      <c r="E14">
        <v>30.249999999999996</v>
      </c>
      <c r="F14">
        <v>29.9</v>
      </c>
      <c r="G14" s="5">
        <f t="shared" si="3"/>
        <v>4.7439999999999998</v>
      </c>
      <c r="H14" s="5">
        <f t="shared" si="4"/>
        <v>4.3979999999999997</v>
      </c>
      <c r="I14" s="5">
        <f t="shared" si="5"/>
        <v>0.92700000000000005</v>
      </c>
      <c r="J14" s="5">
        <f t="shared" si="6"/>
        <v>23.3</v>
      </c>
      <c r="K14" s="5">
        <f t="shared" si="7"/>
        <v>0.65600000000000003</v>
      </c>
      <c r="M14">
        <f t="shared" si="8"/>
        <v>15.277684283041996</v>
      </c>
      <c r="N14" s="5">
        <f t="shared" si="9"/>
        <v>4.7444517446521157</v>
      </c>
      <c r="O14" s="5">
        <f t="shared" si="10"/>
        <v>4.3978533512944242</v>
      </c>
      <c r="P14" s="5">
        <f t="shared" si="11"/>
        <v>0.92694658687415832</v>
      </c>
      <c r="Q14" s="5">
        <f t="shared" si="12"/>
        <v>23.301332445714483</v>
      </c>
      <c r="R14" s="5">
        <f t="shared" si="13"/>
        <v>0.65565710967965807</v>
      </c>
    </row>
    <row r="15" spans="1:18" x14ac:dyDescent="0.3">
      <c r="A15" t="s">
        <v>13</v>
      </c>
      <c r="B15" s="5">
        <f t="shared" si="14"/>
        <v>15.28</v>
      </c>
      <c r="C15">
        <v>4.9999999999999982</v>
      </c>
      <c r="D15">
        <v>4.75</v>
      </c>
      <c r="E15">
        <v>30.65</v>
      </c>
      <c r="F15">
        <v>30.4</v>
      </c>
      <c r="G15" s="5">
        <f t="shared" si="3"/>
        <v>5.141</v>
      </c>
      <c r="H15" s="5">
        <f t="shared" si="4"/>
        <v>4.8929999999999998</v>
      </c>
      <c r="I15" s="5">
        <f t="shared" si="5"/>
        <v>0.95199999999999996</v>
      </c>
      <c r="J15" s="5">
        <f t="shared" si="6"/>
        <v>25.24</v>
      </c>
      <c r="K15" s="5">
        <f t="shared" si="7"/>
        <v>0.60499999999999998</v>
      </c>
      <c r="M15">
        <f t="shared" si="8"/>
        <v>15.277684283041996</v>
      </c>
      <c r="N15" s="5">
        <f t="shared" si="9"/>
        <v>5.140705991809571</v>
      </c>
      <c r="O15" s="5">
        <f t="shared" si="10"/>
        <v>4.8930297508989016</v>
      </c>
      <c r="P15" s="5">
        <f t="shared" si="11"/>
        <v>0.95182057847593704</v>
      </c>
      <c r="Q15" s="5">
        <f t="shared" si="12"/>
        <v>25.243414136457886</v>
      </c>
      <c r="R15" s="5">
        <f t="shared" si="13"/>
        <v>0.60521465917627792</v>
      </c>
    </row>
    <row r="16" spans="1:18" x14ac:dyDescent="0.3">
      <c r="A16" t="s">
        <v>13</v>
      </c>
      <c r="B16" s="5">
        <f t="shared" si="14"/>
        <v>15.28</v>
      </c>
      <c r="C16">
        <v>5.2999999999999989</v>
      </c>
      <c r="D16">
        <v>5.0999999999999996</v>
      </c>
      <c r="E16">
        <v>30.949999999999996</v>
      </c>
      <c r="F16">
        <v>30.75</v>
      </c>
      <c r="G16" s="5">
        <f t="shared" si="3"/>
        <v>5.4379999999999997</v>
      </c>
      <c r="H16" s="5">
        <f t="shared" si="4"/>
        <v>5.24</v>
      </c>
      <c r="I16" s="5">
        <f t="shared" si="5"/>
        <v>0.96399999999999997</v>
      </c>
      <c r="J16" s="5">
        <f t="shared" si="6"/>
        <v>26.7</v>
      </c>
      <c r="K16" s="5">
        <f t="shared" si="7"/>
        <v>0.57199999999999995</v>
      </c>
      <c r="M16">
        <f t="shared" si="8"/>
        <v>15.277684283041996</v>
      </c>
      <c r="N16" s="5">
        <f t="shared" si="9"/>
        <v>5.4379914705209851</v>
      </c>
      <c r="O16" s="5">
        <f t="shared" si="10"/>
        <v>5.2397923189537741</v>
      </c>
      <c r="P16" s="5">
        <f t="shared" si="11"/>
        <v>0.96355287560827629</v>
      </c>
      <c r="Q16" s="5">
        <f t="shared" si="12"/>
        <v>26.700439996170399</v>
      </c>
      <c r="R16" s="5">
        <f t="shared" si="13"/>
        <v>0.57218848398128452</v>
      </c>
    </row>
    <row r="17" spans="1:18" x14ac:dyDescent="0.3">
      <c r="A17" t="s">
        <v>13</v>
      </c>
      <c r="B17" s="5">
        <f t="shared" si="14"/>
        <v>15.28</v>
      </c>
      <c r="C17">
        <v>5.5499999999999989</v>
      </c>
      <c r="D17">
        <v>5.4499999999999993</v>
      </c>
      <c r="E17">
        <v>31.199999999999996</v>
      </c>
      <c r="F17">
        <v>31.099999999999998</v>
      </c>
      <c r="G17" s="5">
        <f t="shared" si="3"/>
        <v>5.6859999999999999</v>
      </c>
      <c r="H17" s="5">
        <f t="shared" si="4"/>
        <v>5.5869999999999997</v>
      </c>
      <c r="I17" s="5">
        <f t="shared" si="5"/>
        <v>0.98299999999999998</v>
      </c>
      <c r="J17" s="5">
        <f t="shared" si="6"/>
        <v>27.91</v>
      </c>
      <c r="K17" s="5">
        <f t="shared" si="7"/>
        <v>0.54700000000000004</v>
      </c>
      <c r="M17">
        <f t="shared" si="8"/>
        <v>15.277684283041996</v>
      </c>
      <c r="N17" s="5">
        <f t="shared" si="9"/>
        <v>5.6857889285325518</v>
      </c>
      <c r="O17" s="5">
        <f t="shared" si="10"/>
        <v>5.5866635731544623</v>
      </c>
      <c r="P17" s="5">
        <f t="shared" si="11"/>
        <v>0.98256612114448072</v>
      </c>
      <c r="Q17" s="5">
        <f t="shared" si="12"/>
        <v>27.914920117630889</v>
      </c>
      <c r="R17" s="5">
        <f t="shared" si="13"/>
        <v>0.54729457289016947</v>
      </c>
    </row>
    <row r="18" spans="1:18" x14ac:dyDescent="0.3">
      <c r="A18" t="s">
        <v>13</v>
      </c>
      <c r="B18" s="5">
        <f t="shared" si="14"/>
        <v>15.28</v>
      </c>
      <c r="C18">
        <v>6.1499999999999986</v>
      </c>
      <c r="D18">
        <v>6.0500000000000007</v>
      </c>
      <c r="E18">
        <v>31.799999999999997</v>
      </c>
      <c r="F18">
        <v>31.7</v>
      </c>
      <c r="G18" s="5">
        <f t="shared" si="3"/>
        <v>6.2809999999999997</v>
      </c>
      <c r="H18" s="5">
        <f t="shared" si="4"/>
        <v>6.1820000000000004</v>
      </c>
      <c r="I18" s="5">
        <f t="shared" si="5"/>
        <v>0.98399999999999999</v>
      </c>
      <c r="J18" s="5">
        <f t="shared" si="6"/>
        <v>30.83</v>
      </c>
      <c r="K18" s="5">
        <f t="shared" si="7"/>
        <v>0.496</v>
      </c>
      <c r="M18">
        <f>M17</f>
        <v>15.277684283041996</v>
      </c>
      <c r="N18" s="5">
        <f t="shared" si="9"/>
        <v>6.2807131586870844</v>
      </c>
      <c r="O18" s="5">
        <f t="shared" si="10"/>
        <v>6.1815391481562454</v>
      </c>
      <c r="P18" s="5">
        <f t="shared" si="11"/>
        <v>0.98420975325171989</v>
      </c>
      <c r="Q18" s="5">
        <f t="shared" si="12"/>
        <v>30.830703262041268</v>
      </c>
      <c r="R18" s="5">
        <f t="shared" si="13"/>
        <v>0.49553473215292709</v>
      </c>
    </row>
    <row r="19" spans="1:18" x14ac:dyDescent="0.3">
      <c r="A19" t="s">
        <v>13</v>
      </c>
      <c r="B19" s="5">
        <f>ROUND(M19,2)</f>
        <v>18.91</v>
      </c>
      <c r="C19">
        <v>3.5499999999999989</v>
      </c>
      <c r="D19">
        <v>0</v>
      </c>
      <c r="E19">
        <v>29.199999999999996</v>
      </c>
      <c r="F19" s="6" t="s">
        <v>30</v>
      </c>
      <c r="G19" s="5">
        <f t="shared" ref="G19:I20" si="15">ROUND(N19,3)</f>
        <v>3.7869999999999999</v>
      </c>
      <c r="H19" s="5">
        <f t="shared" si="15"/>
        <v>0</v>
      </c>
      <c r="I19" s="5">
        <f t="shared" si="15"/>
        <v>0</v>
      </c>
      <c r="J19" s="5">
        <f>ROUND(Q19,2)</f>
        <v>18.91</v>
      </c>
      <c r="K19" s="5">
        <f>ROUND(R19,3)</f>
        <v>1</v>
      </c>
      <c r="M19">
        <v>18.905319026721898</v>
      </c>
      <c r="N19" s="5">
        <f>(C19+((((1000*M19)/(30*E19))^2)/1962))</f>
        <v>3.7873891172842291</v>
      </c>
      <c r="O19" s="5">
        <f>IF(D19=0,0,(D19+((((1000*M19)/(30*F19))^2)/1962)))</f>
        <v>0</v>
      </c>
      <c r="P19" s="5">
        <f t="shared" si="11"/>
        <v>0</v>
      </c>
      <c r="Q19" s="5">
        <f>M19</f>
        <v>18.905319026721898</v>
      </c>
      <c r="R19" s="5">
        <f>M19/Q19</f>
        <v>1</v>
      </c>
    </row>
    <row r="20" spans="1:18" x14ac:dyDescent="0.3">
      <c r="A20" t="s">
        <v>13</v>
      </c>
      <c r="B20" s="5">
        <f t="shared" ref="B20:B21" si="16">ROUND(M20,2)</f>
        <v>18.91</v>
      </c>
      <c r="C20">
        <v>3.5499999999999989</v>
      </c>
      <c r="D20">
        <v>0</v>
      </c>
      <c r="E20">
        <v>29.199999999999996</v>
      </c>
      <c r="F20">
        <v>25.349999999999998</v>
      </c>
      <c r="G20" s="5">
        <f t="shared" si="15"/>
        <v>3.7869999999999999</v>
      </c>
      <c r="H20" s="5">
        <f t="shared" si="15"/>
        <v>0</v>
      </c>
      <c r="I20" s="5">
        <f t="shared" si="15"/>
        <v>0</v>
      </c>
      <c r="J20" s="5">
        <f>ROUND(Q20,2)</f>
        <v>18.61</v>
      </c>
      <c r="K20" s="5">
        <f>ROUND(R20,3)</f>
        <v>1.016</v>
      </c>
      <c r="M20">
        <f>M19</f>
        <v>18.905319026721898</v>
      </c>
      <c r="N20" s="5">
        <f>(C20+((((1000*M20)/(30*E20))^2)/1962))</f>
        <v>3.7873891172842291</v>
      </c>
      <c r="O20" s="5">
        <f>IF(D20=0,0,(D20+((((1000*M20)/(30*F20))^2)/1962)))</f>
        <v>0</v>
      </c>
      <c r="P20" s="5">
        <f>O20/N20</f>
        <v>0</v>
      </c>
      <c r="Q20" s="5">
        <f xml:space="preserve"> 4.9011*N20+0.0483</f>
        <v>18.610672802721734</v>
      </c>
      <c r="R20" s="5">
        <f>M20/Q20</f>
        <v>1.0158321102693866</v>
      </c>
    </row>
    <row r="21" spans="1:18" x14ac:dyDescent="0.3">
      <c r="A21" t="s">
        <v>13</v>
      </c>
      <c r="B21" s="5">
        <f t="shared" si="16"/>
        <v>18.91</v>
      </c>
      <c r="C21">
        <v>3.5499999999999989</v>
      </c>
      <c r="D21">
        <v>0.55000000000000071</v>
      </c>
      <c r="E21">
        <v>29.199999999999996</v>
      </c>
      <c r="F21">
        <v>26.2</v>
      </c>
      <c r="G21" s="5">
        <f t="shared" ref="G21:G37" si="17">ROUND(N21,3)</f>
        <v>3.7869999999999999</v>
      </c>
      <c r="H21" s="5">
        <f t="shared" ref="H21:H37" si="18">ROUND(O21,3)</f>
        <v>0.84499999999999997</v>
      </c>
      <c r="I21" s="5">
        <f t="shared" ref="I21:I37" si="19">ROUND(P21,3)</f>
        <v>0.223</v>
      </c>
      <c r="J21" s="5">
        <f t="shared" ref="J21:J37" si="20">ROUND(Q21,2)</f>
        <v>18.61</v>
      </c>
      <c r="K21" s="5">
        <f t="shared" ref="K21:K37" si="21">ROUND(R21,3)</f>
        <v>1.016</v>
      </c>
      <c r="M21">
        <f t="shared" ref="M21:M37" si="22">M20</f>
        <v>18.905319026721898</v>
      </c>
      <c r="N21" s="5">
        <f t="shared" ref="N21:N37" si="23">(C21+((((1000*M21)/(30*E21))^2)/1962))</f>
        <v>3.7873891172842291</v>
      </c>
      <c r="O21" s="5">
        <f t="shared" ref="O21:O37" si="24">IF(D21=0,0,(D21+((((1000*M21)/(30*F21))^2)/1962)))</f>
        <v>0.84486547544028112</v>
      </c>
      <c r="P21" s="5">
        <f t="shared" ref="P21:P38" si="25">O21/N21</f>
        <v>0.22307332288214873</v>
      </c>
      <c r="Q21" s="5">
        <f t="shared" ref="Q21:Q37" si="26" xml:space="preserve"> 4.9011*N21+0.0483</f>
        <v>18.610672802721734</v>
      </c>
      <c r="R21" s="5">
        <f t="shared" ref="R21:R37" si="27">M21/Q21</f>
        <v>1.0158321102693866</v>
      </c>
    </row>
    <row r="22" spans="1:18" x14ac:dyDescent="0.3">
      <c r="A22" t="s">
        <v>13</v>
      </c>
      <c r="B22" s="5">
        <f t="shared" ref="B22:B37" si="28">ROUND(M22,2)</f>
        <v>18.91</v>
      </c>
      <c r="C22">
        <v>3.5499999999999989</v>
      </c>
      <c r="D22">
        <v>1.0500000000000007</v>
      </c>
      <c r="E22">
        <v>29.199999999999996</v>
      </c>
      <c r="F22">
        <v>26.7</v>
      </c>
      <c r="G22" s="5">
        <f t="shared" si="17"/>
        <v>3.7869999999999999</v>
      </c>
      <c r="H22" s="5">
        <f t="shared" si="18"/>
        <v>1.3340000000000001</v>
      </c>
      <c r="I22" s="5">
        <f t="shared" si="19"/>
        <v>0.35199999999999998</v>
      </c>
      <c r="J22" s="5">
        <f t="shared" si="20"/>
        <v>18.61</v>
      </c>
      <c r="K22" s="5">
        <f t="shared" si="21"/>
        <v>1.016</v>
      </c>
      <c r="M22">
        <f t="shared" si="22"/>
        <v>18.905319026721898</v>
      </c>
      <c r="N22" s="5">
        <f t="shared" si="23"/>
        <v>3.7873891172842291</v>
      </c>
      <c r="O22" s="5">
        <f t="shared" si="24"/>
        <v>1.3339252296444426</v>
      </c>
      <c r="P22" s="5">
        <f t="shared" si="25"/>
        <v>0.3522017908212563</v>
      </c>
      <c r="Q22" s="5">
        <f t="shared" si="26"/>
        <v>18.610672802721734</v>
      </c>
      <c r="R22" s="5">
        <f t="shared" si="27"/>
        <v>1.0158321102693866</v>
      </c>
    </row>
    <row r="23" spans="1:18" x14ac:dyDescent="0.3">
      <c r="A23" t="s">
        <v>13</v>
      </c>
      <c r="B23" s="5">
        <f t="shared" si="28"/>
        <v>18.91</v>
      </c>
      <c r="C23">
        <v>3.5499999999999989</v>
      </c>
      <c r="D23">
        <v>1.4499999999999993</v>
      </c>
      <c r="E23">
        <v>29.199999999999996</v>
      </c>
      <c r="F23">
        <v>27.099999999999998</v>
      </c>
      <c r="G23" s="5">
        <f t="shared" si="17"/>
        <v>3.7869999999999999</v>
      </c>
      <c r="H23" s="5">
        <f t="shared" si="18"/>
        <v>1.726</v>
      </c>
      <c r="I23" s="5">
        <f t="shared" si="19"/>
        <v>0.45600000000000002</v>
      </c>
      <c r="J23" s="5">
        <f t="shared" si="20"/>
        <v>18.61</v>
      </c>
      <c r="K23" s="5">
        <f t="shared" si="21"/>
        <v>1.016</v>
      </c>
      <c r="M23">
        <f t="shared" si="22"/>
        <v>18.905319026721898</v>
      </c>
      <c r="N23" s="5">
        <f t="shared" si="23"/>
        <v>3.7873891172842291</v>
      </c>
      <c r="O23" s="5">
        <f t="shared" si="24"/>
        <v>1.7256055295560051</v>
      </c>
      <c r="P23" s="5">
        <f t="shared" si="25"/>
        <v>0.45561875902346188</v>
      </c>
      <c r="Q23" s="5">
        <f t="shared" si="26"/>
        <v>18.610672802721734</v>
      </c>
      <c r="R23" s="5">
        <f t="shared" si="27"/>
        <v>1.0158321102693866</v>
      </c>
    </row>
    <row r="24" spans="1:18" x14ac:dyDescent="0.3">
      <c r="A24" t="s">
        <v>13</v>
      </c>
      <c r="B24" s="5">
        <f t="shared" si="28"/>
        <v>18.91</v>
      </c>
      <c r="C24">
        <v>3.6499999999999986</v>
      </c>
      <c r="D24">
        <v>1.75</v>
      </c>
      <c r="E24">
        <v>29.299999999999997</v>
      </c>
      <c r="F24">
        <v>27.4</v>
      </c>
      <c r="G24" s="5">
        <f t="shared" si="17"/>
        <v>3.8860000000000001</v>
      </c>
      <c r="H24" s="5">
        <f t="shared" si="18"/>
        <v>2.02</v>
      </c>
      <c r="I24" s="5">
        <f t="shared" si="19"/>
        <v>0.52</v>
      </c>
      <c r="J24" s="5">
        <f t="shared" si="20"/>
        <v>19.09</v>
      </c>
      <c r="K24" s="5">
        <f t="shared" si="21"/>
        <v>0.99</v>
      </c>
      <c r="M24">
        <f t="shared" si="22"/>
        <v>18.905319026721898</v>
      </c>
      <c r="N24" s="5">
        <f t="shared" si="23"/>
        <v>3.8857714789470172</v>
      </c>
      <c r="O24" s="5">
        <f t="shared" si="24"/>
        <v>2.0196034111583279</v>
      </c>
      <c r="P24" s="5">
        <f t="shared" si="25"/>
        <v>0.51974322785075577</v>
      </c>
      <c r="Q24" s="5">
        <f t="shared" si="26"/>
        <v>19.092854595467227</v>
      </c>
      <c r="R24" s="5">
        <f t="shared" si="27"/>
        <v>0.99017770926774618</v>
      </c>
    </row>
    <row r="25" spans="1:18" x14ac:dyDescent="0.3">
      <c r="A25" t="s">
        <v>13</v>
      </c>
      <c r="B25" s="5">
        <f t="shared" si="28"/>
        <v>18.91</v>
      </c>
      <c r="C25">
        <v>3.8499999999999979</v>
      </c>
      <c r="D25">
        <v>2.1500000000000004</v>
      </c>
      <c r="E25">
        <v>29.499999999999996</v>
      </c>
      <c r="F25">
        <v>27.799999999999997</v>
      </c>
      <c r="G25" s="5">
        <f t="shared" si="17"/>
        <v>4.0830000000000002</v>
      </c>
      <c r="H25" s="5">
        <f t="shared" si="18"/>
        <v>2.4119999999999999</v>
      </c>
      <c r="I25" s="5">
        <f t="shared" si="19"/>
        <v>0.59099999999999997</v>
      </c>
      <c r="J25" s="5">
        <f t="shared" si="20"/>
        <v>20.059999999999999</v>
      </c>
      <c r="K25" s="5">
        <f t="shared" si="21"/>
        <v>0.94299999999999995</v>
      </c>
      <c r="M25">
        <f t="shared" si="22"/>
        <v>18.905319026721898</v>
      </c>
      <c r="N25" s="5">
        <f t="shared" si="23"/>
        <v>4.0825854144914961</v>
      </c>
      <c r="O25" s="5">
        <f t="shared" si="24"/>
        <v>2.4119008552368233</v>
      </c>
      <c r="P25" s="5">
        <f t="shared" si="25"/>
        <v>0.59077780630763266</v>
      </c>
      <c r="Q25" s="5">
        <f t="shared" si="26"/>
        <v>20.057459374964271</v>
      </c>
      <c r="R25" s="5">
        <f t="shared" si="27"/>
        <v>0.94255801162531705</v>
      </c>
    </row>
    <row r="26" spans="1:18" x14ac:dyDescent="0.3">
      <c r="A26" t="s">
        <v>13</v>
      </c>
      <c r="B26" s="5">
        <f t="shared" si="28"/>
        <v>18.91</v>
      </c>
      <c r="C26">
        <v>3.9999999999999982</v>
      </c>
      <c r="D26">
        <v>2.5999999999999996</v>
      </c>
      <c r="E26">
        <v>29.65</v>
      </c>
      <c r="F26">
        <v>28.25</v>
      </c>
      <c r="G26" s="5">
        <f t="shared" si="17"/>
        <v>4.2300000000000004</v>
      </c>
      <c r="H26" s="5">
        <f t="shared" si="18"/>
        <v>2.8540000000000001</v>
      </c>
      <c r="I26" s="5">
        <f t="shared" si="19"/>
        <v>0.67500000000000004</v>
      </c>
      <c r="J26" s="5">
        <f t="shared" si="20"/>
        <v>20.78</v>
      </c>
      <c r="K26" s="5">
        <f t="shared" si="21"/>
        <v>0.91</v>
      </c>
      <c r="M26">
        <f t="shared" si="22"/>
        <v>18.905319026721898</v>
      </c>
      <c r="N26" s="5">
        <f t="shared" si="23"/>
        <v>4.2302380577919738</v>
      </c>
      <c r="O26" s="5">
        <f t="shared" si="24"/>
        <v>2.8536235657748934</v>
      </c>
      <c r="P26" s="5">
        <f t="shared" si="25"/>
        <v>0.67457753601327541</v>
      </c>
      <c r="Q26" s="5">
        <f t="shared" si="26"/>
        <v>20.781119745044244</v>
      </c>
      <c r="R26" s="5">
        <f t="shared" si="27"/>
        <v>0.9097353395131812</v>
      </c>
    </row>
    <row r="27" spans="1:18" x14ac:dyDescent="0.3">
      <c r="A27" t="s">
        <v>13</v>
      </c>
      <c r="B27" s="5">
        <f t="shared" si="28"/>
        <v>18.91</v>
      </c>
      <c r="C27">
        <v>4.1499999999999986</v>
      </c>
      <c r="D27">
        <v>2.9000000000000004</v>
      </c>
      <c r="E27">
        <v>29.799999999999997</v>
      </c>
      <c r="F27">
        <v>28.549999999999997</v>
      </c>
      <c r="G27" s="5">
        <f t="shared" si="17"/>
        <v>4.3780000000000001</v>
      </c>
      <c r="H27" s="5">
        <f t="shared" si="18"/>
        <v>3.1480000000000001</v>
      </c>
      <c r="I27" s="5">
        <f t="shared" si="19"/>
        <v>0.71899999999999997</v>
      </c>
      <c r="J27" s="5">
        <f t="shared" si="20"/>
        <v>21.5</v>
      </c>
      <c r="K27" s="5">
        <f t="shared" si="21"/>
        <v>0.879</v>
      </c>
      <c r="M27">
        <f t="shared" si="22"/>
        <v>18.905319026721898</v>
      </c>
      <c r="N27" s="5">
        <f t="shared" si="23"/>
        <v>4.3779260584672146</v>
      </c>
      <c r="O27" s="5">
        <f t="shared" si="24"/>
        <v>3.1483214773126402</v>
      </c>
      <c r="P27" s="5">
        <f t="shared" si="25"/>
        <v>0.71913537032530883</v>
      </c>
      <c r="Q27" s="5">
        <f t="shared" si="26"/>
        <v>21.504953405153664</v>
      </c>
      <c r="R27" s="5">
        <f t="shared" si="27"/>
        <v>0.87911462399129103</v>
      </c>
    </row>
    <row r="28" spans="1:18" x14ac:dyDescent="0.3">
      <c r="A28" t="s">
        <v>13</v>
      </c>
      <c r="B28" s="5">
        <f t="shared" si="28"/>
        <v>18.91</v>
      </c>
      <c r="C28">
        <v>4.3499999999999979</v>
      </c>
      <c r="D28">
        <v>3.3000000000000007</v>
      </c>
      <c r="E28">
        <v>29.999999999999996</v>
      </c>
      <c r="F28">
        <v>28.95</v>
      </c>
      <c r="G28" s="5">
        <f t="shared" si="17"/>
        <v>4.5750000000000002</v>
      </c>
      <c r="H28" s="5">
        <f t="shared" si="18"/>
        <v>3.5419999999999998</v>
      </c>
      <c r="I28" s="5">
        <f t="shared" si="19"/>
        <v>0.77400000000000002</v>
      </c>
      <c r="J28" s="5">
        <f t="shared" si="20"/>
        <v>22.47</v>
      </c>
      <c r="K28" s="5">
        <f t="shared" si="21"/>
        <v>0.84099999999999997</v>
      </c>
      <c r="M28">
        <f t="shared" si="22"/>
        <v>18.905319026721898</v>
      </c>
      <c r="N28" s="5">
        <f t="shared" si="23"/>
        <v>4.57489717440136</v>
      </c>
      <c r="O28" s="5">
        <f t="shared" si="24"/>
        <v>3.5415068049089782</v>
      </c>
      <c r="P28" s="5">
        <f t="shared" si="25"/>
        <v>0.77411724677121196</v>
      </c>
      <c r="Q28" s="5">
        <f t="shared" si="26"/>
        <v>22.470328541458503</v>
      </c>
      <c r="R28" s="5">
        <f t="shared" si="27"/>
        <v>0.84134591053446128</v>
      </c>
    </row>
    <row r="29" spans="1:18" x14ac:dyDescent="0.3">
      <c r="A29" t="s">
        <v>13</v>
      </c>
      <c r="B29" s="5">
        <f t="shared" si="28"/>
        <v>18.91</v>
      </c>
      <c r="C29">
        <v>4.5499999999999989</v>
      </c>
      <c r="D29">
        <v>3.6999999999999993</v>
      </c>
      <c r="E29">
        <v>30.199999999999996</v>
      </c>
      <c r="F29">
        <v>29.349999999999998</v>
      </c>
      <c r="G29" s="5">
        <f t="shared" si="17"/>
        <v>4.7720000000000002</v>
      </c>
      <c r="H29" s="5">
        <f t="shared" si="18"/>
        <v>3.9350000000000001</v>
      </c>
      <c r="I29" s="5">
        <f t="shared" si="19"/>
        <v>0.82499999999999996</v>
      </c>
      <c r="J29" s="5">
        <f t="shared" si="20"/>
        <v>23.44</v>
      </c>
      <c r="K29" s="5">
        <f t="shared" si="21"/>
        <v>0.80700000000000005</v>
      </c>
      <c r="M29">
        <f t="shared" si="22"/>
        <v>18.905319026721898</v>
      </c>
      <c r="N29" s="5">
        <f t="shared" si="23"/>
        <v>4.7719282673580379</v>
      </c>
      <c r="O29" s="5">
        <f t="shared" si="24"/>
        <v>3.93496885321805</v>
      </c>
      <c r="P29" s="5">
        <f t="shared" si="25"/>
        <v>0.82460771259594656</v>
      </c>
      <c r="Q29" s="5">
        <f t="shared" si="26"/>
        <v>23.435997631148478</v>
      </c>
      <c r="R29" s="5">
        <f t="shared" si="27"/>
        <v>0.80667865410581396</v>
      </c>
    </row>
    <row r="30" spans="1:18" x14ac:dyDescent="0.3">
      <c r="A30" t="s">
        <v>13</v>
      </c>
      <c r="B30" s="5">
        <f t="shared" si="28"/>
        <v>18.91</v>
      </c>
      <c r="C30">
        <v>4.7499999999999982</v>
      </c>
      <c r="D30">
        <v>3.9499999999999993</v>
      </c>
      <c r="E30">
        <v>30.4</v>
      </c>
      <c r="F30">
        <v>29.599999999999998</v>
      </c>
      <c r="G30" s="5">
        <f t="shared" si="17"/>
        <v>4.9690000000000003</v>
      </c>
      <c r="H30" s="5">
        <f t="shared" si="18"/>
        <v>4.181</v>
      </c>
      <c r="I30" s="5">
        <f t="shared" si="19"/>
        <v>0.84099999999999997</v>
      </c>
      <c r="J30" s="5">
        <f t="shared" si="20"/>
        <v>24.4</v>
      </c>
      <c r="K30" s="5">
        <f t="shared" si="21"/>
        <v>0.77500000000000002</v>
      </c>
      <c r="M30">
        <f t="shared" si="22"/>
        <v>18.905319026721898</v>
      </c>
      <c r="N30" s="5">
        <f t="shared" si="23"/>
        <v>4.9690177641980009</v>
      </c>
      <c r="O30" s="5">
        <f t="shared" si="24"/>
        <v>4.1810165460203912</v>
      </c>
      <c r="P30" s="5">
        <f t="shared" si="25"/>
        <v>0.84141710584027407</v>
      </c>
      <c r="Q30" s="5">
        <f t="shared" si="26"/>
        <v>24.401952964110823</v>
      </c>
      <c r="R30" s="5">
        <f t="shared" si="27"/>
        <v>0.77474614652880036</v>
      </c>
    </row>
    <row r="31" spans="1:18" x14ac:dyDescent="0.3">
      <c r="A31" t="s">
        <v>13</v>
      </c>
      <c r="B31" s="5">
        <f t="shared" si="28"/>
        <v>18.91</v>
      </c>
      <c r="C31">
        <v>4.9499999999999993</v>
      </c>
      <c r="D31">
        <v>4.25</v>
      </c>
      <c r="E31">
        <v>30.599999999999998</v>
      </c>
      <c r="F31">
        <v>29.9</v>
      </c>
      <c r="G31" s="5">
        <f t="shared" si="17"/>
        <v>5.1660000000000004</v>
      </c>
      <c r="H31" s="5">
        <f t="shared" si="18"/>
        <v>4.476</v>
      </c>
      <c r="I31" s="5">
        <f t="shared" si="19"/>
        <v>0.86599999999999999</v>
      </c>
      <c r="J31" s="5">
        <f t="shared" si="20"/>
        <v>25.37</v>
      </c>
      <c r="K31" s="5">
        <f t="shared" si="21"/>
        <v>0.745</v>
      </c>
      <c r="M31">
        <f t="shared" si="22"/>
        <v>18.905319026721898</v>
      </c>
      <c r="N31" s="5">
        <f t="shared" si="23"/>
        <v>5.1661641430232237</v>
      </c>
      <c r="O31" s="5">
        <f t="shared" si="24"/>
        <v>4.476404018927334</v>
      </c>
      <c r="P31" s="5">
        <f t="shared" si="25"/>
        <v>0.86648505448140012</v>
      </c>
      <c r="Q31" s="5">
        <f t="shared" si="26"/>
        <v>25.368187081371122</v>
      </c>
      <c r="R31" s="5">
        <f t="shared" si="27"/>
        <v>0.74523729133978334</v>
      </c>
    </row>
    <row r="32" spans="1:18" x14ac:dyDescent="0.3">
      <c r="A32" t="s">
        <v>13</v>
      </c>
      <c r="B32" s="5">
        <f t="shared" si="28"/>
        <v>18.91</v>
      </c>
      <c r="C32">
        <v>5.3499999999999979</v>
      </c>
      <c r="D32">
        <v>4.75</v>
      </c>
      <c r="E32">
        <v>30.999999999999996</v>
      </c>
      <c r="F32">
        <v>30.4</v>
      </c>
      <c r="G32" s="5">
        <f t="shared" si="17"/>
        <v>5.5609999999999999</v>
      </c>
      <c r="H32" s="5">
        <f t="shared" si="18"/>
        <v>4.9690000000000003</v>
      </c>
      <c r="I32" s="5">
        <f t="shared" si="19"/>
        <v>0.89400000000000002</v>
      </c>
      <c r="J32" s="5">
        <f t="shared" si="20"/>
        <v>27.3</v>
      </c>
      <c r="K32" s="5">
        <f t="shared" si="21"/>
        <v>0.69199999999999995</v>
      </c>
      <c r="M32">
        <f t="shared" si="22"/>
        <v>18.905319026721898</v>
      </c>
      <c r="N32" s="5">
        <f t="shared" si="23"/>
        <v>5.5606217033935739</v>
      </c>
      <c r="O32" s="5">
        <f t="shared" si="24"/>
        <v>4.9690177641980027</v>
      </c>
      <c r="P32" s="5">
        <f t="shared" si="25"/>
        <v>0.89360831023003717</v>
      </c>
      <c r="Q32" s="5">
        <f t="shared" si="26"/>
        <v>27.301463030502244</v>
      </c>
      <c r="R32" s="5">
        <f t="shared" si="27"/>
        <v>0.69246541863343181</v>
      </c>
    </row>
    <row r="33" spans="1:18" x14ac:dyDescent="0.3">
      <c r="A33" t="s">
        <v>13</v>
      </c>
      <c r="B33" s="5">
        <f t="shared" si="28"/>
        <v>18.91</v>
      </c>
      <c r="C33">
        <v>5.6499999999999986</v>
      </c>
      <c r="D33">
        <v>5.15</v>
      </c>
      <c r="E33">
        <v>31.299999999999997</v>
      </c>
      <c r="F33">
        <v>30.799999999999997</v>
      </c>
      <c r="G33" s="5">
        <f t="shared" si="17"/>
        <v>5.8570000000000002</v>
      </c>
      <c r="H33" s="5">
        <f t="shared" si="18"/>
        <v>5.3630000000000004</v>
      </c>
      <c r="I33" s="5">
        <f t="shared" si="19"/>
        <v>0.91600000000000004</v>
      </c>
      <c r="J33" s="5">
        <f t="shared" si="20"/>
        <v>28.75</v>
      </c>
      <c r="K33" s="5">
        <f t="shared" si="21"/>
        <v>0.65800000000000003</v>
      </c>
      <c r="M33">
        <f t="shared" si="22"/>
        <v>18.905319026721898</v>
      </c>
      <c r="N33" s="5">
        <f t="shared" si="23"/>
        <v>5.8566035755812802</v>
      </c>
      <c r="O33" s="5">
        <f t="shared" si="24"/>
        <v>5.3633659311869906</v>
      </c>
      <c r="P33" s="5">
        <f t="shared" si="25"/>
        <v>0.91578094060338811</v>
      </c>
      <c r="Q33" s="5">
        <f t="shared" si="26"/>
        <v>28.752099784281413</v>
      </c>
      <c r="R33" s="5">
        <f t="shared" si="27"/>
        <v>0.65752829075312658</v>
      </c>
    </row>
    <row r="34" spans="1:18" x14ac:dyDescent="0.3">
      <c r="A34" t="s">
        <v>13</v>
      </c>
      <c r="B34" s="5">
        <f t="shared" si="28"/>
        <v>18.91</v>
      </c>
      <c r="C34">
        <v>5.8999999999999986</v>
      </c>
      <c r="D34">
        <v>5.4499999999999993</v>
      </c>
      <c r="E34">
        <v>31.549999999999997</v>
      </c>
      <c r="F34">
        <v>31.099999999999998</v>
      </c>
      <c r="G34" s="5">
        <f t="shared" si="17"/>
        <v>6.1029999999999998</v>
      </c>
      <c r="H34" s="5">
        <f t="shared" si="18"/>
        <v>5.6589999999999998</v>
      </c>
      <c r="I34" s="5">
        <f t="shared" si="19"/>
        <v>0.92700000000000005</v>
      </c>
      <c r="J34" s="5">
        <f t="shared" si="20"/>
        <v>29.96</v>
      </c>
      <c r="K34" s="5">
        <f t="shared" si="21"/>
        <v>0.63100000000000001</v>
      </c>
      <c r="M34">
        <f t="shared" si="22"/>
        <v>18.905319026721898</v>
      </c>
      <c r="N34" s="5">
        <f t="shared" si="23"/>
        <v>6.1033423232925621</v>
      </c>
      <c r="O34" s="5">
        <f t="shared" si="24"/>
        <v>5.6592694006071333</v>
      </c>
      <c r="P34" s="5">
        <f t="shared" si="25"/>
        <v>0.92724102644698692</v>
      </c>
      <c r="Q34" s="5">
        <f t="shared" si="26"/>
        <v>29.961391060689174</v>
      </c>
      <c r="R34" s="5">
        <f t="shared" si="27"/>
        <v>0.63098936189002952</v>
      </c>
    </row>
    <row r="35" spans="1:18" x14ac:dyDescent="0.3">
      <c r="A35" t="s">
        <v>13</v>
      </c>
      <c r="B35" s="5">
        <f t="shared" si="28"/>
        <v>18.91</v>
      </c>
      <c r="C35">
        <v>6.4499999999999993</v>
      </c>
      <c r="D35">
        <v>6.1</v>
      </c>
      <c r="E35">
        <v>32.099999999999994</v>
      </c>
      <c r="F35">
        <v>31.75</v>
      </c>
      <c r="G35" s="5">
        <f t="shared" si="17"/>
        <v>6.6459999999999999</v>
      </c>
      <c r="H35" s="5">
        <f t="shared" si="18"/>
        <v>6.3010000000000002</v>
      </c>
      <c r="I35" s="5">
        <f t="shared" si="19"/>
        <v>0.94799999999999995</v>
      </c>
      <c r="J35" s="5">
        <f t="shared" si="20"/>
        <v>32.619999999999997</v>
      </c>
      <c r="K35" s="5">
        <f t="shared" si="21"/>
        <v>0.57999999999999996</v>
      </c>
      <c r="M35">
        <f t="shared" si="22"/>
        <v>18.905319026721898</v>
      </c>
      <c r="N35" s="5">
        <f t="shared" si="23"/>
        <v>6.6464339020013643</v>
      </c>
      <c r="O35" s="5">
        <f t="shared" si="24"/>
        <v>6.3007885988827335</v>
      </c>
      <c r="P35" s="5">
        <f t="shared" si="25"/>
        <v>0.94799537493112651</v>
      </c>
      <c r="Q35" s="5">
        <f t="shared" si="26"/>
        <v>32.623137197098885</v>
      </c>
      <c r="R35" s="5">
        <f t="shared" si="27"/>
        <v>0.57950646844605469</v>
      </c>
    </row>
    <row r="36" spans="1:18" x14ac:dyDescent="0.3">
      <c r="A36" t="s">
        <v>13</v>
      </c>
      <c r="B36" s="5">
        <f t="shared" si="28"/>
        <v>18.91</v>
      </c>
      <c r="C36">
        <v>7.2499999999999982</v>
      </c>
      <c r="D36">
        <v>7.15</v>
      </c>
      <c r="E36">
        <v>32.9</v>
      </c>
      <c r="F36">
        <v>32.799999999999997</v>
      </c>
      <c r="G36" s="5">
        <f t="shared" si="17"/>
        <v>7.4370000000000003</v>
      </c>
      <c r="H36" s="5">
        <f t="shared" si="18"/>
        <v>7.3380000000000001</v>
      </c>
      <c r="I36" s="5">
        <f t="shared" si="19"/>
        <v>0.98699999999999999</v>
      </c>
      <c r="J36" s="5">
        <f t="shared" si="20"/>
        <v>36.5</v>
      </c>
      <c r="K36" s="5">
        <f t="shared" si="21"/>
        <v>0.51800000000000002</v>
      </c>
      <c r="M36">
        <f t="shared" si="22"/>
        <v>18.905319026721898</v>
      </c>
      <c r="N36" s="5">
        <f t="shared" si="23"/>
        <v>7.4369970315880529</v>
      </c>
      <c r="O36" s="5">
        <f t="shared" si="24"/>
        <v>7.3381389955395102</v>
      </c>
      <c r="P36" s="5">
        <f t="shared" si="25"/>
        <v>0.98670726428575251</v>
      </c>
      <c r="Q36" s="5">
        <f t="shared" si="26"/>
        <v>36.497766151516203</v>
      </c>
      <c r="R36" s="5">
        <f t="shared" si="27"/>
        <v>0.51798564734725627</v>
      </c>
    </row>
    <row r="37" spans="1:18" x14ac:dyDescent="0.3">
      <c r="A37" t="s">
        <v>13</v>
      </c>
      <c r="B37" s="5">
        <f t="shared" si="28"/>
        <v>18.91</v>
      </c>
      <c r="C37">
        <v>3.5499999999999989</v>
      </c>
      <c r="D37">
        <v>0.15000000000000036</v>
      </c>
      <c r="E37">
        <v>29.199999999999996</v>
      </c>
      <c r="F37">
        <v>25.799999999999997</v>
      </c>
      <c r="G37" s="5">
        <f t="shared" si="17"/>
        <v>3.7869999999999999</v>
      </c>
      <c r="H37" s="5">
        <f t="shared" si="18"/>
        <v>0.45400000000000001</v>
      </c>
      <c r="I37" s="5">
        <f t="shared" si="19"/>
        <v>0.12</v>
      </c>
      <c r="J37" s="5">
        <f t="shared" si="20"/>
        <v>18.61</v>
      </c>
      <c r="K37" s="5">
        <f t="shared" si="21"/>
        <v>1.016</v>
      </c>
      <c r="M37">
        <f t="shared" si="22"/>
        <v>18.905319026721898</v>
      </c>
      <c r="N37" s="5">
        <f t="shared" si="23"/>
        <v>3.7873891172842291</v>
      </c>
      <c r="O37" s="5">
        <f t="shared" si="24"/>
        <v>0.45407946782228592</v>
      </c>
      <c r="P37" s="5">
        <f t="shared" si="25"/>
        <v>0.11989247836987144</v>
      </c>
      <c r="Q37" s="5">
        <f t="shared" si="26"/>
        <v>18.610672802721734</v>
      </c>
      <c r="R37" s="5">
        <f t="shared" si="27"/>
        <v>1.0158321102693866</v>
      </c>
    </row>
    <row r="38" spans="1:18" x14ac:dyDescent="0.3">
      <c r="A38" t="s">
        <v>13</v>
      </c>
      <c r="B38" s="5">
        <f>ROUND(M38,2)</f>
        <v>22.46</v>
      </c>
      <c r="C38">
        <v>4.1999999999999993</v>
      </c>
      <c r="D38">
        <v>0</v>
      </c>
      <c r="E38">
        <v>29.849999999999998</v>
      </c>
      <c r="F38" s="6" t="s">
        <v>30</v>
      </c>
      <c r="G38" s="5">
        <f t="shared" ref="G38:I39" si="29">ROUND(N38,3)</f>
        <v>4.5199999999999996</v>
      </c>
      <c r="H38" s="5">
        <f t="shared" si="29"/>
        <v>0</v>
      </c>
      <c r="I38" s="5">
        <f t="shared" si="29"/>
        <v>0</v>
      </c>
      <c r="J38" s="5">
        <f>ROUND(Q38,2)</f>
        <v>22.46</v>
      </c>
      <c r="K38" s="5">
        <f>ROUND(R38,3)</f>
        <v>1</v>
      </c>
      <c r="M38">
        <v>22.455767792047702</v>
      </c>
      <c r="N38" s="5">
        <f>(C38+((((1000*M38)/(30*E38))^2)/1962))</f>
        <v>4.5204982290247955</v>
      </c>
      <c r="O38" s="5">
        <f>IF(D38=0,0,(D38+((((1000*M38)/(30*F38))^2)/1962)))</f>
        <v>0</v>
      </c>
      <c r="P38" s="5">
        <f t="shared" si="25"/>
        <v>0</v>
      </c>
      <c r="Q38" s="5">
        <f>M38</f>
        <v>22.455767792047702</v>
      </c>
      <c r="R38" s="5">
        <f>M38/Q38</f>
        <v>1</v>
      </c>
    </row>
    <row r="39" spans="1:18" x14ac:dyDescent="0.3">
      <c r="A39" t="s">
        <v>13</v>
      </c>
      <c r="B39" s="5">
        <f t="shared" ref="B39:B40" si="30">ROUND(M39,2)</f>
        <v>22.46</v>
      </c>
      <c r="C39">
        <v>4.1999999999999993</v>
      </c>
      <c r="D39">
        <v>0</v>
      </c>
      <c r="E39">
        <v>29.849999999999998</v>
      </c>
      <c r="F39">
        <v>25.4</v>
      </c>
      <c r="G39" s="5">
        <f t="shared" si="29"/>
        <v>4.5199999999999996</v>
      </c>
      <c r="H39" s="5">
        <f t="shared" si="29"/>
        <v>0</v>
      </c>
      <c r="I39" s="5">
        <f t="shared" si="29"/>
        <v>0</v>
      </c>
      <c r="J39" s="5">
        <f>ROUND(Q39,2)</f>
        <v>22.2</v>
      </c>
      <c r="K39" s="5">
        <f>ROUND(R39,3)</f>
        <v>1.0109999999999999</v>
      </c>
      <c r="M39">
        <f>M38</f>
        <v>22.455767792047702</v>
      </c>
      <c r="N39" s="5">
        <f>(C39+((((1000*M39)/(30*E39))^2)/1962))</f>
        <v>4.5204982290247955</v>
      </c>
      <c r="O39" s="5">
        <f>IF(D39=0,0,(D39+((((1000*M39)/(30*F39))^2)/1962)))</f>
        <v>0</v>
      </c>
      <c r="P39" s="5">
        <f>O39/N39</f>
        <v>0</v>
      </c>
      <c r="Q39" s="5">
        <f xml:space="preserve"> 4.9011*N39+0.0483</f>
        <v>22.203713870273425</v>
      </c>
      <c r="R39" s="5">
        <f>M39/Q39</f>
        <v>1.0113518811873958</v>
      </c>
    </row>
    <row r="40" spans="1:18" x14ac:dyDescent="0.3">
      <c r="A40" t="s">
        <v>13</v>
      </c>
      <c r="B40" s="5">
        <f t="shared" si="30"/>
        <v>22.46</v>
      </c>
      <c r="C40">
        <v>4.1999999999999993</v>
      </c>
      <c r="D40">
        <v>1.1500000000000004</v>
      </c>
      <c r="E40">
        <v>29.849999999999998</v>
      </c>
      <c r="F40">
        <v>26.799999999999997</v>
      </c>
      <c r="G40" s="5">
        <f t="shared" ref="G40:G56" si="31">ROUND(N40,3)</f>
        <v>4.5199999999999996</v>
      </c>
      <c r="H40" s="5">
        <f t="shared" ref="H40:H56" si="32">ROUND(O40,3)</f>
        <v>1.548</v>
      </c>
      <c r="I40" s="5">
        <f t="shared" ref="I40:I56" si="33">ROUND(P40,3)</f>
        <v>0.34200000000000003</v>
      </c>
      <c r="J40" s="5">
        <f t="shared" ref="J40:J56" si="34">ROUND(Q40,2)</f>
        <v>22.2</v>
      </c>
      <c r="K40" s="5">
        <f t="shared" ref="K40:K56" si="35">ROUND(R40,3)</f>
        <v>1.0109999999999999</v>
      </c>
      <c r="M40">
        <f t="shared" ref="M40:M56" si="36">M39</f>
        <v>22.455767792047702</v>
      </c>
      <c r="N40" s="5">
        <f t="shared" ref="N40:N56" si="37">(C40+((((1000*M40)/(30*E40))^2)/1962))</f>
        <v>4.5204982290247955</v>
      </c>
      <c r="O40" s="5">
        <f t="shared" ref="O40:O56" si="38">IF(D40=0,0,(D40+((((1000*M40)/(30*F40))^2)/1962)))</f>
        <v>1.5475984813867882</v>
      </c>
      <c r="P40" s="5">
        <f t="shared" ref="P40:P57" si="39">O40/N40</f>
        <v>0.34235130797090274</v>
      </c>
      <c r="Q40" s="5">
        <f t="shared" ref="Q40:Q56" si="40" xml:space="preserve"> 4.9011*N40+0.0483</f>
        <v>22.203713870273425</v>
      </c>
      <c r="R40" s="5">
        <f t="shared" ref="R40:R56" si="41">M40/Q40</f>
        <v>1.0113518811873958</v>
      </c>
    </row>
    <row r="41" spans="1:18" x14ac:dyDescent="0.3">
      <c r="A41" t="s">
        <v>13</v>
      </c>
      <c r="B41" s="5">
        <f t="shared" ref="B41:B56" si="42">ROUND(M41,2)</f>
        <v>22.46</v>
      </c>
      <c r="C41">
        <v>4.1999999999999993</v>
      </c>
      <c r="D41">
        <v>1.5500000000000007</v>
      </c>
      <c r="E41">
        <v>29.849999999999998</v>
      </c>
      <c r="F41">
        <v>27.2</v>
      </c>
      <c r="G41" s="5">
        <f t="shared" si="31"/>
        <v>4.5199999999999996</v>
      </c>
      <c r="H41" s="5">
        <f t="shared" si="32"/>
        <v>1.9359999999999999</v>
      </c>
      <c r="I41" s="5">
        <f t="shared" si="33"/>
        <v>0.42799999999999999</v>
      </c>
      <c r="J41" s="5">
        <f t="shared" si="34"/>
        <v>22.2</v>
      </c>
      <c r="K41" s="5">
        <f t="shared" si="35"/>
        <v>1.0109999999999999</v>
      </c>
      <c r="M41">
        <f t="shared" si="36"/>
        <v>22.455767792047702</v>
      </c>
      <c r="N41" s="5">
        <f t="shared" si="37"/>
        <v>4.5204982290247955</v>
      </c>
      <c r="O41" s="5">
        <f t="shared" si="38"/>
        <v>1.9359903942355738</v>
      </c>
      <c r="P41" s="5">
        <f t="shared" si="39"/>
        <v>0.42826925178405034</v>
      </c>
      <c r="Q41" s="5">
        <f t="shared" si="40"/>
        <v>22.203713870273425</v>
      </c>
      <c r="R41" s="5">
        <f t="shared" si="41"/>
        <v>1.0113518811873958</v>
      </c>
    </row>
    <row r="42" spans="1:18" x14ac:dyDescent="0.3">
      <c r="A42" t="s">
        <v>13</v>
      </c>
      <c r="B42" s="5">
        <f t="shared" si="42"/>
        <v>22.46</v>
      </c>
      <c r="C42">
        <v>4.1999999999999993</v>
      </c>
      <c r="D42">
        <v>1.9499999999999993</v>
      </c>
      <c r="E42">
        <v>29.849999999999998</v>
      </c>
      <c r="F42">
        <v>27.599999999999998</v>
      </c>
      <c r="G42" s="5">
        <f t="shared" si="31"/>
        <v>4.5199999999999996</v>
      </c>
      <c r="H42" s="5">
        <f t="shared" si="32"/>
        <v>2.3250000000000002</v>
      </c>
      <c r="I42" s="5">
        <f t="shared" si="33"/>
        <v>0.51400000000000001</v>
      </c>
      <c r="J42" s="5">
        <f t="shared" si="34"/>
        <v>22.2</v>
      </c>
      <c r="K42" s="5">
        <f t="shared" si="35"/>
        <v>1.0109999999999999</v>
      </c>
      <c r="M42">
        <f t="shared" si="36"/>
        <v>22.455767792047702</v>
      </c>
      <c r="N42" s="5">
        <f t="shared" si="37"/>
        <v>4.5204982290247955</v>
      </c>
      <c r="O42" s="5">
        <f t="shared" si="38"/>
        <v>2.3248833402531583</v>
      </c>
      <c r="P42" s="5">
        <f t="shared" si="39"/>
        <v>0.51429803142621833</v>
      </c>
      <c r="Q42" s="5">
        <f t="shared" si="40"/>
        <v>22.203713870273425</v>
      </c>
      <c r="R42" s="5">
        <f t="shared" si="41"/>
        <v>1.0113518811873958</v>
      </c>
    </row>
    <row r="43" spans="1:18" x14ac:dyDescent="0.3">
      <c r="A43" t="s">
        <v>13</v>
      </c>
      <c r="B43" s="5">
        <f t="shared" si="42"/>
        <v>22.46</v>
      </c>
      <c r="C43">
        <v>4.4499999999999993</v>
      </c>
      <c r="D43">
        <v>2.5</v>
      </c>
      <c r="E43">
        <v>30.099999999999998</v>
      </c>
      <c r="F43">
        <v>28.15</v>
      </c>
      <c r="G43" s="5">
        <f t="shared" si="31"/>
        <v>4.7649999999999997</v>
      </c>
      <c r="H43" s="5">
        <f t="shared" si="32"/>
        <v>2.86</v>
      </c>
      <c r="I43" s="5">
        <f t="shared" si="33"/>
        <v>0.6</v>
      </c>
      <c r="J43" s="5">
        <f t="shared" si="34"/>
        <v>23.4</v>
      </c>
      <c r="K43" s="5">
        <f t="shared" si="35"/>
        <v>0.96</v>
      </c>
      <c r="M43">
        <f t="shared" si="36"/>
        <v>22.455767792047702</v>
      </c>
      <c r="N43" s="5">
        <f t="shared" si="37"/>
        <v>4.765196447358468</v>
      </c>
      <c r="O43" s="5">
        <f t="shared" si="38"/>
        <v>2.8603773659521865</v>
      </c>
      <c r="P43" s="5">
        <f t="shared" si="39"/>
        <v>0.60026431177623407</v>
      </c>
      <c r="Q43" s="5">
        <f t="shared" si="40"/>
        <v>23.403004308148585</v>
      </c>
      <c r="R43" s="5">
        <f t="shared" si="41"/>
        <v>0.95952500355815129</v>
      </c>
    </row>
    <row r="44" spans="1:18" x14ac:dyDescent="0.3">
      <c r="A44" t="s">
        <v>13</v>
      </c>
      <c r="B44" s="5">
        <f t="shared" si="42"/>
        <v>22.46</v>
      </c>
      <c r="C44">
        <v>4.6499999999999986</v>
      </c>
      <c r="D44">
        <v>2.8499999999999996</v>
      </c>
      <c r="E44">
        <v>30.299999999999997</v>
      </c>
      <c r="F44">
        <v>28.5</v>
      </c>
      <c r="G44" s="5">
        <f t="shared" si="31"/>
        <v>4.9610000000000003</v>
      </c>
      <c r="H44" s="5">
        <f t="shared" si="32"/>
        <v>3.202</v>
      </c>
      <c r="I44" s="5">
        <f t="shared" si="33"/>
        <v>0.64500000000000002</v>
      </c>
      <c r="J44" s="5">
        <f t="shared" si="34"/>
        <v>24.36</v>
      </c>
      <c r="K44" s="5">
        <f t="shared" si="35"/>
        <v>0.92200000000000004</v>
      </c>
      <c r="M44">
        <f t="shared" si="36"/>
        <v>22.455767792047702</v>
      </c>
      <c r="N44" s="5">
        <f t="shared" si="37"/>
        <v>4.9610491708560653</v>
      </c>
      <c r="O44" s="5">
        <f t="shared" si="38"/>
        <v>3.2015803425931009</v>
      </c>
      <c r="P44" s="5">
        <f t="shared" si="39"/>
        <v>0.64534340062601003</v>
      </c>
      <c r="Q44" s="5">
        <f t="shared" si="40"/>
        <v>24.362898091282659</v>
      </c>
      <c r="R44" s="5">
        <f t="shared" si="41"/>
        <v>0.9217198917760383</v>
      </c>
    </row>
    <row r="45" spans="1:18" x14ac:dyDescent="0.3">
      <c r="A45" t="s">
        <v>13</v>
      </c>
      <c r="B45" s="5">
        <f t="shared" si="42"/>
        <v>22.46</v>
      </c>
      <c r="C45">
        <v>4.9999999999999982</v>
      </c>
      <c r="D45">
        <v>3.5500000000000007</v>
      </c>
      <c r="E45">
        <v>30.65</v>
      </c>
      <c r="F45">
        <v>29.2</v>
      </c>
      <c r="G45" s="5">
        <f t="shared" si="31"/>
        <v>5.3040000000000003</v>
      </c>
      <c r="H45" s="5">
        <f t="shared" si="32"/>
        <v>3.8849999999999998</v>
      </c>
      <c r="I45" s="5">
        <f t="shared" si="33"/>
        <v>0.73199999999999998</v>
      </c>
      <c r="J45" s="5">
        <f t="shared" si="34"/>
        <v>26.04</v>
      </c>
      <c r="K45" s="5">
        <f t="shared" si="35"/>
        <v>0.86199999999999999</v>
      </c>
      <c r="M45">
        <f t="shared" si="36"/>
        <v>22.455767792047702</v>
      </c>
      <c r="N45" s="5">
        <f t="shared" si="37"/>
        <v>5.3039858352032709</v>
      </c>
      <c r="O45" s="5">
        <f t="shared" si="38"/>
        <v>3.8849257990139416</v>
      </c>
      <c r="P45" s="5">
        <f t="shared" si="39"/>
        <v>0.73245402980324037</v>
      </c>
      <c r="Q45" s="5">
        <f t="shared" si="40"/>
        <v>26.043664976914751</v>
      </c>
      <c r="R45" s="5">
        <f t="shared" si="41"/>
        <v>0.86223531948950416</v>
      </c>
    </row>
    <row r="46" spans="1:18" x14ac:dyDescent="0.3">
      <c r="A46" t="s">
        <v>13</v>
      </c>
      <c r="B46" s="5">
        <f t="shared" si="42"/>
        <v>22.46</v>
      </c>
      <c r="C46">
        <v>5.3499999999999979</v>
      </c>
      <c r="D46">
        <v>3.9499999999999993</v>
      </c>
      <c r="E46">
        <v>30.999999999999996</v>
      </c>
      <c r="F46">
        <v>29.599999999999998</v>
      </c>
      <c r="G46" s="5">
        <f t="shared" si="31"/>
        <v>5.6470000000000002</v>
      </c>
      <c r="H46" s="5">
        <f t="shared" si="32"/>
        <v>4.2759999999999998</v>
      </c>
      <c r="I46" s="5">
        <f t="shared" si="33"/>
        <v>0.75700000000000001</v>
      </c>
      <c r="J46" s="5">
        <f t="shared" si="34"/>
        <v>27.73</v>
      </c>
      <c r="K46" s="5">
        <f t="shared" si="35"/>
        <v>0.81</v>
      </c>
      <c r="M46">
        <f t="shared" si="36"/>
        <v>22.455767792047702</v>
      </c>
      <c r="N46" s="5">
        <f t="shared" si="37"/>
        <v>5.6471603884196089</v>
      </c>
      <c r="O46" s="5">
        <f t="shared" si="38"/>
        <v>4.2759349128826312</v>
      </c>
      <c r="P46" s="5">
        <f t="shared" si="39"/>
        <v>0.7571831892097679</v>
      </c>
      <c r="Q46" s="5">
        <f t="shared" si="40"/>
        <v>27.725597779683344</v>
      </c>
      <c r="R46" s="5">
        <f t="shared" si="41"/>
        <v>0.80992907602889452</v>
      </c>
    </row>
    <row r="47" spans="1:18" x14ac:dyDescent="0.3">
      <c r="A47" t="s">
        <v>13</v>
      </c>
      <c r="B47" s="5">
        <f t="shared" si="42"/>
        <v>22.46</v>
      </c>
      <c r="C47">
        <v>5.5999999999999979</v>
      </c>
      <c r="D47">
        <v>4.4499999999999993</v>
      </c>
      <c r="E47">
        <v>31.249999999999996</v>
      </c>
      <c r="F47">
        <v>30.099999999999998</v>
      </c>
      <c r="G47" s="5">
        <f t="shared" si="31"/>
        <v>5.8920000000000003</v>
      </c>
      <c r="H47" s="5">
        <f t="shared" si="32"/>
        <v>4.7649999999999997</v>
      </c>
      <c r="I47" s="5">
        <f t="shared" si="33"/>
        <v>0.80900000000000005</v>
      </c>
      <c r="J47" s="5">
        <f t="shared" si="34"/>
        <v>28.93</v>
      </c>
      <c r="K47" s="5">
        <f t="shared" si="35"/>
        <v>0.77600000000000002</v>
      </c>
      <c r="M47">
        <f t="shared" si="36"/>
        <v>22.455767792047702</v>
      </c>
      <c r="N47" s="5">
        <f t="shared" si="37"/>
        <v>5.8924248404697543</v>
      </c>
      <c r="O47" s="5">
        <f t="shared" si="38"/>
        <v>4.765196447358468</v>
      </c>
      <c r="P47" s="5">
        <f t="shared" si="39"/>
        <v>0.8086987235934906</v>
      </c>
      <c r="Q47" s="5">
        <f t="shared" si="40"/>
        <v>28.92766338562631</v>
      </c>
      <c r="R47" s="5">
        <f t="shared" si="41"/>
        <v>0.7762731297269454</v>
      </c>
    </row>
    <row r="48" spans="1:18" x14ac:dyDescent="0.3">
      <c r="A48" t="s">
        <v>13</v>
      </c>
      <c r="B48" s="5">
        <f t="shared" si="42"/>
        <v>22.46</v>
      </c>
      <c r="C48">
        <v>5.9499999999999993</v>
      </c>
      <c r="D48">
        <v>4.9000000000000004</v>
      </c>
      <c r="E48">
        <v>31.599999999999998</v>
      </c>
      <c r="F48">
        <v>30.549999999999997</v>
      </c>
      <c r="G48" s="5">
        <f t="shared" si="31"/>
        <v>6.2359999999999998</v>
      </c>
      <c r="H48" s="5">
        <f t="shared" si="32"/>
        <v>5.2060000000000004</v>
      </c>
      <c r="I48" s="5">
        <f t="shared" si="33"/>
        <v>0.83499999999999996</v>
      </c>
      <c r="J48" s="5">
        <f t="shared" si="34"/>
        <v>30.61</v>
      </c>
      <c r="K48" s="5">
        <f t="shared" si="35"/>
        <v>0.73399999999999999</v>
      </c>
      <c r="M48">
        <f t="shared" si="36"/>
        <v>22.455767792047702</v>
      </c>
      <c r="N48" s="5">
        <f t="shared" si="37"/>
        <v>6.2359829487173988</v>
      </c>
      <c r="O48" s="5">
        <f t="shared" si="38"/>
        <v>5.2059791796028048</v>
      </c>
      <c r="P48" s="5">
        <f t="shared" si="39"/>
        <v>0.834828963198746</v>
      </c>
      <c r="Q48" s="5">
        <f t="shared" si="40"/>
        <v>30.61147602995884</v>
      </c>
      <c r="R48" s="5">
        <f t="shared" si="41"/>
        <v>0.73357350589924808</v>
      </c>
    </row>
    <row r="49" spans="1:18" x14ac:dyDescent="0.3">
      <c r="A49" t="s">
        <v>13</v>
      </c>
      <c r="B49" s="5">
        <f t="shared" si="42"/>
        <v>22.46</v>
      </c>
      <c r="C49">
        <v>6.0999999999999979</v>
      </c>
      <c r="D49">
        <v>5.25</v>
      </c>
      <c r="E49">
        <v>31.749999999999996</v>
      </c>
      <c r="F49">
        <v>30.9</v>
      </c>
      <c r="G49" s="5">
        <f t="shared" si="31"/>
        <v>6.383</v>
      </c>
      <c r="H49" s="5">
        <f t="shared" si="32"/>
        <v>5.5490000000000004</v>
      </c>
      <c r="I49" s="5">
        <f t="shared" si="33"/>
        <v>0.86899999999999999</v>
      </c>
      <c r="J49" s="5">
        <f t="shared" si="34"/>
        <v>31.33</v>
      </c>
      <c r="K49" s="5">
        <f t="shared" si="35"/>
        <v>0.71699999999999997</v>
      </c>
      <c r="M49">
        <f t="shared" si="36"/>
        <v>22.455767792047702</v>
      </c>
      <c r="N49" s="5">
        <f t="shared" si="37"/>
        <v>6.383287130779336</v>
      </c>
      <c r="O49" s="5">
        <f t="shared" si="38"/>
        <v>5.5490868688757411</v>
      </c>
      <c r="P49" s="5">
        <f t="shared" si="39"/>
        <v>0.8693149399654615</v>
      </c>
      <c r="Q49" s="5">
        <f t="shared" si="40"/>
        <v>31.3334285566626</v>
      </c>
      <c r="R49" s="5">
        <f t="shared" si="41"/>
        <v>0.71667126217736576</v>
      </c>
    </row>
    <row r="50" spans="1:18" x14ac:dyDescent="0.3">
      <c r="A50" t="s">
        <v>13</v>
      </c>
      <c r="B50" s="5">
        <f t="shared" si="42"/>
        <v>22.46</v>
      </c>
      <c r="C50">
        <v>6.5999999999999979</v>
      </c>
      <c r="D50">
        <v>5.85</v>
      </c>
      <c r="E50">
        <v>32.25</v>
      </c>
      <c r="F50">
        <v>31.5</v>
      </c>
      <c r="G50" s="5">
        <f t="shared" si="31"/>
        <v>6.875</v>
      </c>
      <c r="H50" s="5">
        <f t="shared" si="32"/>
        <v>6.1379999999999999</v>
      </c>
      <c r="I50" s="5">
        <f t="shared" si="33"/>
        <v>0.89300000000000002</v>
      </c>
      <c r="J50" s="5">
        <f t="shared" si="34"/>
        <v>33.74</v>
      </c>
      <c r="K50" s="5">
        <f t="shared" si="35"/>
        <v>0.66600000000000004</v>
      </c>
      <c r="M50">
        <f t="shared" si="36"/>
        <v>22.455767792047702</v>
      </c>
      <c r="N50" s="5">
        <f t="shared" si="37"/>
        <v>6.8745711274767087</v>
      </c>
      <c r="O50" s="5">
        <f t="shared" si="38"/>
        <v>6.1378015956374359</v>
      </c>
      <c r="P50" s="5">
        <f t="shared" si="39"/>
        <v>0.89282683702340249</v>
      </c>
      <c r="Q50" s="5">
        <f t="shared" si="40"/>
        <v>33.741260552876092</v>
      </c>
      <c r="R50" s="5">
        <f t="shared" si="41"/>
        <v>0.665528419036306</v>
      </c>
    </row>
    <row r="51" spans="1:18" x14ac:dyDescent="0.3">
      <c r="A51" t="s">
        <v>13</v>
      </c>
      <c r="B51" s="5">
        <f t="shared" si="42"/>
        <v>22.46</v>
      </c>
      <c r="C51">
        <v>6.8499999999999979</v>
      </c>
      <c r="D51">
        <v>6.25</v>
      </c>
      <c r="E51">
        <v>32.5</v>
      </c>
      <c r="F51">
        <v>31.9</v>
      </c>
      <c r="G51" s="5">
        <f t="shared" si="31"/>
        <v>7.12</v>
      </c>
      <c r="H51" s="5">
        <f t="shared" si="32"/>
        <v>6.5309999999999997</v>
      </c>
      <c r="I51" s="5">
        <f t="shared" si="33"/>
        <v>0.91700000000000004</v>
      </c>
      <c r="J51" s="5">
        <f t="shared" si="34"/>
        <v>34.950000000000003</v>
      </c>
      <c r="K51" s="5">
        <f t="shared" si="35"/>
        <v>0.64300000000000002</v>
      </c>
      <c r="M51">
        <f t="shared" si="36"/>
        <v>22.455767792047702</v>
      </c>
      <c r="N51" s="5">
        <f t="shared" si="37"/>
        <v>7.1203632030970363</v>
      </c>
      <c r="O51" s="5">
        <f t="shared" si="38"/>
        <v>6.5306292521410425</v>
      </c>
      <c r="P51" s="5">
        <f t="shared" si="39"/>
        <v>0.9171764228685011</v>
      </c>
      <c r="Q51" s="5">
        <f t="shared" si="40"/>
        <v>34.945912094698876</v>
      </c>
      <c r="R51" s="5">
        <f t="shared" si="41"/>
        <v>0.64258639840893239</v>
      </c>
    </row>
    <row r="52" spans="1:18" x14ac:dyDescent="0.3">
      <c r="A52" t="s">
        <v>13</v>
      </c>
      <c r="B52" s="5">
        <f t="shared" si="42"/>
        <v>22.46</v>
      </c>
      <c r="C52">
        <v>7.3499999999999979</v>
      </c>
      <c r="D52">
        <v>6.85</v>
      </c>
      <c r="E52">
        <v>33</v>
      </c>
      <c r="F52">
        <v>32.5</v>
      </c>
      <c r="G52" s="5">
        <f t="shared" si="31"/>
        <v>7.6120000000000001</v>
      </c>
      <c r="H52" s="5">
        <f t="shared" si="32"/>
        <v>7.12</v>
      </c>
      <c r="I52" s="5">
        <f t="shared" si="33"/>
        <v>0.93500000000000005</v>
      </c>
      <c r="J52" s="5">
        <f t="shared" si="34"/>
        <v>37.36</v>
      </c>
      <c r="K52" s="5">
        <f t="shared" si="35"/>
        <v>0.60099999999999998</v>
      </c>
      <c r="M52">
        <f t="shared" si="36"/>
        <v>22.455767792047702</v>
      </c>
      <c r="N52" s="5">
        <f t="shared" si="37"/>
        <v>7.6122324456117942</v>
      </c>
      <c r="O52" s="5">
        <f t="shared" si="38"/>
        <v>7.1203632030970381</v>
      </c>
      <c r="P52" s="5">
        <f t="shared" si="39"/>
        <v>0.93538436378170464</v>
      </c>
      <c r="Q52" s="5">
        <f t="shared" si="40"/>
        <v>37.356612439187955</v>
      </c>
      <c r="R52" s="5">
        <f t="shared" si="41"/>
        <v>0.60111895393628034</v>
      </c>
    </row>
    <row r="53" spans="1:18" x14ac:dyDescent="0.3">
      <c r="A53" t="s">
        <v>13</v>
      </c>
      <c r="B53" s="5">
        <f t="shared" si="42"/>
        <v>22.46</v>
      </c>
      <c r="C53">
        <v>7.6499999999999986</v>
      </c>
      <c r="D53">
        <v>7.25</v>
      </c>
      <c r="E53">
        <v>33.299999999999997</v>
      </c>
      <c r="F53">
        <v>32.9</v>
      </c>
      <c r="G53" s="5">
        <f t="shared" si="31"/>
        <v>7.9080000000000004</v>
      </c>
      <c r="H53" s="5">
        <f t="shared" si="32"/>
        <v>7.5140000000000002</v>
      </c>
      <c r="I53" s="5">
        <f t="shared" si="33"/>
        <v>0.95</v>
      </c>
      <c r="J53" s="5">
        <f t="shared" si="34"/>
        <v>38.799999999999997</v>
      </c>
      <c r="K53" s="5">
        <f t="shared" si="35"/>
        <v>0.57899999999999996</v>
      </c>
      <c r="M53">
        <f t="shared" si="36"/>
        <v>22.455767792047702</v>
      </c>
      <c r="N53" s="5">
        <f t="shared" si="37"/>
        <v>7.9075288200554112</v>
      </c>
      <c r="O53" s="5">
        <f t="shared" si="38"/>
        <v>7.5138289864942553</v>
      </c>
      <c r="P53" s="5">
        <f t="shared" si="39"/>
        <v>0.9502120267253864</v>
      </c>
      <c r="Q53" s="5">
        <f t="shared" si="40"/>
        <v>38.803889499973572</v>
      </c>
      <c r="R53" s="5">
        <f t="shared" si="41"/>
        <v>0.57869889027652743</v>
      </c>
    </row>
    <row r="54" spans="1:18" x14ac:dyDescent="0.3">
      <c r="A54" t="s">
        <v>13</v>
      </c>
      <c r="B54" s="5">
        <f t="shared" si="42"/>
        <v>22.46</v>
      </c>
      <c r="C54">
        <v>8.6999999999999993</v>
      </c>
      <c r="D54">
        <v>8.35</v>
      </c>
      <c r="E54">
        <v>34.349999999999994</v>
      </c>
      <c r="F54">
        <v>34</v>
      </c>
      <c r="G54" s="5">
        <f t="shared" si="31"/>
        <v>8.9420000000000002</v>
      </c>
      <c r="H54" s="5">
        <f t="shared" si="32"/>
        <v>8.5969999999999995</v>
      </c>
      <c r="I54" s="5">
        <f t="shared" si="33"/>
        <v>0.96099999999999997</v>
      </c>
      <c r="J54" s="5">
        <f t="shared" si="34"/>
        <v>43.87</v>
      </c>
      <c r="K54" s="5">
        <f t="shared" si="35"/>
        <v>0.51200000000000001</v>
      </c>
      <c r="M54">
        <f t="shared" si="36"/>
        <v>22.455767792047702</v>
      </c>
      <c r="N54" s="5">
        <f t="shared" si="37"/>
        <v>8.9420253307070983</v>
      </c>
      <c r="O54" s="5">
        <f t="shared" si="38"/>
        <v>8.5970338523107657</v>
      </c>
      <c r="P54" s="5">
        <f t="shared" si="39"/>
        <v>0.96141908956446087</v>
      </c>
      <c r="Q54" s="5">
        <f t="shared" si="40"/>
        <v>43.874060348328555</v>
      </c>
      <c r="R54" s="5">
        <f t="shared" si="41"/>
        <v>0.51182333282502279</v>
      </c>
    </row>
    <row r="55" spans="1:18" x14ac:dyDescent="0.3">
      <c r="A55" t="s">
        <v>13</v>
      </c>
      <c r="B55" s="5">
        <f t="shared" si="42"/>
        <v>22.46</v>
      </c>
      <c r="C55">
        <v>8.8999999999999986</v>
      </c>
      <c r="D55">
        <v>8.65</v>
      </c>
      <c r="E55">
        <v>34.549999999999997</v>
      </c>
      <c r="F55">
        <v>34.299999999999997</v>
      </c>
      <c r="G55" s="5">
        <f t="shared" si="31"/>
        <v>9.1389999999999993</v>
      </c>
      <c r="H55" s="5">
        <f t="shared" si="32"/>
        <v>8.8930000000000007</v>
      </c>
      <c r="I55" s="5">
        <f t="shared" si="33"/>
        <v>0.97299999999999998</v>
      </c>
      <c r="J55" s="5">
        <f t="shared" si="34"/>
        <v>44.84</v>
      </c>
      <c r="K55" s="5">
        <f t="shared" si="35"/>
        <v>0.501</v>
      </c>
      <c r="M55">
        <f t="shared" si="36"/>
        <v>22.455767792047702</v>
      </c>
      <c r="N55" s="5">
        <f t="shared" si="37"/>
        <v>9.1392314109011625</v>
      </c>
      <c r="O55" s="5">
        <f t="shared" si="38"/>
        <v>8.8927314582115002</v>
      </c>
      <c r="P55" s="5">
        <f t="shared" si="39"/>
        <v>0.97302837168608725</v>
      </c>
      <c r="Q55" s="5">
        <f t="shared" si="40"/>
        <v>44.840587067967682</v>
      </c>
      <c r="R55" s="5">
        <f t="shared" si="41"/>
        <v>0.50079111939391185</v>
      </c>
    </row>
    <row r="56" spans="1:18" x14ac:dyDescent="0.3">
      <c r="A56" t="s">
        <v>13</v>
      </c>
      <c r="B56" s="5">
        <f t="shared" si="42"/>
        <v>22.46</v>
      </c>
      <c r="C56">
        <v>9.1499999999999986</v>
      </c>
      <c r="D56">
        <v>8.9499999999999993</v>
      </c>
      <c r="E56">
        <v>34.799999999999997</v>
      </c>
      <c r="F56">
        <v>34.6</v>
      </c>
      <c r="G56" s="5">
        <f t="shared" si="31"/>
        <v>9.3859999999999992</v>
      </c>
      <c r="H56" s="5">
        <f t="shared" si="32"/>
        <v>9.1890000000000001</v>
      </c>
      <c r="I56" s="5">
        <f t="shared" si="33"/>
        <v>0.97899999999999998</v>
      </c>
      <c r="J56" s="5">
        <f t="shared" si="34"/>
        <v>46.05</v>
      </c>
      <c r="K56" s="5">
        <f t="shared" si="35"/>
        <v>0.48799999999999999</v>
      </c>
      <c r="M56">
        <f t="shared" si="36"/>
        <v>22.455767792047702</v>
      </c>
      <c r="N56" s="5">
        <f t="shared" si="37"/>
        <v>9.3858065243685136</v>
      </c>
      <c r="O56" s="5">
        <f t="shared" si="38"/>
        <v>9.1885404902195571</v>
      </c>
      <c r="P56" s="5">
        <f t="shared" si="39"/>
        <v>0.97898251645857048</v>
      </c>
      <c r="Q56" s="5">
        <f t="shared" si="40"/>
        <v>46.049076356582518</v>
      </c>
      <c r="R56" s="5">
        <f t="shared" si="41"/>
        <v>0.48764860381043768</v>
      </c>
    </row>
    <row r="57" spans="1:18" x14ac:dyDescent="0.3">
      <c r="A57" t="s">
        <v>13</v>
      </c>
      <c r="B57" s="5">
        <f>ROUND(M57,2)</f>
        <v>25.49</v>
      </c>
      <c r="C57">
        <v>4.7999999999999989</v>
      </c>
      <c r="D57">
        <v>0</v>
      </c>
      <c r="E57">
        <v>30.449999999999996</v>
      </c>
      <c r="F57" s="6" t="s">
        <v>30</v>
      </c>
      <c r="G57" s="5">
        <f t="shared" ref="G57:I58" si="43">ROUND(N57,3)</f>
        <v>5.1970000000000001</v>
      </c>
      <c r="H57" s="5">
        <f t="shared" si="43"/>
        <v>0</v>
      </c>
      <c r="I57" s="5">
        <f t="shared" si="43"/>
        <v>0</v>
      </c>
      <c r="J57" s="5">
        <f>ROUND(Q57,2)</f>
        <v>25.49</v>
      </c>
      <c r="K57" s="5">
        <f>ROUND(R57,3)</f>
        <v>1</v>
      </c>
      <c r="M57">
        <v>25.491321696566757</v>
      </c>
      <c r="N57" s="5">
        <f>(C57+((((1000*M57)/(30*E57))^2)/1962))</f>
        <v>5.1968885784250922</v>
      </c>
      <c r="O57" s="5">
        <f>IF(D57=0,0,(D57+((((1000*M57)/(30*F57))^2)/1962)))</f>
        <v>0</v>
      </c>
      <c r="P57" s="5">
        <f t="shared" si="39"/>
        <v>0</v>
      </c>
      <c r="Q57" s="5">
        <f>M57</f>
        <v>25.491321696566757</v>
      </c>
      <c r="R57" s="5">
        <f>M57/Q57</f>
        <v>1</v>
      </c>
    </row>
    <row r="58" spans="1:18" x14ac:dyDescent="0.3">
      <c r="A58" t="s">
        <v>13</v>
      </c>
      <c r="B58" s="5">
        <f t="shared" ref="B58:B59" si="44">ROUND(M58,2)</f>
        <v>25.49</v>
      </c>
      <c r="C58">
        <v>4.7999999999999989</v>
      </c>
      <c r="D58">
        <v>0</v>
      </c>
      <c r="E58">
        <v>30.449999999999996</v>
      </c>
      <c r="F58">
        <v>25.099999999999998</v>
      </c>
      <c r="G58" s="5">
        <f t="shared" si="43"/>
        <v>5.1970000000000001</v>
      </c>
      <c r="H58" s="5">
        <f t="shared" si="43"/>
        <v>0</v>
      </c>
      <c r="I58" s="5">
        <f t="shared" si="43"/>
        <v>0</v>
      </c>
      <c r="J58" s="5">
        <f>ROUND(Q58,2)</f>
        <v>25.52</v>
      </c>
      <c r="K58" s="5">
        <f>ROUND(R58,3)</f>
        <v>0.999</v>
      </c>
      <c r="M58">
        <f>M57</f>
        <v>25.491321696566757</v>
      </c>
      <c r="N58" s="5">
        <f>(C58+((((1000*M58)/(30*E58))^2)/1962))</f>
        <v>5.1968885784250922</v>
      </c>
      <c r="O58" s="5">
        <f>IF(D58=0,0,(D58+((((1000*M58)/(30*F58))^2)/1962)))</f>
        <v>0</v>
      </c>
      <c r="P58" s="5">
        <f>O58/N58</f>
        <v>0</v>
      </c>
      <c r="Q58" s="5">
        <f xml:space="preserve"> 4.9011*N58+0.0483</f>
        <v>25.518770611719219</v>
      </c>
      <c r="R58" s="5">
        <f>M58/Q58</f>
        <v>0.99892436373326476</v>
      </c>
    </row>
    <row r="59" spans="1:18" x14ac:dyDescent="0.3">
      <c r="A59" t="s">
        <v>13</v>
      </c>
      <c r="B59" s="5">
        <f t="shared" si="44"/>
        <v>25.49</v>
      </c>
      <c r="C59">
        <v>4.7999999999999989</v>
      </c>
      <c r="D59">
        <v>-5.0000000000000711E-2</v>
      </c>
      <c r="E59">
        <v>30.449999999999996</v>
      </c>
      <c r="F59">
        <v>25.599999999999998</v>
      </c>
      <c r="G59" s="5">
        <f t="shared" ref="G59:G78" si="45">ROUND(N59,3)</f>
        <v>5.1970000000000001</v>
      </c>
      <c r="H59" s="5">
        <f t="shared" ref="H59:H78" si="46">ROUND(O59,3)</f>
        <v>0.51200000000000001</v>
      </c>
      <c r="I59" s="5">
        <f t="shared" ref="I59:I78" si="47">ROUND(P59,3)</f>
        <v>9.8000000000000004E-2</v>
      </c>
      <c r="J59" s="5">
        <f t="shared" ref="J59:J78" si="48">ROUND(Q59,2)</f>
        <v>25.52</v>
      </c>
      <c r="K59" s="5">
        <f t="shared" ref="K59:K78" si="49">ROUND(R59,3)</f>
        <v>0.999</v>
      </c>
      <c r="M59">
        <f t="shared" ref="M59:M78" si="50">M58</f>
        <v>25.491321696566757</v>
      </c>
      <c r="N59" s="5">
        <f t="shared" ref="N59:N78" si="51">(C59+((((1000*M59)/(30*E59))^2)/1962))</f>
        <v>5.1968885784250922</v>
      </c>
      <c r="O59" s="5">
        <f t="shared" ref="O59:O78" si="52">IF(D59=0,0,(D59+((((1000*M59)/(30*F59))^2)/1962)))</f>
        <v>0.51151745931578441</v>
      </c>
      <c r="P59" s="5">
        <f t="shared" ref="P59:P79" si="53">O59/N59</f>
        <v>9.8427636382152114E-2</v>
      </c>
      <c r="Q59" s="5">
        <f t="shared" ref="Q59:Q78" si="54" xml:space="preserve"> 4.9011*N59+0.0483</f>
        <v>25.518770611719219</v>
      </c>
      <c r="R59" s="5">
        <f t="shared" ref="R59:R78" si="55">M59/Q59</f>
        <v>0.99892436373326476</v>
      </c>
    </row>
    <row r="60" spans="1:18" x14ac:dyDescent="0.3">
      <c r="A60" t="s">
        <v>13</v>
      </c>
      <c r="B60" s="5">
        <f t="shared" ref="B60:B78" si="56">ROUND(M60,2)</f>
        <v>25.49</v>
      </c>
      <c r="C60">
        <v>4.7999999999999989</v>
      </c>
      <c r="D60">
        <v>0.25</v>
      </c>
      <c r="E60">
        <v>30.449999999999996</v>
      </c>
      <c r="F60">
        <v>25.9</v>
      </c>
      <c r="G60" s="5">
        <f t="shared" si="45"/>
        <v>5.1970000000000001</v>
      </c>
      <c r="H60" s="5">
        <f t="shared" si="46"/>
        <v>0.79900000000000004</v>
      </c>
      <c r="I60" s="5">
        <f t="shared" si="47"/>
        <v>0.154</v>
      </c>
      <c r="J60" s="5">
        <f t="shared" si="48"/>
        <v>25.52</v>
      </c>
      <c r="K60" s="5">
        <f t="shared" si="49"/>
        <v>0.999</v>
      </c>
      <c r="M60">
        <f t="shared" si="50"/>
        <v>25.491321696566757</v>
      </c>
      <c r="N60" s="5">
        <f t="shared" si="51"/>
        <v>5.1968885784250922</v>
      </c>
      <c r="O60" s="5">
        <f t="shared" si="52"/>
        <v>0.79858466948494033</v>
      </c>
      <c r="P60" s="5">
        <f t="shared" si="53"/>
        <v>0.15366592095129158</v>
      </c>
      <c r="Q60" s="5">
        <f t="shared" si="54"/>
        <v>25.518770611719219</v>
      </c>
      <c r="R60" s="5">
        <f t="shared" si="55"/>
        <v>0.99892436373326476</v>
      </c>
    </row>
    <row r="61" spans="1:18" x14ac:dyDescent="0.3">
      <c r="A61" t="s">
        <v>13</v>
      </c>
      <c r="B61" s="5">
        <f t="shared" si="56"/>
        <v>25.49</v>
      </c>
      <c r="C61">
        <v>4.7999999999999989</v>
      </c>
      <c r="D61">
        <v>1.1500000000000004</v>
      </c>
      <c r="E61">
        <v>30.449999999999996</v>
      </c>
      <c r="F61">
        <v>26.799999999999997</v>
      </c>
      <c r="G61" s="5">
        <f t="shared" si="45"/>
        <v>5.1970000000000001</v>
      </c>
      <c r="H61" s="5">
        <f t="shared" si="46"/>
        <v>1.6619999999999999</v>
      </c>
      <c r="I61" s="5">
        <f t="shared" si="47"/>
        <v>0.32</v>
      </c>
      <c r="J61" s="5">
        <f t="shared" si="48"/>
        <v>25.52</v>
      </c>
      <c r="K61" s="5">
        <f t="shared" si="49"/>
        <v>0.999</v>
      </c>
      <c r="M61">
        <f t="shared" si="50"/>
        <v>25.491321696566757</v>
      </c>
      <c r="N61" s="5">
        <f t="shared" si="51"/>
        <v>5.1968885784250922</v>
      </c>
      <c r="O61" s="5">
        <f t="shared" si="52"/>
        <v>1.6623581005474399</v>
      </c>
      <c r="P61" s="5">
        <f t="shared" si="53"/>
        <v>0.31987564779601541</v>
      </c>
      <c r="Q61" s="5">
        <f t="shared" si="54"/>
        <v>25.518770611719219</v>
      </c>
      <c r="R61" s="5">
        <f t="shared" si="55"/>
        <v>0.99892436373326476</v>
      </c>
    </row>
    <row r="62" spans="1:18" x14ac:dyDescent="0.3">
      <c r="A62" t="s">
        <v>13</v>
      </c>
      <c r="B62" s="5">
        <f t="shared" si="56"/>
        <v>25.49</v>
      </c>
      <c r="C62">
        <v>4.7999999999999989</v>
      </c>
      <c r="D62">
        <v>1.8499999999999996</v>
      </c>
      <c r="E62">
        <v>30.449999999999996</v>
      </c>
      <c r="F62">
        <v>27.5</v>
      </c>
      <c r="G62" s="5">
        <f t="shared" si="45"/>
        <v>5.1970000000000001</v>
      </c>
      <c r="H62" s="5">
        <f t="shared" si="46"/>
        <v>2.3370000000000002</v>
      </c>
      <c r="I62" s="5">
        <f t="shared" si="47"/>
        <v>0.45</v>
      </c>
      <c r="J62" s="5">
        <f t="shared" si="48"/>
        <v>25.52</v>
      </c>
      <c r="K62" s="5">
        <f t="shared" si="49"/>
        <v>0.999</v>
      </c>
      <c r="M62">
        <f t="shared" si="50"/>
        <v>25.491321696566757</v>
      </c>
      <c r="N62" s="5">
        <f t="shared" si="51"/>
        <v>5.1968885784250922</v>
      </c>
      <c r="O62" s="5">
        <f t="shared" si="52"/>
        <v>2.336606389602899</v>
      </c>
      <c r="P62" s="5">
        <f t="shared" si="53"/>
        <v>0.44961641073147723</v>
      </c>
      <c r="Q62" s="5">
        <f t="shared" si="54"/>
        <v>25.518770611719219</v>
      </c>
      <c r="R62" s="5">
        <f t="shared" si="55"/>
        <v>0.99892436373326476</v>
      </c>
    </row>
    <row r="63" spans="1:18" x14ac:dyDescent="0.3">
      <c r="A63" t="s">
        <v>13</v>
      </c>
      <c r="B63" s="5">
        <f t="shared" si="56"/>
        <v>25.49</v>
      </c>
      <c r="C63">
        <v>5.0499999999999989</v>
      </c>
      <c r="D63">
        <v>2.5</v>
      </c>
      <c r="E63">
        <v>30.699999999999996</v>
      </c>
      <c r="F63">
        <v>28.15</v>
      </c>
      <c r="G63" s="5">
        <f t="shared" si="45"/>
        <v>5.44</v>
      </c>
      <c r="H63" s="5">
        <f t="shared" si="46"/>
        <v>2.964</v>
      </c>
      <c r="I63" s="5">
        <f t="shared" si="47"/>
        <v>0.54500000000000004</v>
      </c>
      <c r="J63" s="5">
        <f t="shared" si="48"/>
        <v>26.71</v>
      </c>
      <c r="K63" s="5">
        <f t="shared" si="49"/>
        <v>0.95399999999999996</v>
      </c>
      <c r="M63">
        <f t="shared" si="50"/>
        <v>25.491321696566757</v>
      </c>
      <c r="N63" s="5">
        <f t="shared" si="51"/>
        <v>5.440450914213617</v>
      </c>
      <c r="O63" s="5">
        <f t="shared" si="52"/>
        <v>2.9643937825303963</v>
      </c>
      <c r="P63" s="5">
        <f t="shared" si="53"/>
        <v>0.5448801632941267</v>
      </c>
      <c r="Q63" s="5">
        <f t="shared" si="54"/>
        <v>26.712493975652357</v>
      </c>
      <c r="R63" s="5">
        <f t="shared" si="55"/>
        <v>0.95428460254595981</v>
      </c>
    </row>
    <row r="64" spans="1:18" x14ac:dyDescent="0.3">
      <c r="A64" t="s">
        <v>13</v>
      </c>
      <c r="B64" s="5">
        <f t="shared" si="56"/>
        <v>25.49</v>
      </c>
      <c r="C64">
        <v>5.2199999999999989</v>
      </c>
      <c r="D64">
        <v>2.8499999999999996</v>
      </c>
      <c r="E64">
        <v>30.869999999999997</v>
      </c>
      <c r="F64">
        <v>28.5</v>
      </c>
      <c r="G64" s="5">
        <f t="shared" si="45"/>
        <v>5.6059999999999999</v>
      </c>
      <c r="H64" s="5">
        <f t="shared" si="46"/>
        <v>3.3029999999999999</v>
      </c>
      <c r="I64" s="5">
        <f t="shared" si="47"/>
        <v>0.58899999999999997</v>
      </c>
      <c r="J64" s="5">
        <f t="shared" si="48"/>
        <v>27.52</v>
      </c>
      <c r="K64" s="5">
        <f t="shared" si="49"/>
        <v>0.92600000000000005</v>
      </c>
      <c r="M64">
        <f t="shared" si="50"/>
        <v>25.491321696566757</v>
      </c>
      <c r="N64" s="5">
        <f t="shared" si="51"/>
        <v>5.6061623564897758</v>
      </c>
      <c r="O64" s="5">
        <f t="shared" si="52"/>
        <v>3.3030576572941737</v>
      </c>
      <c r="P64" s="5">
        <f t="shared" si="53"/>
        <v>0.58918337487506145</v>
      </c>
      <c r="Q64" s="5">
        <f t="shared" si="54"/>
        <v>27.52466232539204</v>
      </c>
      <c r="R64" s="5">
        <f t="shared" si="55"/>
        <v>0.92612659131699915</v>
      </c>
    </row>
    <row r="65" spans="1:18" x14ac:dyDescent="0.3">
      <c r="A65" t="s">
        <v>13</v>
      </c>
      <c r="B65" s="5">
        <f t="shared" si="56"/>
        <v>25.49</v>
      </c>
      <c r="C65">
        <v>5.3499999999999979</v>
      </c>
      <c r="D65">
        <v>3.1500000000000004</v>
      </c>
      <c r="E65">
        <v>30.999999999999996</v>
      </c>
      <c r="F65">
        <v>28.799999999999997</v>
      </c>
      <c r="G65" s="5">
        <f t="shared" si="45"/>
        <v>5.7329999999999997</v>
      </c>
      <c r="H65" s="5">
        <f t="shared" si="46"/>
        <v>3.5939999999999999</v>
      </c>
      <c r="I65" s="5">
        <f t="shared" si="47"/>
        <v>0.627</v>
      </c>
      <c r="J65" s="5">
        <f t="shared" si="48"/>
        <v>28.15</v>
      </c>
      <c r="K65" s="5">
        <f t="shared" si="49"/>
        <v>0.90600000000000003</v>
      </c>
      <c r="M65">
        <f t="shared" si="50"/>
        <v>25.491321696566757</v>
      </c>
      <c r="N65" s="5">
        <f t="shared" si="51"/>
        <v>5.7329303664278779</v>
      </c>
      <c r="O65" s="5">
        <f t="shared" si="52"/>
        <v>3.5936681160025961</v>
      </c>
      <c r="P65" s="5">
        <f t="shared" si="53"/>
        <v>0.62684663624159254</v>
      </c>
      <c r="Q65" s="5">
        <f t="shared" si="54"/>
        <v>28.14596501889967</v>
      </c>
      <c r="R65" s="5">
        <f t="shared" si="55"/>
        <v>0.90568298793271607</v>
      </c>
    </row>
    <row r="66" spans="1:18" x14ac:dyDescent="0.3">
      <c r="A66" t="s">
        <v>13</v>
      </c>
      <c r="B66" s="5">
        <f t="shared" si="56"/>
        <v>25.49</v>
      </c>
      <c r="C66">
        <v>5.7999999999999989</v>
      </c>
      <c r="D66">
        <v>3.8499999999999996</v>
      </c>
      <c r="E66">
        <v>31.449999999999996</v>
      </c>
      <c r="F66">
        <v>29.5</v>
      </c>
      <c r="G66" s="5">
        <f t="shared" si="45"/>
        <v>6.1719999999999997</v>
      </c>
      <c r="H66" s="5">
        <f t="shared" si="46"/>
        <v>4.2729999999999997</v>
      </c>
      <c r="I66" s="5">
        <f t="shared" si="47"/>
        <v>0.69199999999999995</v>
      </c>
      <c r="J66" s="5">
        <f t="shared" si="48"/>
        <v>30.3</v>
      </c>
      <c r="K66" s="5">
        <f t="shared" si="49"/>
        <v>0.84099999999999997</v>
      </c>
      <c r="M66">
        <f t="shared" si="50"/>
        <v>25.491321696566757</v>
      </c>
      <c r="N66" s="5">
        <f t="shared" si="51"/>
        <v>6.1720505024880552</v>
      </c>
      <c r="O66" s="5">
        <f t="shared" si="52"/>
        <v>4.2728624902467018</v>
      </c>
      <c r="P66" s="5">
        <f t="shared" si="53"/>
        <v>0.69229221123907536</v>
      </c>
      <c r="Q66" s="5">
        <f t="shared" si="54"/>
        <v>30.298136717744207</v>
      </c>
      <c r="R66" s="5">
        <f t="shared" si="55"/>
        <v>0.8413494840967457</v>
      </c>
    </row>
    <row r="67" spans="1:18" x14ac:dyDescent="0.3">
      <c r="A67" t="s">
        <v>13</v>
      </c>
      <c r="B67" s="5">
        <f t="shared" si="56"/>
        <v>25.49</v>
      </c>
      <c r="C67">
        <v>5.8499999999999979</v>
      </c>
      <c r="D67">
        <v>3.9499999999999993</v>
      </c>
      <c r="E67">
        <v>31.499999999999996</v>
      </c>
      <c r="F67">
        <v>29.599999999999998</v>
      </c>
      <c r="G67" s="5">
        <f t="shared" si="45"/>
        <v>6.2210000000000001</v>
      </c>
      <c r="H67" s="5">
        <f t="shared" si="46"/>
        <v>4.37</v>
      </c>
      <c r="I67" s="5">
        <f t="shared" si="47"/>
        <v>0.70199999999999996</v>
      </c>
      <c r="J67" s="5">
        <f t="shared" si="48"/>
        <v>30.54</v>
      </c>
      <c r="K67" s="5">
        <f t="shared" si="49"/>
        <v>0.83499999999999996</v>
      </c>
      <c r="M67">
        <f t="shared" si="50"/>
        <v>25.491321696566757</v>
      </c>
      <c r="N67" s="5">
        <f t="shared" si="51"/>
        <v>6.2208703271727801</v>
      </c>
      <c r="O67" s="5">
        <f t="shared" si="52"/>
        <v>4.3700101375744067</v>
      </c>
      <c r="P67" s="5">
        <f t="shared" si="53"/>
        <v>0.70247568390650894</v>
      </c>
      <c r="Q67" s="5">
        <f t="shared" si="54"/>
        <v>30.537407560506512</v>
      </c>
      <c r="R67" s="5">
        <f t="shared" si="55"/>
        <v>0.83475722836192001</v>
      </c>
    </row>
    <row r="68" spans="1:18" x14ac:dyDescent="0.3">
      <c r="A68" t="s">
        <v>13</v>
      </c>
      <c r="B68" s="5">
        <f t="shared" si="56"/>
        <v>25.49</v>
      </c>
      <c r="C68">
        <v>6.0499999999999989</v>
      </c>
      <c r="D68">
        <v>4.5</v>
      </c>
      <c r="E68">
        <v>31.699999999999996</v>
      </c>
      <c r="F68">
        <v>30.15</v>
      </c>
      <c r="G68" s="5">
        <f t="shared" si="45"/>
        <v>6.4160000000000004</v>
      </c>
      <c r="H68" s="5">
        <f t="shared" si="46"/>
        <v>4.9050000000000002</v>
      </c>
      <c r="I68" s="5">
        <f t="shared" si="47"/>
        <v>0.76400000000000001</v>
      </c>
      <c r="J68" s="5">
        <f t="shared" si="48"/>
        <v>31.49</v>
      </c>
      <c r="K68" s="5">
        <f t="shared" si="49"/>
        <v>0.80900000000000005</v>
      </c>
      <c r="M68">
        <f t="shared" si="50"/>
        <v>25.491321696566757</v>
      </c>
      <c r="N68" s="5">
        <f t="shared" si="51"/>
        <v>6.4162053380342048</v>
      </c>
      <c r="O68" s="5">
        <f t="shared" si="52"/>
        <v>4.9048261535189646</v>
      </c>
      <c r="P68" s="5">
        <f t="shared" si="53"/>
        <v>0.76444345140327197</v>
      </c>
      <c r="Q68" s="5">
        <f t="shared" si="54"/>
        <v>31.494763982239441</v>
      </c>
      <c r="R68" s="5">
        <f t="shared" si="55"/>
        <v>0.8093828456991089</v>
      </c>
    </row>
    <row r="69" spans="1:18" x14ac:dyDescent="0.3">
      <c r="A69" t="s">
        <v>13</v>
      </c>
      <c r="B69" s="5">
        <f t="shared" si="56"/>
        <v>25.49</v>
      </c>
      <c r="C69">
        <v>6.3999999999999986</v>
      </c>
      <c r="D69">
        <v>5</v>
      </c>
      <c r="E69">
        <v>32.049999999999997</v>
      </c>
      <c r="F69">
        <v>30.65</v>
      </c>
      <c r="G69" s="5">
        <f t="shared" si="45"/>
        <v>6.758</v>
      </c>
      <c r="H69" s="5">
        <f t="shared" si="46"/>
        <v>5.3920000000000003</v>
      </c>
      <c r="I69" s="5">
        <f t="shared" si="47"/>
        <v>0.79800000000000004</v>
      </c>
      <c r="J69" s="5">
        <f t="shared" si="48"/>
        <v>33.17</v>
      </c>
      <c r="K69" s="5">
        <f t="shared" si="49"/>
        <v>0.76800000000000002</v>
      </c>
      <c r="M69">
        <f t="shared" si="50"/>
        <v>25.491321696566757</v>
      </c>
      <c r="N69" s="5">
        <f t="shared" si="51"/>
        <v>6.7582507656836812</v>
      </c>
      <c r="O69" s="5">
        <f t="shared" si="52"/>
        <v>5.3917258551260936</v>
      </c>
      <c r="P69" s="5">
        <f t="shared" si="53"/>
        <v>0.79779902256714408</v>
      </c>
      <c r="Q69" s="5">
        <f t="shared" si="54"/>
        <v>33.171162827692285</v>
      </c>
      <c r="R69" s="5">
        <f t="shared" si="55"/>
        <v>0.76847838675362423</v>
      </c>
    </row>
    <row r="70" spans="1:18" x14ac:dyDescent="0.3">
      <c r="A70" t="s">
        <v>13</v>
      </c>
      <c r="B70" s="5">
        <f t="shared" si="56"/>
        <v>25.49</v>
      </c>
      <c r="C70">
        <v>6.5999999999999979</v>
      </c>
      <c r="D70">
        <v>5.3000000000000007</v>
      </c>
      <c r="E70">
        <v>32.25</v>
      </c>
      <c r="F70">
        <v>30.95</v>
      </c>
      <c r="G70" s="5">
        <f t="shared" si="45"/>
        <v>6.9539999999999997</v>
      </c>
      <c r="H70" s="5">
        <f t="shared" si="46"/>
        <v>5.6840000000000002</v>
      </c>
      <c r="I70" s="5">
        <f t="shared" si="47"/>
        <v>0.81699999999999995</v>
      </c>
      <c r="J70" s="5">
        <f t="shared" si="48"/>
        <v>34.130000000000003</v>
      </c>
      <c r="K70" s="5">
        <f t="shared" si="49"/>
        <v>0.747</v>
      </c>
      <c r="M70">
        <f t="shared" si="50"/>
        <v>25.491321696566757</v>
      </c>
      <c r="N70" s="5">
        <f t="shared" si="51"/>
        <v>6.9538211233817107</v>
      </c>
      <c r="O70" s="5">
        <f t="shared" si="52"/>
        <v>5.6841686206447877</v>
      </c>
      <c r="P70" s="5">
        <f t="shared" si="53"/>
        <v>0.81741657137716561</v>
      </c>
      <c r="Q70" s="5">
        <f t="shared" si="54"/>
        <v>34.129672707806094</v>
      </c>
      <c r="R70" s="5">
        <f t="shared" si="55"/>
        <v>0.74689616612515641</v>
      </c>
    </row>
    <row r="71" spans="1:18" x14ac:dyDescent="0.3">
      <c r="A71" t="s">
        <v>13</v>
      </c>
      <c r="B71" s="5">
        <f t="shared" si="56"/>
        <v>25.49</v>
      </c>
      <c r="C71">
        <v>6.8999999999999986</v>
      </c>
      <c r="D71">
        <v>5.75</v>
      </c>
      <c r="E71">
        <v>32.549999999999997</v>
      </c>
      <c r="F71">
        <v>31.4</v>
      </c>
      <c r="G71" s="5">
        <f t="shared" si="45"/>
        <v>7.2469999999999999</v>
      </c>
      <c r="H71" s="5">
        <f t="shared" si="46"/>
        <v>6.1230000000000002</v>
      </c>
      <c r="I71" s="5">
        <f t="shared" si="47"/>
        <v>0.84499999999999997</v>
      </c>
      <c r="J71" s="5">
        <f t="shared" si="48"/>
        <v>35.57</v>
      </c>
      <c r="K71" s="5">
        <f t="shared" si="49"/>
        <v>0.71699999999999997</v>
      </c>
      <c r="M71">
        <f t="shared" si="50"/>
        <v>25.491321696566757</v>
      </c>
      <c r="N71" s="5">
        <f t="shared" si="51"/>
        <v>7.247329130546829</v>
      </c>
      <c r="O71" s="5">
        <f t="shared" si="52"/>
        <v>6.1232363200709896</v>
      </c>
      <c r="P71" s="5">
        <f t="shared" si="53"/>
        <v>0.84489557598013709</v>
      </c>
      <c r="Q71" s="5">
        <f t="shared" si="54"/>
        <v>35.568184801723056</v>
      </c>
      <c r="R71" s="5">
        <f t="shared" si="55"/>
        <v>0.71668885659106962</v>
      </c>
    </row>
    <row r="72" spans="1:18" x14ac:dyDescent="0.3">
      <c r="A72" t="s">
        <v>13</v>
      </c>
      <c r="B72" s="5">
        <f t="shared" si="56"/>
        <v>25.49</v>
      </c>
      <c r="C72">
        <v>7.1499999999999986</v>
      </c>
      <c r="D72">
        <v>6.0500000000000007</v>
      </c>
      <c r="E72">
        <v>32.799999999999997</v>
      </c>
      <c r="F72">
        <v>31.7</v>
      </c>
      <c r="G72" s="5">
        <f t="shared" si="45"/>
        <v>7.492</v>
      </c>
      <c r="H72" s="5">
        <f t="shared" si="46"/>
        <v>6.4160000000000004</v>
      </c>
      <c r="I72" s="5">
        <f t="shared" si="47"/>
        <v>0.85599999999999998</v>
      </c>
      <c r="J72" s="5">
        <f t="shared" si="48"/>
        <v>36.770000000000003</v>
      </c>
      <c r="K72" s="5">
        <f t="shared" si="49"/>
        <v>0.69299999999999995</v>
      </c>
      <c r="M72">
        <f t="shared" si="50"/>
        <v>25.491321696566757</v>
      </c>
      <c r="N72" s="5">
        <f t="shared" si="51"/>
        <v>7.4920546569538145</v>
      </c>
      <c r="O72" s="5">
        <f t="shared" si="52"/>
        <v>6.4162053380342066</v>
      </c>
      <c r="P72" s="5">
        <f t="shared" si="53"/>
        <v>0.85640129868499437</v>
      </c>
      <c r="Q72" s="5">
        <f t="shared" si="54"/>
        <v>36.767609079196333</v>
      </c>
      <c r="R72" s="5">
        <f t="shared" si="55"/>
        <v>0.69330920163068566</v>
      </c>
    </row>
    <row r="73" spans="1:18" x14ac:dyDescent="0.3">
      <c r="A73" t="s">
        <v>13</v>
      </c>
      <c r="B73" s="5">
        <f t="shared" si="56"/>
        <v>25.49</v>
      </c>
      <c r="C73">
        <v>7.3499999999999979</v>
      </c>
      <c r="D73">
        <v>6.3000000000000007</v>
      </c>
      <c r="E73">
        <v>33</v>
      </c>
      <c r="F73">
        <v>31.95</v>
      </c>
      <c r="G73" s="5">
        <f t="shared" si="45"/>
        <v>7.6879999999999997</v>
      </c>
      <c r="H73" s="5">
        <f t="shared" si="46"/>
        <v>6.66</v>
      </c>
      <c r="I73" s="5">
        <f t="shared" si="47"/>
        <v>0.86599999999999999</v>
      </c>
      <c r="J73" s="5">
        <f t="shared" si="48"/>
        <v>37.729999999999997</v>
      </c>
      <c r="K73" s="5">
        <f t="shared" si="49"/>
        <v>0.67600000000000005</v>
      </c>
      <c r="M73">
        <f t="shared" si="50"/>
        <v>25.491321696566757</v>
      </c>
      <c r="N73" s="5">
        <f t="shared" si="51"/>
        <v>7.6879211038909006</v>
      </c>
      <c r="O73" s="5">
        <f t="shared" si="52"/>
        <v>6.6604968464881242</v>
      </c>
      <c r="P73" s="5">
        <f t="shared" si="53"/>
        <v>0.86635863668231572</v>
      </c>
      <c r="Q73" s="5">
        <f t="shared" si="54"/>
        <v>37.727570122279687</v>
      </c>
      <c r="R73" s="5">
        <f t="shared" si="55"/>
        <v>0.6756682610076995</v>
      </c>
    </row>
    <row r="74" spans="1:18" x14ac:dyDescent="0.3">
      <c r="A74" t="s">
        <v>13</v>
      </c>
      <c r="B74" s="5">
        <f t="shared" si="56"/>
        <v>25.49</v>
      </c>
      <c r="C74">
        <v>7.5499999999999989</v>
      </c>
      <c r="D74">
        <v>6.6999999999999993</v>
      </c>
      <c r="E74">
        <v>33.199999999999996</v>
      </c>
      <c r="F74">
        <v>32.349999999999994</v>
      </c>
      <c r="G74" s="5">
        <f t="shared" si="45"/>
        <v>7.8840000000000003</v>
      </c>
      <c r="H74" s="5">
        <f t="shared" si="46"/>
        <v>7.0519999999999996</v>
      </c>
      <c r="I74" s="5">
        <f t="shared" si="47"/>
        <v>0.89400000000000002</v>
      </c>
      <c r="J74" s="5">
        <f t="shared" si="48"/>
        <v>38.69</v>
      </c>
      <c r="K74" s="5">
        <f t="shared" si="49"/>
        <v>0.65900000000000003</v>
      </c>
      <c r="M74">
        <f t="shared" si="50"/>
        <v>25.491321696566757</v>
      </c>
      <c r="N74" s="5">
        <f t="shared" si="51"/>
        <v>7.883862028357882</v>
      </c>
      <c r="O74" s="5">
        <f t="shared" si="52"/>
        <v>7.0516370475906562</v>
      </c>
      <c r="P74" s="5">
        <f t="shared" si="53"/>
        <v>0.89443942857272851</v>
      </c>
      <c r="Q74" s="5">
        <f t="shared" si="54"/>
        <v>38.687896187184812</v>
      </c>
      <c r="R74" s="5">
        <f t="shared" si="55"/>
        <v>0.65889655961728522</v>
      </c>
    </row>
    <row r="75" spans="1:18" x14ac:dyDescent="0.3">
      <c r="A75" t="s">
        <v>13</v>
      </c>
      <c r="B75" s="5">
        <f t="shared" si="56"/>
        <v>25.49</v>
      </c>
      <c r="C75">
        <v>7.9499999999999993</v>
      </c>
      <c r="D75">
        <v>7.15</v>
      </c>
      <c r="E75">
        <v>33.599999999999994</v>
      </c>
      <c r="F75">
        <v>32.799999999999997</v>
      </c>
      <c r="G75" s="5">
        <f t="shared" si="45"/>
        <v>8.2759999999999998</v>
      </c>
      <c r="H75" s="5">
        <f t="shared" si="46"/>
        <v>7.492</v>
      </c>
      <c r="I75" s="5">
        <f t="shared" si="47"/>
        <v>0.90500000000000003</v>
      </c>
      <c r="J75" s="5">
        <f t="shared" si="48"/>
        <v>40.61</v>
      </c>
      <c r="K75" s="5">
        <f t="shared" si="49"/>
        <v>0.628</v>
      </c>
      <c r="M75">
        <f t="shared" si="50"/>
        <v>25.491321696566757</v>
      </c>
      <c r="N75" s="5">
        <f t="shared" si="51"/>
        <v>8.2759602484917014</v>
      </c>
      <c r="O75" s="5">
        <f t="shared" si="52"/>
        <v>7.4920546569538162</v>
      </c>
      <c r="P75" s="5">
        <f t="shared" si="53"/>
        <v>0.90527919806275625</v>
      </c>
      <c r="Q75" s="5">
        <f t="shared" si="54"/>
        <v>40.60960877388267</v>
      </c>
      <c r="R75" s="5">
        <f t="shared" si="55"/>
        <v>0.62771650518733968</v>
      </c>
    </row>
    <row r="76" spans="1:18" x14ac:dyDescent="0.3">
      <c r="A76" t="s">
        <v>13</v>
      </c>
      <c r="B76" s="5">
        <f t="shared" si="56"/>
        <v>25.49</v>
      </c>
      <c r="C76">
        <v>8.3499999999999979</v>
      </c>
      <c r="D76">
        <v>7.75</v>
      </c>
      <c r="E76">
        <v>34</v>
      </c>
      <c r="F76">
        <v>33.4</v>
      </c>
      <c r="G76" s="5">
        <f t="shared" si="45"/>
        <v>8.6679999999999993</v>
      </c>
      <c r="H76" s="5">
        <f t="shared" si="46"/>
        <v>8.08</v>
      </c>
      <c r="I76" s="5">
        <f t="shared" si="47"/>
        <v>0.93200000000000005</v>
      </c>
      <c r="J76" s="5">
        <f t="shared" si="48"/>
        <v>42.53</v>
      </c>
      <c r="K76" s="5">
        <f t="shared" si="49"/>
        <v>0.59899999999999998</v>
      </c>
      <c r="M76">
        <f t="shared" si="50"/>
        <v>25.491321696566757</v>
      </c>
      <c r="N76" s="5">
        <f t="shared" si="51"/>
        <v>8.6683357111913413</v>
      </c>
      <c r="O76" s="5">
        <f t="shared" si="52"/>
        <v>8.0798756518136123</v>
      </c>
      <c r="P76" s="5">
        <f t="shared" si="53"/>
        <v>0.93211383603683096</v>
      </c>
      <c r="Q76" s="5">
        <f t="shared" si="54"/>
        <v>42.532680154119873</v>
      </c>
      <c r="R76" s="5">
        <f t="shared" si="55"/>
        <v>0.59933494913081731</v>
      </c>
    </row>
    <row r="77" spans="1:18" x14ac:dyDescent="0.3">
      <c r="A77" t="s">
        <v>13</v>
      </c>
      <c r="B77" s="5">
        <f t="shared" si="56"/>
        <v>25.49</v>
      </c>
      <c r="C77">
        <v>9.2499999999999982</v>
      </c>
      <c r="D77">
        <v>8.75</v>
      </c>
      <c r="E77">
        <v>34.9</v>
      </c>
      <c r="F77">
        <v>34.4</v>
      </c>
      <c r="G77" s="5">
        <f t="shared" si="45"/>
        <v>9.5519999999999996</v>
      </c>
      <c r="H77" s="5">
        <f t="shared" si="46"/>
        <v>9.0609999999999999</v>
      </c>
      <c r="I77" s="5">
        <f t="shared" si="47"/>
        <v>0.94899999999999995</v>
      </c>
      <c r="J77" s="5">
        <f t="shared" si="48"/>
        <v>46.86</v>
      </c>
      <c r="K77" s="5">
        <f t="shared" si="49"/>
        <v>0.54400000000000004</v>
      </c>
      <c r="M77">
        <f t="shared" si="50"/>
        <v>25.491321696566757</v>
      </c>
      <c r="N77" s="5">
        <f t="shared" si="51"/>
        <v>9.5521289497928503</v>
      </c>
      <c r="O77" s="5">
        <f t="shared" si="52"/>
        <v>9.0609755967222085</v>
      </c>
      <c r="P77" s="5">
        <f t="shared" si="53"/>
        <v>0.94858179201179094</v>
      </c>
      <c r="Q77" s="5">
        <f t="shared" si="54"/>
        <v>46.864239195829732</v>
      </c>
      <c r="R77" s="5">
        <f t="shared" si="55"/>
        <v>0.54393973174401034</v>
      </c>
    </row>
    <row r="78" spans="1:18" x14ac:dyDescent="0.3">
      <c r="A78" t="s">
        <v>13</v>
      </c>
      <c r="B78" s="5">
        <f t="shared" si="56"/>
        <v>25.49</v>
      </c>
      <c r="C78">
        <v>9.7999999999999989</v>
      </c>
      <c r="D78">
        <v>9.5500000000000007</v>
      </c>
      <c r="E78">
        <v>35.449999999999996</v>
      </c>
      <c r="F78">
        <v>35.199999999999996</v>
      </c>
      <c r="G78" s="5">
        <f t="shared" si="45"/>
        <v>10.093</v>
      </c>
      <c r="H78" s="5">
        <f t="shared" si="46"/>
        <v>9.8469999999999995</v>
      </c>
      <c r="I78" s="5">
        <f t="shared" si="47"/>
        <v>0.97599999999999998</v>
      </c>
      <c r="J78" s="5">
        <f t="shared" si="48"/>
        <v>49.51</v>
      </c>
      <c r="K78" s="5">
        <f t="shared" si="49"/>
        <v>0.51500000000000001</v>
      </c>
      <c r="M78">
        <f t="shared" si="50"/>
        <v>25.491321696566757</v>
      </c>
      <c r="N78" s="5">
        <f t="shared" si="51"/>
        <v>10.092826728789982</v>
      </c>
      <c r="O78" s="5">
        <f t="shared" si="52"/>
        <v>9.8470009702166141</v>
      </c>
      <c r="P78" s="5">
        <f t="shared" si="53"/>
        <v>0.9756435174030933</v>
      </c>
      <c r="Q78" s="5">
        <f t="shared" si="54"/>
        <v>49.514253080472571</v>
      </c>
      <c r="R78" s="5">
        <f t="shared" si="55"/>
        <v>0.51482795580370011</v>
      </c>
    </row>
    <row r="79" spans="1:18" x14ac:dyDescent="0.3">
      <c r="A79" t="s">
        <v>13</v>
      </c>
      <c r="B79" s="5">
        <f>ROUND(M79,2)</f>
        <v>28.67</v>
      </c>
      <c r="C79">
        <v>5.3499999999999979</v>
      </c>
      <c r="D79">
        <v>0</v>
      </c>
      <c r="E79">
        <v>30.999999999999996</v>
      </c>
      <c r="F79" s="6" t="s">
        <v>30</v>
      </c>
      <c r="G79" s="5">
        <f t="shared" ref="G79:I80" si="57">ROUND(N79,3)</f>
        <v>5.8339999999999996</v>
      </c>
      <c r="H79" s="5">
        <f t="shared" si="57"/>
        <v>0</v>
      </c>
      <c r="I79" s="5">
        <f t="shared" si="57"/>
        <v>0</v>
      </c>
      <c r="J79" s="5">
        <f>ROUND(Q79,2)</f>
        <v>28.67</v>
      </c>
      <c r="K79" s="5">
        <f>ROUND(R79,3)</f>
        <v>1</v>
      </c>
      <c r="M79">
        <v>28.667778552715095</v>
      </c>
      <c r="N79" s="5">
        <f>(C79+((((1000*M79)/(30*E79))^2)/1962))</f>
        <v>5.8343097162349578</v>
      </c>
      <c r="O79" s="5">
        <f>IF(D79=0,0,(D79+((((1000*M79)/(30*F79))^2)/1962)))</f>
        <v>0</v>
      </c>
      <c r="P79" s="5">
        <f t="shared" si="53"/>
        <v>0</v>
      </c>
      <c r="Q79" s="5">
        <f>M79</f>
        <v>28.667778552715095</v>
      </c>
      <c r="R79" s="5">
        <f>M79/Q79</f>
        <v>1</v>
      </c>
    </row>
    <row r="80" spans="1:18" x14ac:dyDescent="0.3">
      <c r="A80" t="s">
        <v>13</v>
      </c>
      <c r="B80" s="5">
        <f t="shared" ref="B80:B81" si="58">ROUND(M80,2)</f>
        <v>28.67</v>
      </c>
      <c r="C80">
        <v>5.2999999999999989</v>
      </c>
      <c r="D80">
        <v>0</v>
      </c>
      <c r="E80">
        <v>30.949999999999996</v>
      </c>
      <c r="F80">
        <v>25.299999999999997</v>
      </c>
      <c r="G80" s="5">
        <f t="shared" si="57"/>
        <v>5.7859999999999996</v>
      </c>
      <c r="H80" s="5">
        <f t="shared" si="57"/>
        <v>0</v>
      </c>
      <c r="I80" s="5">
        <f t="shared" si="57"/>
        <v>0</v>
      </c>
      <c r="J80" s="5">
        <f>ROUND(Q80,2)</f>
        <v>28.41</v>
      </c>
      <c r="K80" s="5">
        <f>ROUND(R80,3)</f>
        <v>1.0089999999999999</v>
      </c>
      <c r="M80">
        <f>M79</f>
        <v>28.667778552715095</v>
      </c>
      <c r="N80" s="5">
        <f>(C80+((((1000*M80)/(30*E80))^2)/1962))</f>
        <v>5.785875793519482</v>
      </c>
      <c r="O80" s="5">
        <f>IF(D80=0,0,(D80+((((1000*M80)/(30*F80))^2)/1962)))</f>
        <v>0</v>
      </c>
      <c r="P80" s="5">
        <f>O80/N80</f>
        <v>0</v>
      </c>
      <c r="Q80" s="5">
        <f xml:space="preserve"> 4.9011*N80+0.0483</f>
        <v>28.405455851618331</v>
      </c>
      <c r="R80" s="5">
        <f>M80/Q80</f>
        <v>1.0092349407264245</v>
      </c>
    </row>
    <row r="81" spans="1:18" x14ac:dyDescent="0.3">
      <c r="A81" t="s">
        <v>13</v>
      </c>
      <c r="B81" s="5">
        <f t="shared" si="58"/>
        <v>28.67</v>
      </c>
      <c r="C81">
        <v>5.3499999999999979</v>
      </c>
      <c r="D81">
        <v>0.65000000000000036</v>
      </c>
      <c r="E81">
        <v>30.999999999999996</v>
      </c>
      <c r="F81">
        <v>26.299999999999997</v>
      </c>
      <c r="G81" s="5">
        <f t="shared" ref="G81:G98" si="59">ROUND(N81,3)</f>
        <v>5.8339999999999996</v>
      </c>
      <c r="H81" s="5">
        <f t="shared" ref="H81:H98" si="60">ROUND(O81,3)</f>
        <v>1.323</v>
      </c>
      <c r="I81" s="5">
        <f t="shared" ref="I81:I98" si="61">ROUND(P81,3)</f>
        <v>0.22700000000000001</v>
      </c>
      <c r="J81" s="5">
        <f t="shared" ref="J81:J98" si="62">ROUND(Q81,2)</f>
        <v>28.64</v>
      </c>
      <c r="K81" s="5">
        <f t="shared" ref="K81:K98" si="63">ROUND(R81,3)</f>
        <v>1.0009999999999999</v>
      </c>
      <c r="M81">
        <f t="shared" ref="M81:M98" si="64">M80</f>
        <v>28.667778552715095</v>
      </c>
      <c r="N81" s="5">
        <f t="shared" ref="N81:N98" si="65">(C81+((((1000*M81)/(30*E81))^2)/1962))</f>
        <v>5.8343097162349578</v>
      </c>
      <c r="O81" s="5">
        <f t="shared" ref="O81:O98" si="66">IF(D81=0,0,(D81+((((1000*M81)/(30*F81))^2)/1962)))</f>
        <v>1.322876053292366</v>
      </c>
      <c r="P81" s="5">
        <f t="shared" ref="P81:P99" si="67">O81/N81</f>
        <v>0.22674080013463097</v>
      </c>
      <c r="Q81" s="5">
        <f t="shared" ref="Q81:Q98" si="68" xml:space="preserve"> 4.9011*N81+0.0483</f>
        <v>28.64283535023915</v>
      </c>
      <c r="R81" s="5">
        <f t="shared" ref="R81:R98" si="69">M81/Q81</f>
        <v>1.0008708356617264</v>
      </c>
    </row>
    <row r="82" spans="1:18" x14ac:dyDescent="0.3">
      <c r="A82" t="s">
        <v>13</v>
      </c>
      <c r="B82" s="5">
        <f t="shared" ref="B82:B98" si="70">ROUND(M82,2)</f>
        <v>28.67</v>
      </c>
      <c r="C82">
        <v>5.3499999999999979</v>
      </c>
      <c r="D82">
        <v>1.25</v>
      </c>
      <c r="E82">
        <v>30.999999999999996</v>
      </c>
      <c r="F82">
        <v>26.9</v>
      </c>
      <c r="G82" s="5">
        <f t="shared" si="59"/>
        <v>5.8339999999999996</v>
      </c>
      <c r="H82" s="5">
        <f t="shared" si="60"/>
        <v>1.893</v>
      </c>
      <c r="I82" s="5">
        <f t="shared" si="61"/>
        <v>0.32400000000000001</v>
      </c>
      <c r="J82" s="5">
        <f t="shared" si="62"/>
        <v>28.64</v>
      </c>
      <c r="K82" s="5">
        <f t="shared" si="63"/>
        <v>1.0009999999999999</v>
      </c>
      <c r="M82">
        <f t="shared" si="64"/>
        <v>28.667778552715095</v>
      </c>
      <c r="N82" s="5">
        <f t="shared" si="65"/>
        <v>5.8343097162349578</v>
      </c>
      <c r="O82" s="5">
        <f t="shared" si="66"/>
        <v>1.893194037260121</v>
      </c>
      <c r="P82" s="5">
        <f t="shared" si="67"/>
        <v>0.32449323559083382</v>
      </c>
      <c r="Q82" s="5">
        <f t="shared" si="68"/>
        <v>28.64283535023915</v>
      </c>
      <c r="R82" s="5">
        <f t="shared" si="69"/>
        <v>1.0008708356617264</v>
      </c>
    </row>
    <row r="83" spans="1:18" x14ac:dyDescent="0.3">
      <c r="A83" t="s">
        <v>13</v>
      </c>
      <c r="B83" s="5">
        <f t="shared" si="70"/>
        <v>28.67</v>
      </c>
      <c r="C83">
        <v>5.3999999999999986</v>
      </c>
      <c r="D83">
        <v>1.9499999999999993</v>
      </c>
      <c r="E83">
        <v>31.049999999999997</v>
      </c>
      <c r="F83">
        <v>27.599999999999998</v>
      </c>
      <c r="G83" s="5">
        <f t="shared" si="59"/>
        <v>5.883</v>
      </c>
      <c r="H83" s="5">
        <f t="shared" si="60"/>
        <v>2.5609999999999999</v>
      </c>
      <c r="I83" s="5">
        <f t="shared" si="61"/>
        <v>0.435</v>
      </c>
      <c r="J83" s="5">
        <f t="shared" si="62"/>
        <v>28.88</v>
      </c>
      <c r="K83" s="5">
        <f t="shared" si="63"/>
        <v>0.99299999999999999</v>
      </c>
      <c r="M83">
        <f t="shared" si="64"/>
        <v>28.667778552715095</v>
      </c>
      <c r="N83" s="5">
        <f t="shared" si="65"/>
        <v>5.8827511984480854</v>
      </c>
      <c r="O83" s="5">
        <f t="shared" si="66"/>
        <v>2.5609819855358587</v>
      </c>
      <c r="P83" s="5">
        <f t="shared" si="67"/>
        <v>0.43533746356831565</v>
      </c>
      <c r="Q83" s="5">
        <f t="shared" si="68"/>
        <v>28.880251898713908</v>
      </c>
      <c r="R83" s="5">
        <f t="shared" si="69"/>
        <v>0.99264295385151147</v>
      </c>
    </row>
    <row r="84" spans="1:18" x14ac:dyDescent="0.3">
      <c r="A84" t="s">
        <v>13</v>
      </c>
      <c r="B84" s="5">
        <f t="shared" si="70"/>
        <v>28.67</v>
      </c>
      <c r="C84">
        <v>5.4999999999999982</v>
      </c>
      <c r="D84">
        <v>2.4000000000000004</v>
      </c>
      <c r="E84">
        <v>31.15</v>
      </c>
      <c r="F84">
        <v>28.049999999999997</v>
      </c>
      <c r="G84" s="5">
        <f t="shared" si="59"/>
        <v>5.98</v>
      </c>
      <c r="H84" s="5">
        <f t="shared" si="60"/>
        <v>2.992</v>
      </c>
      <c r="I84" s="5">
        <f t="shared" si="61"/>
        <v>0.5</v>
      </c>
      <c r="J84" s="5">
        <f t="shared" si="62"/>
        <v>29.36</v>
      </c>
      <c r="K84" s="5">
        <f t="shared" si="63"/>
        <v>0.97699999999999998</v>
      </c>
      <c r="M84">
        <f t="shared" si="64"/>
        <v>28.667778552715095</v>
      </c>
      <c r="N84" s="5">
        <f t="shared" si="65"/>
        <v>5.9796566474566903</v>
      </c>
      <c r="O84" s="5">
        <f t="shared" si="66"/>
        <v>2.9915355343962386</v>
      </c>
      <c r="P84" s="5">
        <f t="shared" si="67"/>
        <v>0.50028550312644116</v>
      </c>
      <c r="Q84" s="5">
        <f t="shared" si="68"/>
        <v>29.355195194849983</v>
      </c>
      <c r="R84" s="5">
        <f t="shared" si="69"/>
        <v>0.97658279437176121</v>
      </c>
    </row>
    <row r="85" spans="1:18" x14ac:dyDescent="0.3">
      <c r="A85" t="s">
        <v>13</v>
      </c>
      <c r="B85" s="5">
        <f t="shared" si="70"/>
        <v>28.67</v>
      </c>
      <c r="C85">
        <v>5.7499999999999982</v>
      </c>
      <c r="D85">
        <v>2.8499999999999996</v>
      </c>
      <c r="E85">
        <v>31.4</v>
      </c>
      <c r="F85">
        <v>28.5</v>
      </c>
      <c r="G85" s="5">
        <f t="shared" si="59"/>
        <v>6.2220000000000004</v>
      </c>
      <c r="H85" s="5">
        <f t="shared" si="60"/>
        <v>3.423</v>
      </c>
      <c r="I85" s="5">
        <f t="shared" si="61"/>
        <v>0.55000000000000004</v>
      </c>
      <c r="J85" s="5">
        <f t="shared" si="62"/>
        <v>30.54</v>
      </c>
      <c r="K85" s="5">
        <f t="shared" si="63"/>
        <v>0.93899999999999995</v>
      </c>
      <c r="M85">
        <f t="shared" si="64"/>
        <v>28.667778552715095</v>
      </c>
      <c r="N85" s="5">
        <f t="shared" si="65"/>
        <v>6.2220492081847079</v>
      </c>
      <c r="O85" s="5">
        <f t="shared" si="66"/>
        <v>3.4230029391219401</v>
      </c>
      <c r="P85" s="5">
        <f t="shared" si="67"/>
        <v>0.55014076947819679</v>
      </c>
      <c r="Q85" s="5">
        <f t="shared" si="68"/>
        <v>30.543185374234071</v>
      </c>
      <c r="R85" s="5">
        <f t="shared" si="69"/>
        <v>0.93859819142828993</v>
      </c>
    </row>
    <row r="86" spans="1:18" x14ac:dyDescent="0.3">
      <c r="A86" t="s">
        <v>13</v>
      </c>
      <c r="B86" s="5">
        <f t="shared" si="70"/>
        <v>28.67</v>
      </c>
      <c r="C86">
        <v>5.9499999999999993</v>
      </c>
      <c r="D86">
        <v>3.3499999999999996</v>
      </c>
      <c r="E86">
        <v>31.599999999999998</v>
      </c>
      <c r="F86">
        <v>29</v>
      </c>
      <c r="G86" s="5">
        <f t="shared" si="59"/>
        <v>6.4160000000000004</v>
      </c>
      <c r="H86" s="5">
        <f t="shared" si="60"/>
        <v>3.903</v>
      </c>
      <c r="I86" s="5">
        <f t="shared" si="61"/>
        <v>0.60799999999999998</v>
      </c>
      <c r="J86" s="5">
        <f t="shared" si="62"/>
        <v>31.49</v>
      </c>
      <c r="K86" s="5">
        <f t="shared" si="63"/>
        <v>0.91</v>
      </c>
      <c r="M86">
        <f t="shared" si="64"/>
        <v>28.667778552715095</v>
      </c>
      <c r="N86" s="5">
        <f t="shared" si="65"/>
        <v>6.4160928109495625</v>
      </c>
      <c r="O86" s="5">
        <f t="shared" si="66"/>
        <v>3.9034145508939311</v>
      </c>
      <c r="P86" s="5">
        <f t="shared" si="67"/>
        <v>0.60837875415898757</v>
      </c>
      <c r="Q86" s="5">
        <f t="shared" si="68"/>
        <v>31.494212475744899</v>
      </c>
      <c r="R86" s="5">
        <f t="shared" si="69"/>
        <v>0.91025545010193332</v>
      </c>
    </row>
    <row r="87" spans="1:18" x14ac:dyDescent="0.3">
      <c r="A87" t="s">
        <v>13</v>
      </c>
      <c r="B87" s="5">
        <f t="shared" si="70"/>
        <v>28.67</v>
      </c>
      <c r="C87">
        <v>6.3999999999999986</v>
      </c>
      <c r="D87">
        <v>4.3499999999999996</v>
      </c>
      <c r="E87">
        <v>32.049999999999997</v>
      </c>
      <c r="F87">
        <v>30</v>
      </c>
      <c r="G87" s="5">
        <f t="shared" si="59"/>
        <v>6.8529999999999998</v>
      </c>
      <c r="H87" s="5">
        <f t="shared" si="60"/>
        <v>4.867</v>
      </c>
      <c r="I87" s="5">
        <f t="shared" si="61"/>
        <v>0.71</v>
      </c>
      <c r="J87" s="5">
        <f t="shared" si="62"/>
        <v>33.64</v>
      </c>
      <c r="K87" s="5">
        <f t="shared" si="63"/>
        <v>0.85199999999999998</v>
      </c>
      <c r="M87">
        <f t="shared" si="64"/>
        <v>28.667778552715095</v>
      </c>
      <c r="N87" s="5">
        <f t="shared" si="65"/>
        <v>6.8530962855929527</v>
      </c>
      <c r="O87" s="5">
        <f t="shared" si="66"/>
        <v>4.8671351525575508</v>
      </c>
      <c r="P87" s="5">
        <f t="shared" si="67"/>
        <v>0.71020965556686766</v>
      </c>
      <c r="Q87" s="5">
        <f t="shared" si="68"/>
        <v>33.636010205319614</v>
      </c>
      <c r="R87" s="5">
        <f t="shared" si="69"/>
        <v>0.85229426372873496</v>
      </c>
    </row>
    <row r="88" spans="1:18" x14ac:dyDescent="0.3">
      <c r="A88" t="s">
        <v>13</v>
      </c>
      <c r="B88" s="5">
        <f t="shared" si="70"/>
        <v>28.67</v>
      </c>
      <c r="C88">
        <v>6.7999999999999989</v>
      </c>
      <c r="D88">
        <v>4.9499999999999993</v>
      </c>
      <c r="E88">
        <v>32.449999999999996</v>
      </c>
      <c r="F88">
        <v>30.599999999999998</v>
      </c>
      <c r="G88" s="5">
        <f t="shared" si="59"/>
        <v>7.242</v>
      </c>
      <c r="H88" s="5">
        <f t="shared" si="60"/>
        <v>5.4470000000000001</v>
      </c>
      <c r="I88" s="5">
        <f t="shared" si="61"/>
        <v>0.752</v>
      </c>
      <c r="J88" s="5">
        <f t="shared" si="62"/>
        <v>35.54</v>
      </c>
      <c r="K88" s="5">
        <f t="shared" si="63"/>
        <v>0.80700000000000005</v>
      </c>
      <c r="M88">
        <f t="shared" si="64"/>
        <v>28.667778552715095</v>
      </c>
      <c r="N88" s="5">
        <f t="shared" si="65"/>
        <v>7.2419948075164067</v>
      </c>
      <c r="O88" s="5">
        <f t="shared" si="66"/>
        <v>5.4470541643190602</v>
      </c>
      <c r="P88" s="5">
        <f t="shared" si="67"/>
        <v>0.75214831121745729</v>
      </c>
      <c r="Q88" s="5">
        <f t="shared" si="68"/>
        <v>35.542040751118655</v>
      </c>
      <c r="R88" s="5">
        <f t="shared" si="69"/>
        <v>0.80658785896566176</v>
      </c>
    </row>
    <row r="89" spans="1:18" x14ac:dyDescent="0.3">
      <c r="A89" t="s">
        <v>13</v>
      </c>
      <c r="B89" s="5">
        <f t="shared" si="70"/>
        <v>28.67</v>
      </c>
      <c r="C89">
        <v>7.0499999999999989</v>
      </c>
      <c r="D89">
        <v>5.35</v>
      </c>
      <c r="E89">
        <v>32.699999999999996</v>
      </c>
      <c r="F89">
        <v>31</v>
      </c>
      <c r="G89" s="5">
        <f t="shared" si="59"/>
        <v>7.4850000000000003</v>
      </c>
      <c r="H89" s="5">
        <f t="shared" si="60"/>
        <v>5.8339999999999996</v>
      </c>
      <c r="I89" s="5">
        <f t="shared" si="61"/>
        <v>0.77900000000000003</v>
      </c>
      <c r="J89" s="5">
        <f t="shared" si="62"/>
        <v>36.729999999999997</v>
      </c>
      <c r="K89" s="5">
        <f t="shared" si="63"/>
        <v>0.78</v>
      </c>
      <c r="M89">
        <f t="shared" si="64"/>
        <v>28.667778552715095</v>
      </c>
      <c r="N89" s="5">
        <f t="shared" si="65"/>
        <v>7.4852623117225399</v>
      </c>
      <c r="O89" s="5">
        <f t="shared" si="66"/>
        <v>5.8343097162349595</v>
      </c>
      <c r="P89" s="5">
        <f t="shared" si="67"/>
        <v>0.77943958050714512</v>
      </c>
      <c r="Q89" s="5">
        <f t="shared" si="68"/>
        <v>36.734319115983332</v>
      </c>
      <c r="R89" s="5">
        <f t="shared" si="69"/>
        <v>0.78040859998522649</v>
      </c>
    </row>
    <row r="90" spans="1:18" x14ac:dyDescent="0.3">
      <c r="A90" t="s">
        <v>13</v>
      </c>
      <c r="B90" s="5">
        <f t="shared" si="70"/>
        <v>28.67</v>
      </c>
      <c r="C90">
        <v>7.3499999999999979</v>
      </c>
      <c r="D90">
        <v>5.75</v>
      </c>
      <c r="E90">
        <v>33</v>
      </c>
      <c r="F90">
        <v>31.4</v>
      </c>
      <c r="G90" s="5">
        <f t="shared" si="59"/>
        <v>7.7770000000000001</v>
      </c>
      <c r="H90" s="5">
        <f t="shared" si="60"/>
        <v>6.2220000000000004</v>
      </c>
      <c r="I90" s="5">
        <f t="shared" si="61"/>
        <v>0.8</v>
      </c>
      <c r="J90" s="5">
        <f t="shared" si="62"/>
        <v>38.17</v>
      </c>
      <c r="K90" s="5">
        <f t="shared" si="63"/>
        <v>0.751</v>
      </c>
      <c r="M90">
        <f t="shared" si="64"/>
        <v>28.667778552715095</v>
      </c>
      <c r="N90" s="5">
        <f t="shared" si="65"/>
        <v>7.7773844236012799</v>
      </c>
      <c r="O90" s="5">
        <f t="shared" si="66"/>
        <v>6.2220492081847096</v>
      </c>
      <c r="P90" s="5">
        <f t="shared" si="67"/>
        <v>0.80001821554599462</v>
      </c>
      <c r="Q90" s="5">
        <f t="shared" si="68"/>
        <v>38.166038798512226</v>
      </c>
      <c r="R90" s="5">
        <f t="shared" si="69"/>
        <v>0.7511331921046156</v>
      </c>
    </row>
    <row r="91" spans="1:18" x14ac:dyDescent="0.3">
      <c r="A91" t="s">
        <v>13</v>
      </c>
      <c r="B91" s="5">
        <f t="shared" si="70"/>
        <v>28.67</v>
      </c>
      <c r="C91">
        <v>7.8499999999999979</v>
      </c>
      <c r="D91">
        <v>6.5500000000000007</v>
      </c>
      <c r="E91">
        <v>33.5</v>
      </c>
      <c r="F91">
        <v>32.200000000000003</v>
      </c>
      <c r="G91" s="5">
        <f t="shared" si="59"/>
        <v>8.2650000000000006</v>
      </c>
      <c r="H91" s="5">
        <f t="shared" si="60"/>
        <v>6.9989999999999997</v>
      </c>
      <c r="I91" s="5">
        <f t="shared" si="61"/>
        <v>0.84699999999999998</v>
      </c>
      <c r="J91" s="5">
        <f t="shared" si="62"/>
        <v>40.549999999999997</v>
      </c>
      <c r="K91" s="5">
        <f t="shared" si="63"/>
        <v>0.70699999999999996</v>
      </c>
      <c r="M91">
        <f t="shared" si="64"/>
        <v>28.667778552715095</v>
      </c>
      <c r="N91" s="5">
        <f t="shared" si="65"/>
        <v>8.2647218866578687</v>
      </c>
      <c r="O91" s="5">
        <f t="shared" si="66"/>
        <v>6.9988847240671621</v>
      </c>
      <c r="P91" s="5">
        <f t="shared" si="67"/>
        <v>0.84683850467682309</v>
      </c>
      <c r="Q91" s="5">
        <f t="shared" si="68"/>
        <v>40.554528438698874</v>
      </c>
      <c r="R91" s="5">
        <f t="shared" si="69"/>
        <v>0.70689463436983446</v>
      </c>
    </row>
    <row r="92" spans="1:18" x14ac:dyDescent="0.3">
      <c r="A92" t="s">
        <v>13</v>
      </c>
      <c r="B92" s="5">
        <f t="shared" si="70"/>
        <v>28.67</v>
      </c>
      <c r="C92">
        <v>8.3499999999999979</v>
      </c>
      <c r="D92">
        <v>7.15</v>
      </c>
      <c r="E92">
        <v>34</v>
      </c>
      <c r="F92">
        <v>32.799999999999997</v>
      </c>
      <c r="G92" s="5">
        <f t="shared" si="59"/>
        <v>8.7530000000000001</v>
      </c>
      <c r="H92" s="5">
        <f t="shared" si="60"/>
        <v>7.5830000000000002</v>
      </c>
      <c r="I92" s="5">
        <f t="shared" si="61"/>
        <v>0.86599999999999999</v>
      </c>
      <c r="J92" s="5">
        <f t="shared" si="62"/>
        <v>42.95</v>
      </c>
      <c r="K92" s="5">
        <f t="shared" si="63"/>
        <v>0.66800000000000004</v>
      </c>
      <c r="M92">
        <f t="shared" si="64"/>
        <v>28.667778552715095</v>
      </c>
      <c r="N92" s="5">
        <f t="shared" si="65"/>
        <v>8.7526138730984382</v>
      </c>
      <c r="O92" s="5">
        <f t="shared" si="66"/>
        <v>7.5826123190268042</v>
      </c>
      <c r="P92" s="5">
        <f t="shared" si="67"/>
        <v>0.86632546905014429</v>
      </c>
      <c r="Q92" s="5">
        <f t="shared" si="68"/>
        <v>42.945735853442748</v>
      </c>
      <c r="R92" s="5">
        <f t="shared" si="69"/>
        <v>0.66753492478385235</v>
      </c>
    </row>
    <row r="93" spans="1:18" x14ac:dyDescent="0.3">
      <c r="A93" t="s">
        <v>13</v>
      </c>
      <c r="B93" s="5">
        <f t="shared" si="70"/>
        <v>28.67</v>
      </c>
      <c r="C93">
        <v>8.8499999999999979</v>
      </c>
      <c r="D93">
        <v>7.95</v>
      </c>
      <c r="E93">
        <v>34.5</v>
      </c>
      <c r="F93">
        <v>33.6</v>
      </c>
      <c r="G93" s="5">
        <f t="shared" si="59"/>
        <v>9.2409999999999997</v>
      </c>
      <c r="H93" s="5">
        <f t="shared" si="60"/>
        <v>8.3620000000000001</v>
      </c>
      <c r="I93" s="5">
        <f t="shared" si="61"/>
        <v>0.90500000000000003</v>
      </c>
      <c r="J93" s="5">
        <f t="shared" si="62"/>
        <v>45.34</v>
      </c>
      <c r="K93" s="5">
        <f t="shared" si="63"/>
        <v>0.63200000000000001</v>
      </c>
      <c r="M93">
        <f t="shared" si="64"/>
        <v>28.667778552715095</v>
      </c>
      <c r="N93" s="5">
        <f t="shared" si="65"/>
        <v>9.2410284707429486</v>
      </c>
      <c r="O93" s="5">
        <f t="shared" si="66"/>
        <v>8.3622569774852931</v>
      </c>
      <c r="P93" s="5">
        <f t="shared" si="67"/>
        <v>0.90490544466561895</v>
      </c>
      <c r="Q93" s="5">
        <f t="shared" si="68"/>
        <v>45.339504637958257</v>
      </c>
      <c r="R93" s="5">
        <f t="shared" si="69"/>
        <v>0.63229139315991589</v>
      </c>
    </row>
    <row r="94" spans="1:18" x14ac:dyDescent="0.3">
      <c r="A94" t="s">
        <v>13</v>
      </c>
      <c r="B94" s="5">
        <f t="shared" si="70"/>
        <v>28.67</v>
      </c>
      <c r="C94">
        <v>9.2499999999999982</v>
      </c>
      <c r="D94">
        <v>8.4</v>
      </c>
      <c r="E94">
        <v>34.9</v>
      </c>
      <c r="F94">
        <v>34.049999999999997</v>
      </c>
      <c r="G94" s="5">
        <f t="shared" si="59"/>
        <v>9.6319999999999997</v>
      </c>
      <c r="H94" s="5">
        <f t="shared" si="60"/>
        <v>8.8010000000000002</v>
      </c>
      <c r="I94" s="5">
        <f t="shared" si="61"/>
        <v>0.91400000000000003</v>
      </c>
      <c r="J94" s="5">
        <f t="shared" si="62"/>
        <v>47.26</v>
      </c>
      <c r="K94" s="5">
        <f t="shared" si="63"/>
        <v>0.60699999999999998</v>
      </c>
      <c r="M94">
        <f t="shared" si="64"/>
        <v>28.667778552715095</v>
      </c>
      <c r="N94" s="5">
        <f t="shared" si="65"/>
        <v>9.6321164336103919</v>
      </c>
      <c r="O94" s="5">
        <f t="shared" si="66"/>
        <v>8.801432321649985</v>
      </c>
      <c r="P94" s="5">
        <f t="shared" si="67"/>
        <v>0.91375892124166913</v>
      </c>
      <c r="Q94" s="5">
        <f t="shared" si="68"/>
        <v>47.256265852767882</v>
      </c>
      <c r="R94" s="5">
        <f t="shared" si="69"/>
        <v>0.60664502442983381</v>
      </c>
    </row>
    <row r="95" spans="1:18" x14ac:dyDescent="0.3">
      <c r="A95" t="s">
        <v>13</v>
      </c>
      <c r="B95" s="5">
        <f t="shared" si="70"/>
        <v>28.67</v>
      </c>
      <c r="C95">
        <v>9.7499999999999982</v>
      </c>
      <c r="D95">
        <v>9.15</v>
      </c>
      <c r="E95">
        <v>35.4</v>
      </c>
      <c r="F95">
        <v>34.799999999999997</v>
      </c>
      <c r="G95" s="5">
        <f t="shared" si="59"/>
        <v>10.121</v>
      </c>
      <c r="H95" s="5">
        <f t="shared" si="60"/>
        <v>9.5340000000000007</v>
      </c>
      <c r="I95" s="5">
        <f t="shared" si="61"/>
        <v>0.94199999999999995</v>
      </c>
      <c r="J95" s="5">
        <f t="shared" si="62"/>
        <v>49.65</v>
      </c>
      <c r="K95" s="5">
        <f t="shared" si="63"/>
        <v>0.57699999999999996</v>
      </c>
      <c r="M95">
        <f t="shared" si="64"/>
        <v>28.667778552715095</v>
      </c>
      <c r="N95" s="5">
        <f t="shared" si="65"/>
        <v>10.121398414649201</v>
      </c>
      <c r="O95" s="5">
        <f t="shared" si="66"/>
        <v>9.5343156603430081</v>
      </c>
      <c r="P95" s="5">
        <f t="shared" si="67"/>
        <v>0.94199588532583811</v>
      </c>
      <c r="Q95" s="5">
        <f t="shared" si="68"/>
        <v>49.654285770037191</v>
      </c>
      <c r="R95" s="5">
        <f t="shared" si="69"/>
        <v>0.5773475160932442</v>
      </c>
    </row>
    <row r="96" spans="1:18" x14ac:dyDescent="0.3">
      <c r="A96" t="s">
        <v>13</v>
      </c>
      <c r="B96" s="5">
        <f t="shared" si="70"/>
        <v>28.67</v>
      </c>
      <c r="C96">
        <v>10.649999999999999</v>
      </c>
      <c r="D96">
        <v>10.15</v>
      </c>
      <c r="E96">
        <v>36.299999999999997</v>
      </c>
      <c r="F96">
        <v>35.799999999999997</v>
      </c>
      <c r="G96" s="5">
        <f t="shared" si="59"/>
        <v>11.003</v>
      </c>
      <c r="H96" s="5">
        <f t="shared" si="60"/>
        <v>10.513</v>
      </c>
      <c r="I96" s="5">
        <f t="shared" si="61"/>
        <v>0.95499999999999996</v>
      </c>
      <c r="J96" s="5">
        <f t="shared" si="62"/>
        <v>53.98</v>
      </c>
      <c r="K96" s="5">
        <f t="shared" si="63"/>
        <v>0.53100000000000003</v>
      </c>
      <c r="M96">
        <f t="shared" si="64"/>
        <v>28.667778552715095</v>
      </c>
      <c r="N96" s="5">
        <f t="shared" si="65"/>
        <v>11.003210267439075</v>
      </c>
      <c r="O96" s="5">
        <f t="shared" si="66"/>
        <v>10.513145374131422</v>
      </c>
      <c r="P96" s="5">
        <f t="shared" si="67"/>
        <v>0.95546164424778268</v>
      </c>
      <c r="Q96" s="5">
        <f t="shared" si="68"/>
        <v>53.976133841745643</v>
      </c>
      <c r="R96" s="5">
        <f t="shared" si="69"/>
        <v>0.53111952472859714</v>
      </c>
    </row>
    <row r="97" spans="1:18" x14ac:dyDescent="0.3">
      <c r="A97" t="s">
        <v>13</v>
      </c>
      <c r="B97" s="5">
        <f t="shared" si="70"/>
        <v>28.67</v>
      </c>
      <c r="C97">
        <v>11.299999999999999</v>
      </c>
      <c r="D97">
        <v>11.05</v>
      </c>
      <c r="E97">
        <v>36.949999999999996</v>
      </c>
      <c r="F97">
        <v>36.699999999999996</v>
      </c>
      <c r="G97" s="5">
        <f t="shared" si="59"/>
        <v>11.641</v>
      </c>
      <c r="H97" s="5">
        <f t="shared" si="60"/>
        <v>11.396000000000001</v>
      </c>
      <c r="I97" s="5">
        <f t="shared" si="61"/>
        <v>0.97899999999999998</v>
      </c>
      <c r="J97" s="5">
        <f t="shared" si="62"/>
        <v>57.1</v>
      </c>
      <c r="K97" s="5">
        <f t="shared" si="63"/>
        <v>0.502</v>
      </c>
      <c r="M97">
        <f t="shared" si="64"/>
        <v>28.667778552715095</v>
      </c>
      <c r="N97" s="5">
        <f t="shared" si="65"/>
        <v>11.640892686640356</v>
      </c>
      <c r="O97" s="5">
        <f t="shared" si="66"/>
        <v>11.395552819682228</v>
      </c>
      <c r="P97" s="5">
        <f t="shared" si="67"/>
        <v>0.97892430816412457</v>
      </c>
      <c r="Q97" s="5">
        <f t="shared" si="68"/>
        <v>57.101479146493041</v>
      </c>
      <c r="R97" s="5">
        <f t="shared" si="69"/>
        <v>0.5020496663347076</v>
      </c>
    </row>
    <row r="98" spans="1:18" x14ac:dyDescent="0.3">
      <c r="A98" t="s">
        <v>13</v>
      </c>
      <c r="B98" s="5">
        <f t="shared" si="70"/>
        <v>28.67</v>
      </c>
      <c r="C98">
        <v>11.95</v>
      </c>
      <c r="D98">
        <v>11.75</v>
      </c>
      <c r="E98">
        <v>37.599999999999994</v>
      </c>
      <c r="F98">
        <v>37.4</v>
      </c>
      <c r="G98" s="5">
        <f t="shared" si="59"/>
        <v>12.279</v>
      </c>
      <c r="H98" s="5">
        <f t="shared" si="60"/>
        <v>12.083</v>
      </c>
      <c r="I98" s="5">
        <f t="shared" si="61"/>
        <v>0.98399999999999999</v>
      </c>
      <c r="J98" s="5">
        <f t="shared" si="62"/>
        <v>60.23</v>
      </c>
      <c r="K98" s="5">
        <f t="shared" si="63"/>
        <v>0.47599999999999998</v>
      </c>
      <c r="M98">
        <f t="shared" si="64"/>
        <v>28.667778552715095</v>
      </c>
      <c r="N98" s="5">
        <f t="shared" si="65"/>
        <v>12.279208378580378</v>
      </c>
      <c r="O98" s="5">
        <f t="shared" si="66"/>
        <v>12.082738738097884</v>
      </c>
      <c r="P98" s="5">
        <f t="shared" si="67"/>
        <v>0.98399981216824917</v>
      </c>
      <c r="Q98" s="5">
        <f t="shared" si="68"/>
        <v>60.229928184260281</v>
      </c>
      <c r="R98" s="5">
        <f t="shared" si="69"/>
        <v>0.47597231836326126</v>
      </c>
    </row>
    <row r="99" spans="1:18" x14ac:dyDescent="0.3">
      <c r="A99" t="s">
        <v>13</v>
      </c>
      <c r="B99" s="5">
        <f>ROUND(M99,2)</f>
        <v>32.58</v>
      </c>
      <c r="C99">
        <v>6.0499999999999989</v>
      </c>
      <c r="D99">
        <v>0</v>
      </c>
      <c r="E99">
        <v>31.699999999999996</v>
      </c>
      <c r="F99" s="6" t="s">
        <v>30</v>
      </c>
      <c r="G99" s="5">
        <f t="shared" ref="G99:I100" si="71">ROUND(N99,3)</f>
        <v>6.6479999999999997</v>
      </c>
      <c r="H99" s="5">
        <f t="shared" si="71"/>
        <v>0</v>
      </c>
      <c r="I99" s="5">
        <f t="shared" si="71"/>
        <v>0</v>
      </c>
      <c r="J99" s="5">
        <f>ROUND(Q99,2)</f>
        <v>32.58</v>
      </c>
      <c r="K99" s="5">
        <f>ROUND(R99,3)</f>
        <v>1</v>
      </c>
      <c r="M99">
        <v>32.581455480085978</v>
      </c>
      <c r="N99" s="5">
        <f>(C99+((((1000*M99)/(30*E99))^2)/1962))</f>
        <v>6.6482475456039465</v>
      </c>
      <c r="O99" s="5">
        <f>IF(D99=0,0,(D99+((((1000*M99)/(30*F99))^2)/1962)))</f>
        <v>0</v>
      </c>
      <c r="P99" s="5">
        <f t="shared" si="67"/>
        <v>0</v>
      </c>
      <c r="Q99" s="5">
        <f>M99</f>
        <v>32.581455480085978</v>
      </c>
      <c r="R99" s="5">
        <f>M99/Q99</f>
        <v>1</v>
      </c>
    </row>
    <row r="100" spans="1:18" x14ac:dyDescent="0.3">
      <c r="A100" t="s">
        <v>13</v>
      </c>
      <c r="B100" s="5">
        <f t="shared" ref="B100:B101" si="72">ROUND(M100,2)</f>
        <v>32.58</v>
      </c>
      <c r="C100">
        <v>6.0499999999999989</v>
      </c>
      <c r="D100">
        <v>0</v>
      </c>
      <c r="E100">
        <v>31.699999999999996</v>
      </c>
      <c r="F100">
        <v>24.799999999999997</v>
      </c>
      <c r="G100" s="5">
        <f t="shared" si="71"/>
        <v>6.6479999999999997</v>
      </c>
      <c r="H100" s="5">
        <f t="shared" si="71"/>
        <v>0</v>
      </c>
      <c r="I100" s="5">
        <f t="shared" si="71"/>
        <v>0</v>
      </c>
      <c r="J100" s="5">
        <f>ROUND(Q100,2)</f>
        <v>32.630000000000003</v>
      </c>
      <c r="K100" s="5">
        <f>ROUND(R100,3)</f>
        <v>0.998</v>
      </c>
      <c r="M100">
        <f>M99</f>
        <v>32.581455480085978</v>
      </c>
      <c r="N100" s="5">
        <f>(C100+((((1000*M100)/(30*E100))^2)/1962))</f>
        <v>6.6482475456039465</v>
      </c>
      <c r="O100" s="5">
        <f>IF(D100=0,0,(D100+((((1000*M100)/(30*F100))^2)/1962)))</f>
        <v>0</v>
      </c>
      <c r="P100" s="5">
        <f>O100/N100</f>
        <v>0</v>
      </c>
      <c r="Q100" s="5">
        <f xml:space="preserve"> 4.9011*N100+0.0483</f>
        <v>32.632026045759496</v>
      </c>
      <c r="R100" s="5">
        <f>M100/Q100</f>
        <v>0.99845027809175557</v>
      </c>
    </row>
    <row r="101" spans="1:18" x14ac:dyDescent="0.3">
      <c r="A101" t="s">
        <v>13</v>
      </c>
      <c r="B101" s="5">
        <f t="shared" si="72"/>
        <v>32.58</v>
      </c>
      <c r="C101">
        <v>6.0499999999999989</v>
      </c>
      <c r="D101">
        <v>0</v>
      </c>
      <c r="E101">
        <v>31.699999999999996</v>
      </c>
      <c r="F101">
        <v>25.299999999999997</v>
      </c>
      <c r="G101" s="5">
        <f t="shared" ref="G101:G123" si="73">ROUND(N101,3)</f>
        <v>6.6479999999999997</v>
      </c>
      <c r="H101" s="5">
        <f t="shared" ref="H101:H123" si="74">ROUND(O101,3)</f>
        <v>0</v>
      </c>
      <c r="I101" s="5">
        <f t="shared" ref="I101:I123" si="75">ROUND(P101,3)</f>
        <v>0</v>
      </c>
      <c r="J101" s="5">
        <f t="shared" ref="J101:J123" si="76">ROUND(Q101,2)</f>
        <v>32.630000000000003</v>
      </c>
      <c r="K101" s="5">
        <f t="shared" ref="K101:K123" si="77">ROUND(R101,3)</f>
        <v>0.998</v>
      </c>
      <c r="M101">
        <f t="shared" ref="M101:M123" si="78">M100</f>
        <v>32.581455480085978</v>
      </c>
      <c r="N101" s="5">
        <f t="shared" ref="N101:N123" si="79">(C101+((((1000*M101)/(30*E101))^2)/1962))</f>
        <v>6.6482475456039465</v>
      </c>
      <c r="O101" s="5">
        <f t="shared" ref="O101:O123" si="80">IF(D101=0,0,(D101+((((1000*M101)/(30*F101))^2)/1962)))</f>
        <v>0</v>
      </c>
      <c r="P101" s="5">
        <f t="shared" ref="P101:P124" si="81">O101/N101</f>
        <v>0</v>
      </c>
      <c r="Q101" s="5">
        <f t="shared" ref="Q101:Q123" si="82" xml:space="preserve"> 4.9011*N101+0.0483</f>
        <v>32.632026045759496</v>
      </c>
      <c r="R101" s="5">
        <f t="shared" ref="R101:R123" si="83">M101/Q101</f>
        <v>0.99845027809175557</v>
      </c>
    </row>
    <row r="102" spans="1:18" x14ac:dyDescent="0.3">
      <c r="A102" t="s">
        <v>13</v>
      </c>
      <c r="B102" s="5">
        <f t="shared" ref="B102:B123" si="84">ROUND(M102,2)</f>
        <v>32.58</v>
      </c>
      <c r="C102">
        <v>6.0499999999999989</v>
      </c>
      <c r="D102">
        <v>0.75</v>
      </c>
      <c r="E102">
        <v>31.699999999999996</v>
      </c>
      <c r="F102">
        <v>26.4</v>
      </c>
      <c r="G102" s="5">
        <f t="shared" si="73"/>
        <v>6.6479999999999997</v>
      </c>
      <c r="H102" s="5">
        <f t="shared" si="74"/>
        <v>1.613</v>
      </c>
      <c r="I102" s="5">
        <f t="shared" si="75"/>
        <v>0.24299999999999999</v>
      </c>
      <c r="J102" s="5">
        <f t="shared" si="76"/>
        <v>32.630000000000003</v>
      </c>
      <c r="K102" s="5">
        <f t="shared" si="77"/>
        <v>0.998</v>
      </c>
      <c r="M102">
        <f t="shared" si="78"/>
        <v>32.581455480085978</v>
      </c>
      <c r="N102" s="5">
        <f t="shared" si="79"/>
        <v>6.6482475456039465</v>
      </c>
      <c r="O102" s="5">
        <f t="shared" si="80"/>
        <v>1.6125645318267199</v>
      </c>
      <c r="P102" s="5">
        <f t="shared" si="81"/>
        <v>0.24255482678183424</v>
      </c>
      <c r="Q102" s="5">
        <f t="shared" si="82"/>
        <v>32.632026045759496</v>
      </c>
      <c r="R102" s="5">
        <f t="shared" si="83"/>
        <v>0.99845027809175557</v>
      </c>
    </row>
    <row r="103" spans="1:18" x14ac:dyDescent="0.3">
      <c r="A103" t="s">
        <v>13</v>
      </c>
      <c r="B103" s="5">
        <f t="shared" si="84"/>
        <v>32.58</v>
      </c>
      <c r="C103">
        <v>6.0499999999999989</v>
      </c>
      <c r="D103">
        <v>1.6500000000000004</v>
      </c>
      <c r="E103">
        <v>31.699999999999996</v>
      </c>
      <c r="F103">
        <v>27.299999999999997</v>
      </c>
      <c r="G103" s="5">
        <f t="shared" si="73"/>
        <v>6.6479999999999997</v>
      </c>
      <c r="H103" s="5">
        <f t="shared" si="74"/>
        <v>2.4569999999999999</v>
      </c>
      <c r="I103" s="5">
        <f t="shared" si="75"/>
        <v>0.37</v>
      </c>
      <c r="J103" s="5">
        <f t="shared" si="76"/>
        <v>32.630000000000003</v>
      </c>
      <c r="K103" s="5">
        <f t="shared" si="77"/>
        <v>0.998</v>
      </c>
      <c r="M103">
        <f t="shared" si="78"/>
        <v>32.581455480085978</v>
      </c>
      <c r="N103" s="5">
        <f t="shared" si="79"/>
        <v>6.6482475456039465</v>
      </c>
      <c r="O103" s="5">
        <f t="shared" si="80"/>
        <v>2.4566296020367258</v>
      </c>
      <c r="P103" s="5">
        <f t="shared" si="81"/>
        <v>0.36951536253506911</v>
      </c>
      <c r="Q103" s="5">
        <f t="shared" si="82"/>
        <v>32.632026045759496</v>
      </c>
      <c r="R103" s="5">
        <f t="shared" si="83"/>
        <v>0.99845027809175557</v>
      </c>
    </row>
    <row r="104" spans="1:18" x14ac:dyDescent="0.3">
      <c r="A104" t="s">
        <v>13</v>
      </c>
      <c r="B104" s="5">
        <f t="shared" si="84"/>
        <v>32.58</v>
      </c>
      <c r="C104">
        <v>6.0999999999999979</v>
      </c>
      <c r="D104">
        <v>2.25</v>
      </c>
      <c r="E104">
        <v>31.749999999999996</v>
      </c>
      <c r="F104">
        <v>27.9</v>
      </c>
      <c r="G104" s="5">
        <f t="shared" si="73"/>
        <v>6.6959999999999997</v>
      </c>
      <c r="H104" s="5">
        <f t="shared" si="74"/>
        <v>3.0219999999999998</v>
      </c>
      <c r="I104" s="5">
        <f t="shared" si="75"/>
        <v>0.45100000000000001</v>
      </c>
      <c r="J104" s="5">
        <f t="shared" si="76"/>
        <v>32.869999999999997</v>
      </c>
      <c r="K104" s="5">
        <f t="shared" si="77"/>
        <v>0.99099999999999999</v>
      </c>
      <c r="M104">
        <f t="shared" si="78"/>
        <v>32.581455480085978</v>
      </c>
      <c r="N104" s="5">
        <f t="shared" si="79"/>
        <v>6.6963647850227028</v>
      </c>
      <c r="O104" s="5">
        <f t="shared" si="80"/>
        <v>3.0223089067483082</v>
      </c>
      <c r="P104" s="5">
        <f t="shared" si="81"/>
        <v>0.4513357625779435</v>
      </c>
      <c r="Q104" s="5">
        <f t="shared" si="82"/>
        <v>32.867853447874765</v>
      </c>
      <c r="R104" s="5">
        <f t="shared" si="83"/>
        <v>0.99128638052853113</v>
      </c>
    </row>
    <row r="105" spans="1:18" x14ac:dyDescent="0.3">
      <c r="A105" t="s">
        <v>13</v>
      </c>
      <c r="B105" s="5">
        <f t="shared" si="84"/>
        <v>32.58</v>
      </c>
      <c r="C105">
        <v>6.1499999999999986</v>
      </c>
      <c r="D105">
        <v>2.6500000000000004</v>
      </c>
      <c r="E105">
        <v>31.799999999999997</v>
      </c>
      <c r="F105">
        <v>28.299999999999997</v>
      </c>
      <c r="G105" s="5">
        <f t="shared" si="73"/>
        <v>6.7439999999999998</v>
      </c>
      <c r="H105" s="5">
        <f t="shared" si="74"/>
        <v>3.4009999999999998</v>
      </c>
      <c r="I105" s="5">
        <f t="shared" si="75"/>
        <v>0.504</v>
      </c>
      <c r="J105" s="5">
        <f t="shared" si="76"/>
        <v>33.1</v>
      </c>
      <c r="K105" s="5">
        <f t="shared" si="77"/>
        <v>0.98399999999999999</v>
      </c>
      <c r="M105">
        <f t="shared" si="78"/>
        <v>32.581455480085978</v>
      </c>
      <c r="N105" s="5">
        <f t="shared" si="79"/>
        <v>6.7444908984038898</v>
      </c>
      <c r="O105" s="5">
        <f t="shared" si="80"/>
        <v>3.4006311429808727</v>
      </c>
      <c r="P105" s="5">
        <f t="shared" si="81"/>
        <v>0.50420872297205488</v>
      </c>
      <c r="Q105" s="5">
        <f t="shared" si="82"/>
        <v>33.103724342167297</v>
      </c>
      <c r="R105" s="5">
        <f t="shared" si="83"/>
        <v>0.98422325969479951</v>
      </c>
    </row>
    <row r="106" spans="1:18" x14ac:dyDescent="0.3">
      <c r="A106" t="s">
        <v>13</v>
      </c>
      <c r="B106" s="5">
        <f t="shared" si="84"/>
        <v>32.58</v>
      </c>
      <c r="C106">
        <v>6.3499999999999979</v>
      </c>
      <c r="D106">
        <v>3.25</v>
      </c>
      <c r="E106">
        <v>31.999999999999996</v>
      </c>
      <c r="F106">
        <v>28.9</v>
      </c>
      <c r="G106" s="5">
        <f t="shared" si="73"/>
        <v>6.9370000000000003</v>
      </c>
      <c r="H106" s="5">
        <f t="shared" si="74"/>
        <v>3.97</v>
      </c>
      <c r="I106" s="5">
        <f t="shared" si="75"/>
        <v>0.57199999999999995</v>
      </c>
      <c r="J106" s="5">
        <f t="shared" si="76"/>
        <v>34.049999999999997</v>
      </c>
      <c r="K106" s="5">
        <f t="shared" si="77"/>
        <v>0.95699999999999996</v>
      </c>
      <c r="M106">
        <f t="shared" si="78"/>
        <v>32.581455480085978</v>
      </c>
      <c r="N106" s="5">
        <f t="shared" si="79"/>
        <v>6.937082984474559</v>
      </c>
      <c r="O106" s="5">
        <f t="shared" si="80"/>
        <v>3.9697866118724043</v>
      </c>
      <c r="P106" s="5">
        <f t="shared" si="81"/>
        <v>0.57225589210290972</v>
      </c>
      <c r="Q106" s="5">
        <f t="shared" si="82"/>
        <v>34.047637415208257</v>
      </c>
      <c r="R106" s="5">
        <f t="shared" si="83"/>
        <v>0.95693733702452521</v>
      </c>
    </row>
    <row r="107" spans="1:18" x14ac:dyDescent="0.3">
      <c r="A107" t="s">
        <v>13</v>
      </c>
      <c r="B107" s="5">
        <f t="shared" si="84"/>
        <v>32.58</v>
      </c>
      <c r="C107">
        <v>6.4999999999999982</v>
      </c>
      <c r="D107">
        <v>3.6500000000000004</v>
      </c>
      <c r="E107">
        <v>32.15</v>
      </c>
      <c r="F107">
        <v>29.299999999999997</v>
      </c>
      <c r="G107" s="5">
        <f t="shared" si="73"/>
        <v>7.0819999999999999</v>
      </c>
      <c r="H107" s="5">
        <f t="shared" si="74"/>
        <v>4.3499999999999996</v>
      </c>
      <c r="I107" s="5">
        <f t="shared" si="75"/>
        <v>0.61399999999999999</v>
      </c>
      <c r="J107" s="5">
        <f t="shared" si="76"/>
        <v>34.76</v>
      </c>
      <c r="K107" s="5">
        <f t="shared" si="77"/>
        <v>0.93700000000000006</v>
      </c>
      <c r="M107">
        <f t="shared" si="78"/>
        <v>32.581455480085978</v>
      </c>
      <c r="N107" s="5">
        <f t="shared" si="79"/>
        <v>7.0816175403514814</v>
      </c>
      <c r="O107" s="5">
        <f t="shared" si="80"/>
        <v>4.350267884427252</v>
      </c>
      <c r="P107" s="5">
        <f t="shared" si="81"/>
        <v>0.6143042687125031</v>
      </c>
      <c r="Q107" s="5">
        <f t="shared" si="82"/>
        <v>34.756015727016639</v>
      </c>
      <c r="R107" s="5">
        <f t="shared" si="83"/>
        <v>0.93743355786203297</v>
      </c>
    </row>
    <row r="108" spans="1:18" x14ac:dyDescent="0.3">
      <c r="A108" t="s">
        <v>13</v>
      </c>
      <c r="B108" s="5">
        <f t="shared" si="84"/>
        <v>32.58</v>
      </c>
      <c r="C108">
        <v>6.9999999999999982</v>
      </c>
      <c r="D108">
        <v>4.5500000000000007</v>
      </c>
      <c r="E108">
        <v>32.65</v>
      </c>
      <c r="F108">
        <v>30.2</v>
      </c>
      <c r="G108" s="5">
        <f t="shared" si="73"/>
        <v>7.5640000000000001</v>
      </c>
      <c r="H108" s="5">
        <f t="shared" si="74"/>
        <v>5.2089999999999996</v>
      </c>
      <c r="I108" s="5">
        <f t="shared" si="75"/>
        <v>0.68899999999999995</v>
      </c>
      <c r="J108" s="5">
        <f t="shared" si="76"/>
        <v>37.119999999999997</v>
      </c>
      <c r="K108" s="5">
        <f t="shared" si="77"/>
        <v>0.878</v>
      </c>
      <c r="M108">
        <f t="shared" si="78"/>
        <v>32.581455480085978</v>
      </c>
      <c r="N108" s="5">
        <f t="shared" si="79"/>
        <v>7.5639402321263844</v>
      </c>
      <c r="O108" s="5">
        <f t="shared" si="80"/>
        <v>5.2091519846738645</v>
      </c>
      <c r="P108" s="5">
        <f t="shared" si="81"/>
        <v>0.68868233021580361</v>
      </c>
      <c r="Q108" s="5">
        <f t="shared" si="82"/>
        <v>37.119927471674615</v>
      </c>
      <c r="R108" s="5">
        <f t="shared" si="83"/>
        <v>0.87773489064460475</v>
      </c>
    </row>
    <row r="109" spans="1:18" x14ac:dyDescent="0.3">
      <c r="A109" t="s">
        <v>13</v>
      </c>
      <c r="B109" s="5">
        <f t="shared" si="84"/>
        <v>32.58</v>
      </c>
      <c r="C109">
        <v>7.1499999999999986</v>
      </c>
      <c r="D109">
        <v>4.8499999999999996</v>
      </c>
      <c r="E109">
        <v>32.799999999999997</v>
      </c>
      <c r="F109">
        <v>30.5</v>
      </c>
      <c r="G109" s="5">
        <f t="shared" si="73"/>
        <v>7.7089999999999996</v>
      </c>
      <c r="H109" s="5">
        <f t="shared" si="74"/>
        <v>5.4960000000000004</v>
      </c>
      <c r="I109" s="5">
        <f t="shared" si="75"/>
        <v>0.71299999999999997</v>
      </c>
      <c r="J109" s="5">
        <f t="shared" si="76"/>
        <v>37.83</v>
      </c>
      <c r="K109" s="5">
        <f t="shared" si="77"/>
        <v>0.86099999999999999</v>
      </c>
      <c r="M109">
        <f t="shared" si="78"/>
        <v>32.581455480085978</v>
      </c>
      <c r="N109" s="5">
        <f t="shared" si="79"/>
        <v>7.7087940363826863</v>
      </c>
      <c r="O109" s="5">
        <f t="shared" si="80"/>
        <v>5.4962488321439942</v>
      </c>
      <c r="P109" s="5">
        <f t="shared" si="81"/>
        <v>0.71298426267503212</v>
      </c>
      <c r="Q109" s="5">
        <f t="shared" si="82"/>
        <v>37.82987045171518</v>
      </c>
      <c r="R109" s="5">
        <f t="shared" si="83"/>
        <v>0.86126267658441735</v>
      </c>
    </row>
    <row r="110" spans="1:18" x14ac:dyDescent="0.3">
      <c r="A110" t="s">
        <v>13</v>
      </c>
      <c r="B110" s="5">
        <f t="shared" si="84"/>
        <v>32.58</v>
      </c>
      <c r="C110">
        <v>7.3499999999999979</v>
      </c>
      <c r="D110">
        <v>5.15</v>
      </c>
      <c r="E110">
        <v>33</v>
      </c>
      <c r="F110">
        <v>30.799999999999997</v>
      </c>
      <c r="G110" s="5">
        <f t="shared" si="73"/>
        <v>7.9020000000000001</v>
      </c>
      <c r="H110" s="5">
        <f t="shared" si="74"/>
        <v>5.7839999999999998</v>
      </c>
      <c r="I110" s="5">
        <f t="shared" si="75"/>
        <v>0.73199999999999998</v>
      </c>
      <c r="J110" s="5">
        <f t="shared" si="76"/>
        <v>38.78</v>
      </c>
      <c r="K110" s="5">
        <f t="shared" si="77"/>
        <v>0.84</v>
      </c>
      <c r="M110">
        <f t="shared" si="78"/>
        <v>32.581455480085978</v>
      </c>
      <c r="N110" s="5">
        <f t="shared" si="79"/>
        <v>7.902041300369099</v>
      </c>
      <c r="O110" s="5">
        <f t="shared" si="80"/>
        <v>5.7837208805257543</v>
      </c>
      <c r="P110" s="5">
        <f t="shared" si="81"/>
        <v>0.73192744262872944</v>
      </c>
      <c r="Q110" s="5">
        <f t="shared" si="82"/>
        <v>38.776994617238984</v>
      </c>
      <c r="R110" s="5">
        <f t="shared" si="83"/>
        <v>0.84022642295236905</v>
      </c>
    </row>
    <row r="111" spans="1:18" x14ac:dyDescent="0.3">
      <c r="A111" t="s">
        <v>13</v>
      </c>
      <c r="B111" s="5">
        <f t="shared" si="84"/>
        <v>32.58</v>
      </c>
      <c r="C111">
        <v>7.8499999999999979</v>
      </c>
      <c r="D111">
        <v>5.9499999999999993</v>
      </c>
      <c r="E111">
        <v>33.5</v>
      </c>
      <c r="F111">
        <v>31.599999999999998</v>
      </c>
      <c r="G111" s="5">
        <f t="shared" si="73"/>
        <v>8.3859999999999992</v>
      </c>
      <c r="H111" s="5">
        <f t="shared" si="74"/>
        <v>6.5519999999999996</v>
      </c>
      <c r="I111" s="5">
        <f t="shared" si="75"/>
        <v>0.78100000000000003</v>
      </c>
      <c r="J111" s="5">
        <f t="shared" si="76"/>
        <v>41.15</v>
      </c>
      <c r="K111" s="5">
        <f t="shared" si="77"/>
        <v>0.79200000000000004</v>
      </c>
      <c r="M111">
        <f t="shared" si="78"/>
        <v>32.581455480085978</v>
      </c>
      <c r="N111" s="5">
        <f t="shared" si="79"/>
        <v>8.3856854320355971</v>
      </c>
      <c r="O111" s="5">
        <f t="shared" si="80"/>
        <v>6.5520399135775014</v>
      </c>
      <c r="P111" s="5">
        <f t="shared" si="81"/>
        <v>0.78133623860333812</v>
      </c>
      <c r="Q111" s="5">
        <f t="shared" si="82"/>
        <v>41.147382870949656</v>
      </c>
      <c r="R111" s="5">
        <f t="shared" si="83"/>
        <v>0.79182327542607134</v>
      </c>
    </row>
    <row r="112" spans="1:18" x14ac:dyDescent="0.3">
      <c r="A112" t="s">
        <v>13</v>
      </c>
      <c r="B112" s="5">
        <f t="shared" si="84"/>
        <v>32.58</v>
      </c>
      <c r="C112">
        <v>8.0499999999999989</v>
      </c>
      <c r="D112">
        <v>6.25</v>
      </c>
      <c r="E112">
        <v>33.699999999999996</v>
      </c>
      <c r="F112">
        <v>31.9</v>
      </c>
      <c r="G112" s="5">
        <f t="shared" si="73"/>
        <v>8.5790000000000006</v>
      </c>
      <c r="H112" s="5">
        <f t="shared" si="74"/>
        <v>6.8410000000000002</v>
      </c>
      <c r="I112" s="5">
        <f t="shared" si="75"/>
        <v>0.79700000000000004</v>
      </c>
      <c r="J112" s="5">
        <f t="shared" si="76"/>
        <v>42.1</v>
      </c>
      <c r="K112" s="5">
        <f t="shared" si="77"/>
        <v>0.77400000000000002</v>
      </c>
      <c r="M112">
        <f t="shared" si="78"/>
        <v>32.581455480085978</v>
      </c>
      <c r="N112" s="5">
        <f t="shared" si="79"/>
        <v>8.5793460152875785</v>
      </c>
      <c r="O112" s="5">
        <f t="shared" si="80"/>
        <v>6.8407695247707379</v>
      </c>
      <c r="P112" s="5">
        <f t="shared" si="81"/>
        <v>0.79735326126037309</v>
      </c>
      <c r="Q112" s="5">
        <f t="shared" si="82"/>
        <v>42.096532755525942</v>
      </c>
      <c r="R112" s="5">
        <f t="shared" si="83"/>
        <v>0.7739700480631404</v>
      </c>
    </row>
    <row r="113" spans="1:18" x14ac:dyDescent="0.3">
      <c r="A113" t="s">
        <v>13</v>
      </c>
      <c r="B113" s="5">
        <f t="shared" si="84"/>
        <v>32.58</v>
      </c>
      <c r="C113">
        <v>8.3999999999999986</v>
      </c>
      <c r="D113">
        <v>6.75</v>
      </c>
      <c r="E113">
        <v>34.049999999999997</v>
      </c>
      <c r="F113">
        <v>32.4</v>
      </c>
      <c r="G113" s="5">
        <f t="shared" si="73"/>
        <v>8.9190000000000005</v>
      </c>
      <c r="H113" s="5">
        <f t="shared" si="74"/>
        <v>7.3230000000000004</v>
      </c>
      <c r="I113" s="5">
        <f t="shared" si="75"/>
        <v>0.82099999999999995</v>
      </c>
      <c r="J113" s="5">
        <f t="shared" si="76"/>
        <v>43.76</v>
      </c>
      <c r="K113" s="5">
        <f t="shared" si="77"/>
        <v>0.745</v>
      </c>
      <c r="M113">
        <f t="shared" si="78"/>
        <v>32.581455480085978</v>
      </c>
      <c r="N113" s="5">
        <f t="shared" si="79"/>
        <v>8.9185196479237785</v>
      </c>
      <c r="O113" s="5">
        <f t="shared" si="80"/>
        <v>7.3226765890317314</v>
      </c>
      <c r="P113" s="5">
        <f t="shared" si="81"/>
        <v>0.82106413150487845</v>
      </c>
      <c r="Q113" s="5">
        <f t="shared" si="82"/>
        <v>43.758856646439227</v>
      </c>
      <c r="R113" s="5">
        <f t="shared" si="83"/>
        <v>0.74456825376714264</v>
      </c>
    </row>
    <row r="114" spans="1:18" x14ac:dyDescent="0.3">
      <c r="A114" t="s">
        <v>13</v>
      </c>
      <c r="B114" s="5">
        <f t="shared" si="84"/>
        <v>32.58</v>
      </c>
      <c r="C114">
        <v>8.6999999999999993</v>
      </c>
      <c r="D114">
        <v>7.15</v>
      </c>
      <c r="E114">
        <v>34.349999999999994</v>
      </c>
      <c r="F114">
        <v>32.799999999999997</v>
      </c>
      <c r="G114" s="5">
        <f t="shared" si="73"/>
        <v>9.2100000000000009</v>
      </c>
      <c r="H114" s="5">
        <f t="shared" si="74"/>
        <v>7.7089999999999996</v>
      </c>
      <c r="I114" s="5">
        <f t="shared" si="75"/>
        <v>0.83699999999999997</v>
      </c>
      <c r="J114" s="5">
        <f t="shared" si="76"/>
        <v>45.18</v>
      </c>
      <c r="K114" s="5">
        <f t="shared" si="77"/>
        <v>0.72099999999999997</v>
      </c>
      <c r="M114">
        <f t="shared" si="78"/>
        <v>32.581455480085978</v>
      </c>
      <c r="N114" s="5">
        <f t="shared" si="79"/>
        <v>9.209502086876002</v>
      </c>
      <c r="O114" s="5">
        <f t="shared" si="80"/>
        <v>7.7087940363826881</v>
      </c>
      <c r="P114" s="5">
        <f t="shared" si="81"/>
        <v>0.83704786248630125</v>
      </c>
      <c r="Q114" s="5">
        <f t="shared" si="82"/>
        <v>45.184990677987969</v>
      </c>
      <c r="R114" s="5">
        <f t="shared" si="83"/>
        <v>0.72106810228818197</v>
      </c>
    </row>
    <row r="115" spans="1:18" x14ac:dyDescent="0.3">
      <c r="A115" t="s">
        <v>13</v>
      </c>
      <c r="B115" s="5">
        <f t="shared" si="84"/>
        <v>32.58</v>
      </c>
      <c r="C115">
        <v>8.8499999999999979</v>
      </c>
      <c r="D115">
        <v>7.35</v>
      </c>
      <c r="E115">
        <v>34.5</v>
      </c>
      <c r="F115">
        <v>33</v>
      </c>
      <c r="G115" s="5">
        <f t="shared" si="73"/>
        <v>9.3550000000000004</v>
      </c>
      <c r="H115" s="5">
        <f t="shared" si="74"/>
        <v>7.9020000000000001</v>
      </c>
      <c r="I115" s="5">
        <f t="shared" si="75"/>
        <v>0.84499999999999997</v>
      </c>
      <c r="J115" s="5">
        <f t="shared" si="76"/>
        <v>45.9</v>
      </c>
      <c r="K115" s="5">
        <f t="shared" si="77"/>
        <v>0.71</v>
      </c>
      <c r="M115">
        <f t="shared" si="78"/>
        <v>32.581455480085978</v>
      </c>
      <c r="N115" s="5">
        <f t="shared" si="79"/>
        <v>9.3550812653660564</v>
      </c>
      <c r="O115" s="5">
        <f t="shared" si="80"/>
        <v>7.9020413003691008</v>
      </c>
      <c r="P115" s="5">
        <f t="shared" si="81"/>
        <v>0.84467906544261329</v>
      </c>
      <c r="Q115" s="5">
        <f t="shared" si="82"/>
        <v>45.898488789685572</v>
      </c>
      <c r="R115" s="5">
        <f t="shared" si="83"/>
        <v>0.70985900275234703</v>
      </c>
    </row>
    <row r="116" spans="1:18" x14ac:dyDescent="0.3">
      <c r="A116" t="s">
        <v>13</v>
      </c>
      <c r="B116" s="5">
        <f t="shared" si="84"/>
        <v>32.58</v>
      </c>
      <c r="C116">
        <v>9.1499999999999986</v>
      </c>
      <c r="D116">
        <v>7.85</v>
      </c>
      <c r="E116">
        <v>34.799999999999997</v>
      </c>
      <c r="F116">
        <v>33.5</v>
      </c>
      <c r="G116" s="5">
        <f t="shared" si="73"/>
        <v>9.6460000000000008</v>
      </c>
      <c r="H116" s="5">
        <f t="shared" si="74"/>
        <v>8.3859999999999992</v>
      </c>
      <c r="I116" s="5">
        <f t="shared" si="75"/>
        <v>0.86899999999999999</v>
      </c>
      <c r="J116" s="5">
        <f t="shared" si="76"/>
        <v>47.33</v>
      </c>
      <c r="K116" s="5">
        <f t="shared" si="77"/>
        <v>0.68799999999999994</v>
      </c>
      <c r="M116">
        <f t="shared" si="78"/>
        <v>32.581455480085978</v>
      </c>
      <c r="N116" s="5">
        <f t="shared" si="79"/>
        <v>9.646410503453188</v>
      </c>
      <c r="O116" s="5">
        <f t="shared" si="80"/>
        <v>8.3856854320355989</v>
      </c>
      <c r="P116" s="5">
        <f t="shared" si="81"/>
        <v>0.86930630093273775</v>
      </c>
      <c r="Q116" s="5">
        <f t="shared" si="82"/>
        <v>47.326322518474413</v>
      </c>
      <c r="R116" s="5">
        <f t="shared" si="83"/>
        <v>0.68844257796213526</v>
      </c>
    </row>
    <row r="117" spans="1:18" x14ac:dyDescent="0.3">
      <c r="A117" t="s">
        <v>13</v>
      </c>
      <c r="B117" s="5">
        <f t="shared" si="84"/>
        <v>32.58</v>
      </c>
      <c r="C117">
        <v>9.7499999999999982</v>
      </c>
      <c r="D117">
        <v>8.65</v>
      </c>
      <c r="E117">
        <v>35.4</v>
      </c>
      <c r="F117">
        <v>34.299999999999997</v>
      </c>
      <c r="G117" s="5">
        <f t="shared" si="73"/>
        <v>10.23</v>
      </c>
      <c r="H117" s="5">
        <f t="shared" si="74"/>
        <v>9.1609999999999996</v>
      </c>
      <c r="I117" s="5">
        <f t="shared" si="75"/>
        <v>0.89600000000000002</v>
      </c>
      <c r="J117" s="5">
        <f t="shared" si="76"/>
        <v>50.19</v>
      </c>
      <c r="K117" s="5">
        <f t="shared" si="77"/>
        <v>0.64900000000000002</v>
      </c>
      <c r="M117">
        <f t="shared" si="78"/>
        <v>32.581455480085978</v>
      </c>
      <c r="N117" s="5">
        <f t="shared" si="79"/>
        <v>10.2297256344776</v>
      </c>
      <c r="O117" s="5">
        <f t="shared" si="80"/>
        <v>9.1609885983747859</v>
      </c>
      <c r="P117" s="5">
        <f t="shared" si="81"/>
        <v>0.89552632452811709</v>
      </c>
      <c r="Q117" s="5">
        <f t="shared" si="82"/>
        <v>50.185208307138154</v>
      </c>
      <c r="R117" s="5">
        <f t="shared" si="83"/>
        <v>0.64922427502311897</v>
      </c>
    </row>
    <row r="118" spans="1:18" x14ac:dyDescent="0.3">
      <c r="A118" t="s">
        <v>13</v>
      </c>
      <c r="B118" s="5">
        <f t="shared" si="84"/>
        <v>32.58</v>
      </c>
      <c r="C118">
        <v>10.249999999999998</v>
      </c>
      <c r="D118">
        <v>9.35</v>
      </c>
      <c r="E118">
        <v>35.9</v>
      </c>
      <c r="F118">
        <v>35</v>
      </c>
      <c r="G118" s="5">
        <f t="shared" si="73"/>
        <v>10.715999999999999</v>
      </c>
      <c r="H118" s="5">
        <f t="shared" si="74"/>
        <v>9.8409999999999993</v>
      </c>
      <c r="I118" s="5">
        <f t="shared" si="75"/>
        <v>0.91800000000000004</v>
      </c>
      <c r="J118" s="5">
        <f t="shared" si="76"/>
        <v>52.57</v>
      </c>
      <c r="K118" s="5">
        <f t="shared" si="77"/>
        <v>0.62</v>
      </c>
      <c r="M118">
        <f t="shared" si="78"/>
        <v>32.581455480085978</v>
      </c>
      <c r="N118" s="5">
        <f t="shared" si="79"/>
        <v>10.716455859360146</v>
      </c>
      <c r="O118" s="5">
        <f t="shared" si="80"/>
        <v>9.8407534498791431</v>
      </c>
      <c r="P118" s="5">
        <f t="shared" si="81"/>
        <v>0.91828432636932555</v>
      </c>
      <c r="Q118" s="5">
        <f t="shared" si="82"/>
        <v>52.570721812310005</v>
      </c>
      <c r="R118" s="5">
        <f t="shared" si="83"/>
        <v>0.61976427861138239</v>
      </c>
    </row>
    <row r="119" spans="1:18" x14ac:dyDescent="0.3">
      <c r="A119" t="s">
        <v>13</v>
      </c>
      <c r="B119" s="5">
        <f t="shared" si="84"/>
        <v>32.58</v>
      </c>
      <c r="C119">
        <v>10.799999999999999</v>
      </c>
      <c r="D119">
        <v>10.050000000000001</v>
      </c>
      <c r="E119">
        <v>36.449999999999996</v>
      </c>
      <c r="F119">
        <v>35.699999999999996</v>
      </c>
      <c r="G119" s="5">
        <f t="shared" si="73"/>
        <v>11.252000000000001</v>
      </c>
      <c r="H119" s="5">
        <f t="shared" si="74"/>
        <v>10.522</v>
      </c>
      <c r="I119" s="5">
        <f t="shared" si="75"/>
        <v>0.93500000000000005</v>
      </c>
      <c r="J119" s="5">
        <f t="shared" si="76"/>
        <v>55.2</v>
      </c>
      <c r="K119" s="5">
        <f t="shared" si="77"/>
        <v>0.59</v>
      </c>
      <c r="M119">
        <f t="shared" si="78"/>
        <v>32.581455480085978</v>
      </c>
      <c r="N119" s="5">
        <f t="shared" si="79"/>
        <v>11.252485206148528</v>
      </c>
      <c r="O119" s="5">
        <f t="shared" si="80"/>
        <v>10.521696895308674</v>
      </c>
      <c r="P119" s="5">
        <f t="shared" si="81"/>
        <v>0.93505538577019942</v>
      </c>
      <c r="Q119" s="5">
        <f t="shared" si="82"/>
        <v>55.197855243854541</v>
      </c>
      <c r="R119" s="5">
        <f t="shared" si="83"/>
        <v>0.59026669308339541</v>
      </c>
    </row>
    <row r="120" spans="1:18" x14ac:dyDescent="0.3">
      <c r="A120" t="s">
        <v>13</v>
      </c>
      <c r="B120" s="5">
        <f t="shared" si="84"/>
        <v>32.58</v>
      </c>
      <c r="C120">
        <v>11.399999999999999</v>
      </c>
      <c r="D120">
        <v>10.8</v>
      </c>
      <c r="E120">
        <v>37.049999999999997</v>
      </c>
      <c r="F120">
        <v>36.449999999999996</v>
      </c>
      <c r="G120" s="5">
        <f t="shared" si="73"/>
        <v>11.837999999999999</v>
      </c>
      <c r="H120" s="5">
        <f t="shared" si="74"/>
        <v>11.252000000000001</v>
      </c>
      <c r="I120" s="5">
        <f t="shared" si="75"/>
        <v>0.95099999999999996</v>
      </c>
      <c r="J120" s="5">
        <f t="shared" si="76"/>
        <v>58.07</v>
      </c>
      <c r="K120" s="5">
        <f t="shared" si="77"/>
        <v>0.56100000000000005</v>
      </c>
      <c r="M120">
        <f t="shared" si="78"/>
        <v>32.581455480085978</v>
      </c>
      <c r="N120" s="5">
        <f t="shared" si="79"/>
        <v>11.837948481992237</v>
      </c>
      <c r="O120" s="5">
        <f t="shared" si="80"/>
        <v>11.252485206148529</v>
      </c>
      <c r="P120" s="5">
        <f t="shared" si="81"/>
        <v>0.95054351885934385</v>
      </c>
      <c r="Q120" s="5">
        <f t="shared" si="82"/>
        <v>58.067269305092147</v>
      </c>
      <c r="R120" s="5">
        <f t="shared" si="83"/>
        <v>0.56109846166347588</v>
      </c>
    </row>
    <row r="121" spans="1:18" x14ac:dyDescent="0.3">
      <c r="A121" t="s">
        <v>13</v>
      </c>
      <c r="B121" s="5">
        <f t="shared" si="84"/>
        <v>32.58</v>
      </c>
      <c r="C121">
        <v>11.799999999999999</v>
      </c>
      <c r="D121">
        <v>11.3</v>
      </c>
      <c r="E121">
        <v>37.449999999999996</v>
      </c>
      <c r="F121">
        <v>36.949999999999996</v>
      </c>
      <c r="G121" s="5">
        <f t="shared" si="73"/>
        <v>12.228999999999999</v>
      </c>
      <c r="H121" s="5">
        <f t="shared" si="74"/>
        <v>11.74</v>
      </c>
      <c r="I121" s="5">
        <f t="shared" si="75"/>
        <v>0.96</v>
      </c>
      <c r="J121" s="5">
        <f t="shared" si="76"/>
        <v>59.98</v>
      </c>
      <c r="K121" s="5">
        <f t="shared" si="77"/>
        <v>0.54300000000000004</v>
      </c>
      <c r="M121">
        <f t="shared" si="78"/>
        <v>32.581455480085978</v>
      </c>
      <c r="N121" s="5">
        <f t="shared" si="79"/>
        <v>12.22864306915813</v>
      </c>
      <c r="O121" s="5">
        <f t="shared" si="80"/>
        <v>11.740322182155202</v>
      </c>
      <c r="P121" s="5">
        <f t="shared" si="81"/>
        <v>0.9600674511275481</v>
      </c>
      <c r="Q121" s="5">
        <f t="shared" si="82"/>
        <v>59.9821025462509</v>
      </c>
      <c r="R121" s="5">
        <f t="shared" si="83"/>
        <v>0.54318628552513848</v>
      </c>
    </row>
    <row r="122" spans="1:18" x14ac:dyDescent="0.3">
      <c r="A122" t="s">
        <v>13</v>
      </c>
      <c r="B122" s="5">
        <f t="shared" si="84"/>
        <v>32.58</v>
      </c>
      <c r="C122">
        <v>12.249999999999998</v>
      </c>
      <c r="D122">
        <v>11.85</v>
      </c>
      <c r="E122">
        <v>37.9</v>
      </c>
      <c r="F122">
        <v>37.5</v>
      </c>
      <c r="G122" s="5">
        <f t="shared" si="73"/>
        <v>12.669</v>
      </c>
      <c r="H122" s="5">
        <f t="shared" si="74"/>
        <v>12.278</v>
      </c>
      <c r="I122" s="5">
        <f t="shared" si="75"/>
        <v>0.96899999999999997</v>
      </c>
      <c r="J122" s="5">
        <f t="shared" si="76"/>
        <v>62.14</v>
      </c>
      <c r="K122" s="5">
        <f t="shared" si="77"/>
        <v>0.52400000000000002</v>
      </c>
      <c r="M122">
        <f t="shared" si="78"/>
        <v>32.581455480085978</v>
      </c>
      <c r="N122" s="5">
        <f t="shared" si="79"/>
        <v>12.668524638579479</v>
      </c>
      <c r="O122" s="5">
        <f t="shared" si="80"/>
        <v>12.277500783005831</v>
      </c>
      <c r="P122" s="5">
        <f t="shared" si="81"/>
        <v>0.96913422306628649</v>
      </c>
      <c r="Q122" s="5">
        <f t="shared" si="82"/>
        <v>62.138006106141873</v>
      </c>
      <c r="R122" s="5">
        <f t="shared" si="83"/>
        <v>0.52434021497940453</v>
      </c>
    </row>
    <row r="123" spans="1:18" x14ac:dyDescent="0.3">
      <c r="A123" t="s">
        <v>13</v>
      </c>
      <c r="B123" s="5">
        <f t="shared" si="84"/>
        <v>32.58</v>
      </c>
      <c r="C123">
        <v>12.749999999999998</v>
      </c>
      <c r="D123">
        <v>12.45</v>
      </c>
      <c r="E123">
        <v>38.4</v>
      </c>
      <c r="F123">
        <v>38.1</v>
      </c>
      <c r="G123" s="5">
        <f t="shared" si="73"/>
        <v>13.157999999999999</v>
      </c>
      <c r="H123" s="5">
        <f t="shared" si="74"/>
        <v>12.864000000000001</v>
      </c>
      <c r="I123" s="5">
        <f t="shared" si="75"/>
        <v>0.97799999999999998</v>
      </c>
      <c r="J123" s="5">
        <f t="shared" si="76"/>
        <v>64.540000000000006</v>
      </c>
      <c r="K123" s="5">
        <f t="shared" si="77"/>
        <v>0.505</v>
      </c>
      <c r="M123">
        <f t="shared" si="78"/>
        <v>32.581455480085978</v>
      </c>
      <c r="N123" s="5">
        <f t="shared" si="79"/>
        <v>13.157696516996221</v>
      </c>
      <c r="O123" s="5">
        <f t="shared" si="80"/>
        <v>12.864142211821322</v>
      </c>
      <c r="P123" s="5">
        <f t="shared" si="81"/>
        <v>0.97768953670608638</v>
      </c>
      <c r="Q123" s="5">
        <f t="shared" si="82"/>
        <v>64.535486399450178</v>
      </c>
      <c r="R123" s="5">
        <f t="shared" si="83"/>
        <v>0.50486108183053169</v>
      </c>
    </row>
    <row r="124" spans="1:18" x14ac:dyDescent="0.3">
      <c r="A124" t="s">
        <v>13</v>
      </c>
      <c r="B124" s="5">
        <f>ROUND(M124,2)</f>
        <v>36.06</v>
      </c>
      <c r="C124">
        <v>6.6499999999999986</v>
      </c>
      <c r="D124">
        <v>0</v>
      </c>
      <c r="E124">
        <v>32.299999999999997</v>
      </c>
      <c r="F124" s="6" t="s">
        <v>30</v>
      </c>
      <c r="G124" s="5">
        <f t="shared" ref="G124:I125" si="85">ROUND(N124,3)</f>
        <v>7.3559999999999999</v>
      </c>
      <c r="H124" s="5">
        <f t="shared" si="85"/>
        <v>0</v>
      </c>
      <c r="I124" s="5">
        <f t="shared" si="85"/>
        <v>0</v>
      </c>
      <c r="J124" s="5">
        <f>ROUND(Q124,2)</f>
        <v>36.06</v>
      </c>
      <c r="K124" s="5">
        <f>ROUND(R124,3)</f>
        <v>1</v>
      </c>
      <c r="M124">
        <v>36.055513431069983</v>
      </c>
      <c r="N124" s="5">
        <f>(C124+((((1000*M124)/(30*E124))^2)/1962))</f>
        <v>7.3556621303341521</v>
      </c>
      <c r="O124" s="5">
        <f>IF(D124=0,0,(D124+((((1000*M124)/(30*F124))^2)/1962)))</f>
        <v>0</v>
      </c>
      <c r="P124" s="5">
        <f t="shared" si="81"/>
        <v>0</v>
      </c>
      <c r="Q124" s="5">
        <f>M124</f>
        <v>36.055513431069983</v>
      </c>
      <c r="R124" s="5">
        <f>M124/Q124</f>
        <v>1</v>
      </c>
    </row>
    <row r="125" spans="1:18" x14ac:dyDescent="0.3">
      <c r="A125" t="s">
        <v>13</v>
      </c>
      <c r="B125" s="5">
        <f t="shared" ref="B125:B126" si="86">ROUND(M125,2)</f>
        <v>36.06</v>
      </c>
      <c r="C125">
        <v>6.5999999999999979</v>
      </c>
      <c r="D125">
        <v>0</v>
      </c>
      <c r="E125">
        <v>32.25</v>
      </c>
      <c r="F125">
        <v>25.65</v>
      </c>
      <c r="G125" s="5">
        <f t="shared" si="85"/>
        <v>7.3079999999999998</v>
      </c>
      <c r="H125" s="5">
        <f t="shared" si="85"/>
        <v>0</v>
      </c>
      <c r="I125" s="5">
        <f t="shared" si="85"/>
        <v>0</v>
      </c>
      <c r="J125" s="5">
        <f>ROUND(Q125,2)</f>
        <v>35.86</v>
      </c>
      <c r="K125" s="5">
        <f>ROUND(R125,3)</f>
        <v>1.0049999999999999</v>
      </c>
      <c r="M125">
        <f>M124</f>
        <v>36.055513431069983</v>
      </c>
      <c r="N125" s="5">
        <f>(C125+((((1000*M125)/(30*E125))^2)/1962))</f>
        <v>7.3078519261643571</v>
      </c>
      <c r="O125" s="5">
        <f>IF(D125=0,0,(D125+((((1000*M125)/(30*F125))^2)/1962)))</f>
        <v>0</v>
      </c>
      <c r="P125" s="5">
        <f>O125/N125</f>
        <v>0</v>
      </c>
      <c r="Q125" s="5">
        <f xml:space="preserve"> 4.9011*N125+0.0483</f>
        <v>35.864813075324122</v>
      </c>
      <c r="R125" s="5">
        <f>M125/Q125</f>
        <v>1.0053171992098593</v>
      </c>
    </row>
    <row r="126" spans="1:18" x14ac:dyDescent="0.3">
      <c r="A126" t="s">
        <v>13</v>
      </c>
      <c r="B126" s="5">
        <f t="shared" si="86"/>
        <v>36.06</v>
      </c>
      <c r="C126">
        <v>6.5999999999999979</v>
      </c>
      <c r="D126">
        <v>1.1500000000000004</v>
      </c>
      <c r="E126">
        <v>32.25</v>
      </c>
      <c r="F126">
        <v>26.799999999999997</v>
      </c>
      <c r="G126" s="5">
        <f t="shared" ref="G126:G142" si="87">ROUND(N126,3)</f>
        <v>7.3079999999999998</v>
      </c>
      <c r="H126" s="5">
        <f t="shared" ref="H126:H142" si="88">ROUND(O126,3)</f>
        <v>2.1749999999999998</v>
      </c>
      <c r="I126" s="5">
        <f t="shared" ref="I126:I142" si="89">ROUND(P126,3)</f>
        <v>0.29799999999999999</v>
      </c>
      <c r="J126" s="5">
        <f t="shared" ref="J126:J142" si="90">ROUND(Q126,2)</f>
        <v>35.86</v>
      </c>
      <c r="K126" s="5">
        <f t="shared" ref="K126:K142" si="91">ROUND(R126,3)</f>
        <v>1.0049999999999999</v>
      </c>
      <c r="M126">
        <f t="shared" ref="M126:M142" si="92">M125</f>
        <v>36.055513431069983</v>
      </c>
      <c r="N126" s="5">
        <f t="shared" ref="N126:N142" si="93">(C126+((((1000*M126)/(30*E126))^2)/1962))</f>
        <v>7.3078519261643571</v>
      </c>
      <c r="O126" s="5">
        <f t="shared" ref="O126:O142" si="94">IF(D126=0,0,(D126+((((1000*M126)/(30*F126))^2)/1962)))</f>
        <v>2.1750198317502774</v>
      </c>
      <c r="P126" s="5">
        <f t="shared" ref="P126:P142" si="95">O126/N126</f>
        <v>0.29762779182252413</v>
      </c>
      <c r="Q126" s="5">
        <f t="shared" ref="Q126:Q142" si="96" xml:space="preserve"> 4.9011*N126+0.0483</f>
        <v>35.864813075324122</v>
      </c>
      <c r="R126" s="5">
        <f t="shared" ref="R126:R142" si="97">M126/Q126</f>
        <v>1.0053171992098593</v>
      </c>
    </row>
    <row r="127" spans="1:18" x14ac:dyDescent="0.3">
      <c r="A127" t="s">
        <v>13</v>
      </c>
      <c r="B127" s="5">
        <f t="shared" ref="B127:B142" si="98">ROUND(M127,2)</f>
        <v>36.06</v>
      </c>
      <c r="C127">
        <v>6.8499999999999979</v>
      </c>
      <c r="D127">
        <v>2.1500000000000004</v>
      </c>
      <c r="E127">
        <v>32.5</v>
      </c>
      <c r="F127">
        <v>27.799999999999997</v>
      </c>
      <c r="G127" s="5">
        <f t="shared" si="87"/>
        <v>7.5469999999999997</v>
      </c>
      <c r="H127" s="5">
        <f t="shared" si="88"/>
        <v>3.1030000000000002</v>
      </c>
      <c r="I127" s="5">
        <f t="shared" si="89"/>
        <v>0.41099999999999998</v>
      </c>
      <c r="J127" s="5">
        <f t="shared" si="90"/>
        <v>37.04</v>
      </c>
      <c r="K127" s="5">
        <f t="shared" si="91"/>
        <v>0.97399999999999998</v>
      </c>
      <c r="M127">
        <f t="shared" si="92"/>
        <v>36.055513431069983</v>
      </c>
      <c r="N127" s="5">
        <f t="shared" si="93"/>
        <v>7.5470037812604183</v>
      </c>
      <c r="O127" s="5">
        <f t="shared" si="94"/>
        <v>3.1026037005800933</v>
      </c>
      <c r="P127" s="5">
        <f t="shared" si="95"/>
        <v>0.41110403419751967</v>
      </c>
      <c r="Q127" s="5">
        <f t="shared" si="96"/>
        <v>37.036920232335433</v>
      </c>
      <c r="R127" s="5">
        <f t="shared" si="97"/>
        <v>0.97350193279816433</v>
      </c>
    </row>
    <row r="128" spans="1:18" x14ac:dyDescent="0.3">
      <c r="A128" t="s">
        <v>13</v>
      </c>
      <c r="B128" s="5">
        <f t="shared" si="98"/>
        <v>36.06</v>
      </c>
      <c r="C128">
        <v>7.1499999999999986</v>
      </c>
      <c r="D128">
        <v>3.4499999999999993</v>
      </c>
      <c r="E128">
        <v>32.799999999999997</v>
      </c>
      <c r="F128">
        <v>29.099999999999998</v>
      </c>
      <c r="G128" s="5">
        <f t="shared" si="87"/>
        <v>7.8339999999999996</v>
      </c>
      <c r="H128" s="5">
        <f t="shared" si="88"/>
        <v>4.319</v>
      </c>
      <c r="I128" s="5">
        <f t="shared" si="89"/>
        <v>0.55100000000000005</v>
      </c>
      <c r="J128" s="5">
        <f t="shared" si="90"/>
        <v>38.450000000000003</v>
      </c>
      <c r="K128" s="5">
        <f t="shared" si="91"/>
        <v>0.93799999999999994</v>
      </c>
      <c r="M128">
        <f t="shared" si="92"/>
        <v>36.055513431069983</v>
      </c>
      <c r="N128" s="5">
        <f t="shared" si="93"/>
        <v>7.8343120203341741</v>
      </c>
      <c r="O128" s="5">
        <f t="shared" si="94"/>
        <v>4.3193924775998376</v>
      </c>
      <c r="P128" s="5">
        <f t="shared" si="95"/>
        <v>0.55134292154674647</v>
      </c>
      <c r="Q128" s="5">
        <f t="shared" si="96"/>
        <v>38.445046642859815</v>
      </c>
      <c r="R128" s="5">
        <f t="shared" si="97"/>
        <v>0.93784548542787038</v>
      </c>
    </row>
    <row r="129" spans="1:18" x14ac:dyDescent="0.3">
      <c r="A129" t="s">
        <v>13</v>
      </c>
      <c r="B129" s="5">
        <f t="shared" si="98"/>
        <v>36.06</v>
      </c>
      <c r="C129">
        <v>7.2499999999999982</v>
      </c>
      <c r="D129">
        <v>3.6500000000000004</v>
      </c>
      <c r="E129">
        <v>32.9</v>
      </c>
      <c r="F129">
        <v>29.299999999999997</v>
      </c>
      <c r="G129" s="5">
        <f t="shared" si="87"/>
        <v>7.93</v>
      </c>
      <c r="H129" s="5">
        <f t="shared" si="88"/>
        <v>4.508</v>
      </c>
      <c r="I129" s="5">
        <f t="shared" si="89"/>
        <v>0.56799999999999995</v>
      </c>
      <c r="J129" s="5">
        <f t="shared" si="90"/>
        <v>38.909999999999997</v>
      </c>
      <c r="K129" s="5">
        <f t="shared" si="91"/>
        <v>0.92700000000000005</v>
      </c>
      <c r="M129">
        <f t="shared" si="92"/>
        <v>36.055513431069983</v>
      </c>
      <c r="N129" s="5">
        <f t="shared" si="93"/>
        <v>7.9301583909575086</v>
      </c>
      <c r="O129" s="5">
        <f t="shared" si="94"/>
        <v>4.5075641462991056</v>
      </c>
      <c r="P129" s="5">
        <f t="shared" si="95"/>
        <v>0.56840783299346564</v>
      </c>
      <c r="Q129" s="5">
        <f t="shared" si="96"/>
        <v>38.914799289921838</v>
      </c>
      <c r="R129" s="5">
        <f t="shared" si="97"/>
        <v>0.92652446084715245</v>
      </c>
    </row>
    <row r="130" spans="1:18" x14ac:dyDescent="0.3">
      <c r="A130" t="s">
        <v>13</v>
      </c>
      <c r="B130" s="5">
        <f t="shared" si="98"/>
        <v>36.06</v>
      </c>
      <c r="C130">
        <v>7.2999999999999989</v>
      </c>
      <c r="D130">
        <v>3.9499999999999993</v>
      </c>
      <c r="E130">
        <v>32.949999999999996</v>
      </c>
      <c r="F130">
        <v>29.599999999999998</v>
      </c>
      <c r="G130" s="5">
        <f t="shared" si="87"/>
        <v>7.9779999999999998</v>
      </c>
      <c r="H130" s="5">
        <f t="shared" si="88"/>
        <v>4.79</v>
      </c>
      <c r="I130" s="5">
        <f t="shared" si="89"/>
        <v>0.6</v>
      </c>
      <c r="J130" s="5">
        <f t="shared" si="90"/>
        <v>39.15</v>
      </c>
      <c r="K130" s="5">
        <f t="shared" si="91"/>
        <v>0.92100000000000004</v>
      </c>
      <c r="M130">
        <f t="shared" si="92"/>
        <v>36.055513431069983</v>
      </c>
      <c r="N130" s="5">
        <f t="shared" si="93"/>
        <v>7.9780957434990878</v>
      </c>
      <c r="O130" s="5">
        <f t="shared" si="94"/>
        <v>4.7902691790955059</v>
      </c>
      <c r="P130" s="5">
        <f t="shared" si="95"/>
        <v>0.60042763750971939</v>
      </c>
      <c r="Q130" s="5">
        <f t="shared" si="96"/>
        <v>39.149745048463373</v>
      </c>
      <c r="R130" s="5">
        <f t="shared" si="97"/>
        <v>0.92096419495036175</v>
      </c>
    </row>
    <row r="131" spans="1:18" x14ac:dyDescent="0.3">
      <c r="A131" t="s">
        <v>13</v>
      </c>
      <c r="B131" s="5">
        <f t="shared" si="98"/>
        <v>36.06</v>
      </c>
      <c r="C131">
        <v>7.8999999999999986</v>
      </c>
      <c r="D131">
        <v>5.15</v>
      </c>
      <c r="E131">
        <v>33.549999999999997</v>
      </c>
      <c r="F131">
        <v>30.799999999999997</v>
      </c>
      <c r="G131" s="5">
        <f t="shared" si="87"/>
        <v>8.5540000000000003</v>
      </c>
      <c r="H131" s="5">
        <f t="shared" si="88"/>
        <v>5.9260000000000002</v>
      </c>
      <c r="I131" s="5">
        <f t="shared" si="89"/>
        <v>0.69299999999999995</v>
      </c>
      <c r="J131" s="5">
        <f t="shared" si="90"/>
        <v>41.97</v>
      </c>
      <c r="K131" s="5">
        <f t="shared" si="91"/>
        <v>0.85899999999999999</v>
      </c>
      <c r="M131">
        <f t="shared" si="92"/>
        <v>36.055513431069983</v>
      </c>
      <c r="N131" s="5">
        <f t="shared" si="93"/>
        <v>8.5540588209037534</v>
      </c>
      <c r="O131" s="5">
        <f t="shared" si="94"/>
        <v>5.9260691557981104</v>
      </c>
      <c r="P131" s="5">
        <f t="shared" si="95"/>
        <v>0.69277863057434641</v>
      </c>
      <c r="Q131" s="5">
        <f t="shared" si="96"/>
        <v>41.972597687131376</v>
      </c>
      <c r="R131" s="5">
        <f t="shared" si="97"/>
        <v>0.85902506439634674</v>
      </c>
    </row>
    <row r="132" spans="1:18" x14ac:dyDescent="0.3">
      <c r="A132" t="s">
        <v>13</v>
      </c>
      <c r="B132" s="5">
        <f t="shared" si="98"/>
        <v>36.06</v>
      </c>
      <c r="C132">
        <v>7.9999999999999982</v>
      </c>
      <c r="D132">
        <v>5.35</v>
      </c>
      <c r="E132">
        <v>33.65</v>
      </c>
      <c r="F132">
        <v>31</v>
      </c>
      <c r="G132" s="5">
        <f t="shared" si="87"/>
        <v>8.65</v>
      </c>
      <c r="H132" s="5">
        <f t="shared" si="88"/>
        <v>6.1159999999999997</v>
      </c>
      <c r="I132" s="5">
        <f t="shared" si="89"/>
        <v>0.70699999999999996</v>
      </c>
      <c r="J132" s="5">
        <f t="shared" si="90"/>
        <v>42.44</v>
      </c>
      <c r="K132" s="5">
        <f t="shared" si="91"/>
        <v>0.84899999999999998</v>
      </c>
      <c r="M132">
        <f t="shared" si="92"/>
        <v>36.055513431069983</v>
      </c>
      <c r="N132" s="5">
        <f t="shared" si="93"/>
        <v>8.6501771747504055</v>
      </c>
      <c r="O132" s="5">
        <f t="shared" si="94"/>
        <v>6.116087662805743</v>
      </c>
      <c r="P132" s="5">
        <f t="shared" si="95"/>
        <v>0.7070476753537962</v>
      </c>
      <c r="Q132" s="5">
        <f t="shared" si="96"/>
        <v>42.443683351169206</v>
      </c>
      <c r="R132" s="5">
        <f t="shared" si="97"/>
        <v>0.84949067998540595</v>
      </c>
    </row>
    <row r="133" spans="1:18" x14ac:dyDescent="0.3">
      <c r="A133" t="s">
        <v>13</v>
      </c>
      <c r="B133" s="5">
        <f t="shared" si="98"/>
        <v>36.06</v>
      </c>
      <c r="C133">
        <v>8.4499999999999993</v>
      </c>
      <c r="D133">
        <v>6.0500000000000007</v>
      </c>
      <c r="E133">
        <v>34.099999999999994</v>
      </c>
      <c r="F133">
        <v>31.7</v>
      </c>
      <c r="G133" s="5">
        <f t="shared" si="87"/>
        <v>9.0830000000000002</v>
      </c>
      <c r="H133" s="5">
        <f t="shared" si="88"/>
        <v>6.7830000000000004</v>
      </c>
      <c r="I133" s="5">
        <f t="shared" si="89"/>
        <v>0.747</v>
      </c>
      <c r="J133" s="5">
        <f t="shared" si="90"/>
        <v>44.57</v>
      </c>
      <c r="K133" s="5">
        <f t="shared" si="91"/>
        <v>0.80900000000000005</v>
      </c>
      <c r="M133">
        <f t="shared" si="92"/>
        <v>36.055513431069983</v>
      </c>
      <c r="N133" s="5">
        <f t="shared" si="93"/>
        <v>9.083130299839457</v>
      </c>
      <c r="O133" s="5">
        <f t="shared" si="94"/>
        <v>6.782627694530067</v>
      </c>
      <c r="P133" s="5">
        <f t="shared" si="95"/>
        <v>0.74672799691643188</v>
      </c>
      <c r="Q133" s="5">
        <f t="shared" si="96"/>
        <v>44.565629912543159</v>
      </c>
      <c r="R133" s="5">
        <f t="shared" si="97"/>
        <v>0.80904305631551343</v>
      </c>
    </row>
    <row r="134" spans="1:18" x14ac:dyDescent="0.3">
      <c r="A134" t="s">
        <v>13</v>
      </c>
      <c r="B134" s="5">
        <f t="shared" si="98"/>
        <v>36.06</v>
      </c>
      <c r="C134">
        <v>8.6499999999999986</v>
      </c>
      <c r="D134">
        <v>6.4499999999999993</v>
      </c>
      <c r="E134">
        <v>34.299999999999997</v>
      </c>
      <c r="F134">
        <v>32.099999999999994</v>
      </c>
      <c r="G134" s="5">
        <f t="shared" si="87"/>
        <v>9.2759999999999998</v>
      </c>
      <c r="H134" s="5">
        <f t="shared" si="88"/>
        <v>7.1639999999999997</v>
      </c>
      <c r="I134" s="5">
        <f t="shared" si="89"/>
        <v>0.77200000000000002</v>
      </c>
      <c r="J134" s="5">
        <f t="shared" si="90"/>
        <v>45.51</v>
      </c>
      <c r="K134" s="5">
        <f t="shared" si="91"/>
        <v>0.79200000000000004</v>
      </c>
      <c r="M134">
        <f t="shared" si="92"/>
        <v>36.055513431069983</v>
      </c>
      <c r="N134" s="5">
        <f t="shared" si="93"/>
        <v>9.2757683821845642</v>
      </c>
      <c r="O134" s="5">
        <f t="shared" si="94"/>
        <v>7.1644828213587974</v>
      </c>
      <c r="P134" s="5">
        <f t="shared" si="95"/>
        <v>0.77238699007612222</v>
      </c>
      <c r="Q134" s="5">
        <f t="shared" si="96"/>
        <v>45.509768417924761</v>
      </c>
      <c r="R134" s="5">
        <f t="shared" si="97"/>
        <v>0.79225877618109197</v>
      </c>
    </row>
    <row r="135" spans="1:18" x14ac:dyDescent="0.3">
      <c r="A135" t="s">
        <v>13</v>
      </c>
      <c r="B135" s="5">
        <f t="shared" si="98"/>
        <v>36.06</v>
      </c>
      <c r="C135">
        <v>9.4499999999999993</v>
      </c>
      <c r="D135">
        <v>7.65</v>
      </c>
      <c r="E135">
        <v>35.099999999999994</v>
      </c>
      <c r="F135">
        <v>33.299999999999997</v>
      </c>
      <c r="G135" s="5">
        <f t="shared" si="87"/>
        <v>10.048</v>
      </c>
      <c r="H135" s="5">
        <f t="shared" si="88"/>
        <v>8.3140000000000001</v>
      </c>
      <c r="I135" s="5">
        <f t="shared" si="89"/>
        <v>0.82699999999999996</v>
      </c>
      <c r="J135" s="5">
        <f t="shared" si="90"/>
        <v>49.29</v>
      </c>
      <c r="K135" s="5">
        <f t="shared" si="91"/>
        <v>0.73099999999999998</v>
      </c>
      <c r="M135">
        <f t="shared" si="92"/>
        <v>36.055513431069983</v>
      </c>
      <c r="N135" s="5">
        <f t="shared" si="93"/>
        <v>10.04756839957169</v>
      </c>
      <c r="O135" s="5">
        <f t="shared" si="94"/>
        <v>8.3139163884211413</v>
      </c>
      <c r="P135" s="5">
        <f t="shared" si="95"/>
        <v>0.82745556514704088</v>
      </c>
      <c r="Q135" s="5">
        <f t="shared" si="96"/>
        <v>49.292437483140802</v>
      </c>
      <c r="R135" s="5">
        <f t="shared" si="97"/>
        <v>0.73146136145938889</v>
      </c>
    </row>
    <row r="136" spans="1:18" x14ac:dyDescent="0.3">
      <c r="A136" t="s">
        <v>13</v>
      </c>
      <c r="B136" s="5">
        <f t="shared" si="98"/>
        <v>36.06</v>
      </c>
      <c r="C136">
        <v>9.7499999999999982</v>
      </c>
      <c r="D136">
        <v>8.35</v>
      </c>
      <c r="E136">
        <v>35.4</v>
      </c>
      <c r="F136">
        <v>34</v>
      </c>
      <c r="G136" s="5">
        <f t="shared" si="87"/>
        <v>10.337</v>
      </c>
      <c r="H136" s="5">
        <f t="shared" si="88"/>
        <v>8.9870000000000001</v>
      </c>
      <c r="I136" s="5">
        <f t="shared" si="89"/>
        <v>0.86899999999999999</v>
      </c>
      <c r="J136" s="5">
        <f t="shared" si="90"/>
        <v>50.71</v>
      </c>
      <c r="K136" s="5">
        <f t="shared" si="91"/>
        <v>0.71099999999999997</v>
      </c>
      <c r="M136">
        <f t="shared" si="92"/>
        <v>36.055513431069983</v>
      </c>
      <c r="N136" s="5">
        <f t="shared" si="93"/>
        <v>10.337483038044876</v>
      </c>
      <c r="O136" s="5">
        <f t="shared" si="94"/>
        <v>8.9868600726265733</v>
      </c>
      <c r="P136" s="5">
        <f t="shared" si="95"/>
        <v>0.86934701992277752</v>
      </c>
      <c r="Q136" s="5">
        <f t="shared" si="96"/>
        <v>50.713338117761737</v>
      </c>
      <c r="R136" s="5">
        <f t="shared" si="97"/>
        <v>0.71096707038580786</v>
      </c>
    </row>
    <row r="137" spans="1:18" x14ac:dyDescent="0.3">
      <c r="A137" t="s">
        <v>13</v>
      </c>
      <c r="B137" s="5">
        <f t="shared" si="98"/>
        <v>36.06</v>
      </c>
      <c r="C137">
        <v>9.9999999999999982</v>
      </c>
      <c r="D137">
        <v>8.6</v>
      </c>
      <c r="E137">
        <v>35.65</v>
      </c>
      <c r="F137">
        <v>34.25</v>
      </c>
      <c r="G137" s="5">
        <f t="shared" si="87"/>
        <v>10.579000000000001</v>
      </c>
      <c r="H137" s="5">
        <f t="shared" si="88"/>
        <v>9.2279999999999998</v>
      </c>
      <c r="I137" s="5">
        <f t="shared" si="89"/>
        <v>0.872</v>
      </c>
      <c r="J137" s="5">
        <f t="shared" si="90"/>
        <v>51.9</v>
      </c>
      <c r="K137" s="5">
        <f t="shared" si="91"/>
        <v>0.69499999999999995</v>
      </c>
      <c r="M137">
        <f t="shared" si="92"/>
        <v>36.055513431069983</v>
      </c>
      <c r="N137" s="5">
        <f t="shared" si="93"/>
        <v>10.579272334824756</v>
      </c>
      <c r="O137" s="5">
        <f t="shared" si="94"/>
        <v>9.2275967767755915</v>
      </c>
      <c r="P137" s="5">
        <f t="shared" si="95"/>
        <v>0.87223359837332759</v>
      </c>
      <c r="Q137" s="5">
        <f t="shared" si="96"/>
        <v>51.898371640209604</v>
      </c>
      <c r="R137" s="5">
        <f t="shared" si="97"/>
        <v>0.69473303865925229</v>
      </c>
    </row>
    <row r="138" spans="1:18" x14ac:dyDescent="0.3">
      <c r="A138" t="s">
        <v>13</v>
      </c>
      <c r="B138" s="5">
        <f t="shared" si="98"/>
        <v>36.06</v>
      </c>
      <c r="C138">
        <v>10.349999999999998</v>
      </c>
      <c r="D138">
        <v>9</v>
      </c>
      <c r="E138">
        <v>36</v>
      </c>
      <c r="F138">
        <v>34.65</v>
      </c>
      <c r="G138" s="5">
        <f t="shared" si="87"/>
        <v>10.917999999999999</v>
      </c>
      <c r="H138" s="5">
        <f t="shared" si="88"/>
        <v>9.6129999999999995</v>
      </c>
      <c r="I138" s="5">
        <f t="shared" si="89"/>
        <v>0.88</v>
      </c>
      <c r="J138" s="5">
        <f t="shared" si="90"/>
        <v>53.56</v>
      </c>
      <c r="K138" s="5">
        <f t="shared" si="91"/>
        <v>0.67300000000000004</v>
      </c>
      <c r="M138">
        <f t="shared" si="92"/>
        <v>36.055513431069983</v>
      </c>
      <c r="N138" s="5">
        <f t="shared" si="93"/>
        <v>10.918063459842836</v>
      </c>
      <c r="O138" s="5">
        <f t="shared" si="94"/>
        <v>9.6131904440873956</v>
      </c>
      <c r="P138" s="5">
        <f t="shared" si="95"/>
        <v>0.88048493942585826</v>
      </c>
      <c r="Q138" s="5">
        <f t="shared" si="96"/>
        <v>53.558820823035717</v>
      </c>
      <c r="R138" s="5">
        <f t="shared" si="97"/>
        <v>0.6731946834714938</v>
      </c>
    </row>
    <row r="139" spans="1:18" x14ac:dyDescent="0.3">
      <c r="A139" t="s">
        <v>13</v>
      </c>
      <c r="B139" s="5">
        <f t="shared" si="98"/>
        <v>36.06</v>
      </c>
      <c r="C139">
        <v>10.649999999999999</v>
      </c>
      <c r="D139">
        <v>9.5500000000000007</v>
      </c>
      <c r="E139">
        <v>36.299999999999997</v>
      </c>
      <c r="F139">
        <v>35.199999999999996</v>
      </c>
      <c r="G139" s="5">
        <f t="shared" si="87"/>
        <v>11.209</v>
      </c>
      <c r="H139" s="5">
        <f t="shared" si="88"/>
        <v>10.144</v>
      </c>
      <c r="I139" s="5">
        <f t="shared" si="89"/>
        <v>0.90500000000000003</v>
      </c>
      <c r="J139" s="5">
        <f t="shared" si="90"/>
        <v>54.98</v>
      </c>
      <c r="K139" s="5">
        <f t="shared" si="91"/>
        <v>0.65600000000000003</v>
      </c>
      <c r="M139">
        <f t="shared" si="92"/>
        <v>36.055513431069983</v>
      </c>
      <c r="N139" s="5">
        <f t="shared" si="93"/>
        <v>11.208712780666406</v>
      </c>
      <c r="O139" s="5">
        <f t="shared" si="94"/>
        <v>10.144177947407929</v>
      </c>
      <c r="P139" s="5">
        <f t="shared" si="95"/>
        <v>0.90502612975375163</v>
      </c>
      <c r="Q139" s="5">
        <f t="shared" si="96"/>
        <v>54.983322209324115</v>
      </c>
      <c r="R139" s="5">
        <f t="shared" si="97"/>
        <v>0.65575363550796251</v>
      </c>
    </row>
    <row r="140" spans="1:18" x14ac:dyDescent="0.3">
      <c r="A140" t="s">
        <v>13</v>
      </c>
      <c r="B140" s="5">
        <f t="shared" si="98"/>
        <v>36.06</v>
      </c>
      <c r="C140">
        <v>11.149999999999999</v>
      </c>
      <c r="D140">
        <v>10.15</v>
      </c>
      <c r="E140">
        <v>36.799999999999997</v>
      </c>
      <c r="F140">
        <v>35.799999999999997</v>
      </c>
      <c r="G140" s="5">
        <f t="shared" si="87"/>
        <v>11.694000000000001</v>
      </c>
      <c r="H140" s="5">
        <f t="shared" si="88"/>
        <v>10.724</v>
      </c>
      <c r="I140" s="5">
        <f t="shared" si="89"/>
        <v>0.91700000000000004</v>
      </c>
      <c r="J140" s="5">
        <f t="shared" si="90"/>
        <v>57.36</v>
      </c>
      <c r="K140" s="5">
        <f t="shared" si="91"/>
        <v>0.629</v>
      </c>
      <c r="M140">
        <f t="shared" si="92"/>
        <v>36.055513431069983</v>
      </c>
      <c r="N140" s="5">
        <f t="shared" si="93"/>
        <v>11.693633509537687</v>
      </c>
      <c r="O140" s="5">
        <f t="shared" si="94"/>
        <v>10.724428266873943</v>
      </c>
      <c r="P140" s="5">
        <f t="shared" si="95"/>
        <v>0.91711684465968335</v>
      </c>
      <c r="Q140" s="5">
        <f t="shared" si="96"/>
        <v>57.359967193595146</v>
      </c>
      <c r="R140" s="5">
        <f t="shared" si="97"/>
        <v>0.62858322964828972</v>
      </c>
    </row>
    <row r="141" spans="1:18" x14ac:dyDescent="0.3">
      <c r="A141" t="s">
        <v>13</v>
      </c>
      <c r="B141" s="5">
        <f t="shared" si="98"/>
        <v>36.06</v>
      </c>
      <c r="C141">
        <v>11.999999999999998</v>
      </c>
      <c r="D141">
        <v>11.25</v>
      </c>
      <c r="E141">
        <v>37.65</v>
      </c>
      <c r="F141">
        <v>36.9</v>
      </c>
      <c r="G141" s="5">
        <f t="shared" si="87"/>
        <v>12.519</v>
      </c>
      <c r="H141" s="5">
        <f t="shared" si="88"/>
        <v>11.791</v>
      </c>
      <c r="I141" s="5">
        <f t="shared" si="89"/>
        <v>0.94199999999999995</v>
      </c>
      <c r="J141" s="5">
        <f t="shared" si="90"/>
        <v>61.41</v>
      </c>
      <c r="K141" s="5">
        <f t="shared" si="91"/>
        <v>0.58699999999999997</v>
      </c>
      <c r="M141">
        <f t="shared" si="92"/>
        <v>36.055513431069983</v>
      </c>
      <c r="N141" s="5">
        <f t="shared" si="93"/>
        <v>12.519364062268018</v>
      </c>
      <c r="O141" s="5">
        <f t="shared" si="94"/>
        <v>11.790690979029472</v>
      </c>
      <c r="P141" s="5">
        <f t="shared" si="95"/>
        <v>0.94179631811853082</v>
      </c>
      <c r="Q141" s="5">
        <f t="shared" si="96"/>
        <v>61.406955205581774</v>
      </c>
      <c r="R141" s="5">
        <f t="shared" si="97"/>
        <v>0.58715683443937638</v>
      </c>
    </row>
    <row r="142" spans="1:18" x14ac:dyDescent="0.3">
      <c r="A142" t="s">
        <v>13</v>
      </c>
      <c r="B142" s="5">
        <f t="shared" si="98"/>
        <v>36.06</v>
      </c>
      <c r="C142">
        <v>12.749999999999998</v>
      </c>
      <c r="D142">
        <v>12.25</v>
      </c>
      <c r="E142">
        <v>38.4</v>
      </c>
      <c r="F142">
        <v>37.9</v>
      </c>
      <c r="G142" s="5">
        <f t="shared" si="87"/>
        <v>13.249000000000001</v>
      </c>
      <c r="H142" s="5">
        <f t="shared" si="88"/>
        <v>12.763</v>
      </c>
      <c r="I142" s="5">
        <f t="shared" si="89"/>
        <v>0.96299999999999997</v>
      </c>
      <c r="J142" s="5">
        <f t="shared" si="90"/>
        <v>64.98</v>
      </c>
      <c r="K142" s="5">
        <f t="shared" si="91"/>
        <v>0.55500000000000005</v>
      </c>
      <c r="M142">
        <f t="shared" si="92"/>
        <v>36.055513431069983</v>
      </c>
      <c r="N142" s="5">
        <f t="shared" si="93"/>
        <v>13.249274525252494</v>
      </c>
      <c r="O142" s="5">
        <f t="shared" si="94"/>
        <v>12.762534891818017</v>
      </c>
      <c r="P142" s="5">
        <f t="shared" si="95"/>
        <v>0.96326292186739937</v>
      </c>
      <c r="Q142" s="5">
        <f t="shared" si="96"/>
        <v>64.984319375714989</v>
      </c>
      <c r="R142" s="5">
        <f t="shared" si="97"/>
        <v>0.55483405500657035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222"/>
  <sheetViews>
    <sheetView topLeftCell="A200" zoomScale="80" zoomScaleNormal="80" workbookViewId="0">
      <selection activeCell="B1" sqref="B1:K222"/>
    </sheetView>
  </sheetViews>
  <sheetFormatPr defaultRowHeight="14.4" x14ac:dyDescent="0.3"/>
  <sheetData>
    <row r="1" spans="1:18" ht="18" x14ac:dyDescent="0.35">
      <c r="A1" s="7" t="s">
        <v>0</v>
      </c>
      <c r="B1" s="14" t="s">
        <v>37</v>
      </c>
      <c r="C1" s="7" t="s">
        <v>38</v>
      </c>
      <c r="D1" s="7" t="s">
        <v>39</v>
      </c>
      <c r="E1" s="7" t="s">
        <v>40</v>
      </c>
      <c r="F1" s="7" t="s">
        <v>45</v>
      </c>
      <c r="G1" s="8" t="s">
        <v>41</v>
      </c>
      <c r="H1" s="8" t="s">
        <v>42</v>
      </c>
      <c r="I1" s="8" t="s">
        <v>43</v>
      </c>
      <c r="J1" s="8" t="s">
        <v>8</v>
      </c>
      <c r="K1" s="8" t="s">
        <v>44</v>
      </c>
      <c r="L1" s="9"/>
      <c r="M1" s="10" t="s">
        <v>37</v>
      </c>
      <c r="N1" s="10" t="s">
        <v>41</v>
      </c>
      <c r="O1" s="10" t="s">
        <v>42</v>
      </c>
      <c r="P1" s="11" t="s">
        <v>43</v>
      </c>
      <c r="Q1" s="12" t="s">
        <v>8</v>
      </c>
      <c r="R1" s="13" t="s">
        <v>44</v>
      </c>
    </row>
    <row r="2" spans="1:18" x14ac:dyDescent="0.3">
      <c r="A2" t="s">
        <v>19</v>
      </c>
      <c r="B2" s="5">
        <f>ROUND(M2,2)</f>
        <v>10.18</v>
      </c>
      <c r="C2">
        <v>3.3999999999999986</v>
      </c>
      <c r="D2">
        <v>0</v>
      </c>
      <c r="E2">
        <v>23.950000000000003</v>
      </c>
      <c r="F2" s="6" t="s">
        <v>30</v>
      </c>
      <c r="G2" s="5">
        <f t="shared" ref="G2:I3" si="0">ROUND(N2,3)</f>
        <v>3.5019999999999998</v>
      </c>
      <c r="H2" s="5">
        <f t="shared" si="0"/>
        <v>0</v>
      </c>
      <c r="I2" s="5">
        <f t="shared" si="0"/>
        <v>0</v>
      </c>
      <c r="J2" s="5">
        <f>ROUND(Q2,2)</f>
        <v>10.18</v>
      </c>
      <c r="K2" s="5">
        <f>ROUND(R2,3)</f>
        <v>1</v>
      </c>
      <c r="M2">
        <v>10.176191218422288</v>
      </c>
      <c r="N2" s="5">
        <f>(C2+((((1000*M2)/(30*E2))^2)/1962))</f>
        <v>3.5022393242196777</v>
      </c>
      <c r="O2" s="5">
        <f>IF(D2=0,0,(D2+((((1000*M2)/(30*F2))^2)/1962)))</f>
        <v>0</v>
      </c>
      <c r="P2" s="5">
        <f t="shared" ref="P2" si="1">O2/N2</f>
        <v>0</v>
      </c>
      <c r="Q2" s="5">
        <f>M2</f>
        <v>10.176191218422288</v>
      </c>
      <c r="R2" s="5">
        <f>M2/Q2</f>
        <v>1</v>
      </c>
    </row>
    <row r="3" spans="1:18" x14ac:dyDescent="0.3">
      <c r="A3" t="s">
        <v>19</v>
      </c>
      <c r="B3" s="5">
        <f t="shared" ref="B3:B20" si="2">ROUND(M3,2)</f>
        <v>10.18</v>
      </c>
      <c r="C3">
        <v>3.25</v>
      </c>
      <c r="D3">
        <v>0</v>
      </c>
      <c r="E3">
        <v>23.800000000000004</v>
      </c>
      <c r="F3">
        <v>20.2</v>
      </c>
      <c r="G3" s="5">
        <f t="shared" si="0"/>
        <v>3.3540000000000001</v>
      </c>
      <c r="H3" s="5">
        <f t="shared" si="0"/>
        <v>0</v>
      </c>
      <c r="I3" s="5">
        <f t="shared" si="0"/>
        <v>0</v>
      </c>
      <c r="J3" s="5">
        <f>ROUND(Q3,2)</f>
        <v>8.99</v>
      </c>
      <c r="K3" s="5">
        <f>ROUND(R3,3)</f>
        <v>1.1319999999999999</v>
      </c>
      <c r="M3">
        <f>M2</f>
        <v>10.176191218422288</v>
      </c>
      <c r="N3" s="5">
        <f>(C3+((((1000*M3)/(30*E3))^2)/1962))</f>
        <v>3.3535321163242684</v>
      </c>
      <c r="O3" s="5">
        <f>IF(D3=0,0,(D3+((((1000*M3)/(30*F3))^2)/1962)))</f>
        <v>0</v>
      </c>
      <c r="P3" s="5">
        <f>O3/N3</f>
        <v>0</v>
      </c>
      <c r="Q3" s="5">
        <f xml:space="preserve"> 3.6021*N3-3.0871</f>
        <v>8.9926580362116475</v>
      </c>
      <c r="R3" s="5">
        <f>M3/Q3</f>
        <v>1.1316110517540852</v>
      </c>
    </row>
    <row r="4" spans="1:18" x14ac:dyDescent="0.3">
      <c r="A4" t="s">
        <v>19</v>
      </c>
      <c r="B4" s="5">
        <f t="shared" si="2"/>
        <v>10.18</v>
      </c>
      <c r="C4">
        <v>3.25</v>
      </c>
      <c r="D4">
        <v>0.19999999999999929</v>
      </c>
      <c r="E4">
        <v>23.800000000000004</v>
      </c>
      <c r="F4">
        <v>20.799999999999997</v>
      </c>
      <c r="G4" s="5">
        <f t="shared" ref="G4:I18" si="3">ROUND(N4,3)</f>
        <v>3.3540000000000001</v>
      </c>
      <c r="H4" s="5">
        <f t="shared" si="3"/>
        <v>0.33600000000000002</v>
      </c>
      <c r="I4" s="5">
        <f t="shared" si="3"/>
        <v>0.1</v>
      </c>
      <c r="J4" s="5">
        <f t="shared" ref="J4:J18" si="4">ROUND(Q4,2)</f>
        <v>8.99</v>
      </c>
      <c r="K4" s="5">
        <f t="shared" ref="K4:K18" si="5">ROUND(R4,3)</f>
        <v>1.1319999999999999</v>
      </c>
      <c r="M4">
        <f t="shared" ref="M4:M17" si="6">M3</f>
        <v>10.176191218422288</v>
      </c>
      <c r="N4" s="5">
        <f t="shared" ref="N4:N18" si="7">(C4+((((1000*M4)/(30*E4))^2)/1962))</f>
        <v>3.3535321163242684</v>
      </c>
      <c r="O4" s="5">
        <f t="shared" ref="O4:O18" si="8">IF(D4=0,0,(D4+((((1000*M4)/(30*F4))^2)/1962)))</f>
        <v>0.33555087826072094</v>
      </c>
      <c r="P4" s="5">
        <f t="shared" ref="P4:P18" si="9">O4/N4</f>
        <v>0.10005894281654018</v>
      </c>
      <c r="Q4" s="5">
        <f t="shared" ref="Q4:Q20" si="10" xml:space="preserve"> 3.6021*N4-3.0871</f>
        <v>8.9926580362116475</v>
      </c>
      <c r="R4" s="5">
        <f t="shared" ref="R4:R18" si="11">M4/Q4</f>
        <v>1.1316110517540852</v>
      </c>
    </row>
    <row r="5" spans="1:18" x14ac:dyDescent="0.3">
      <c r="A5" t="s">
        <v>19</v>
      </c>
      <c r="B5" s="5">
        <f t="shared" si="2"/>
        <v>10.18</v>
      </c>
      <c r="C5">
        <v>3.25</v>
      </c>
      <c r="D5">
        <v>0.35000000000000142</v>
      </c>
      <c r="E5">
        <v>23.800000000000004</v>
      </c>
      <c r="F5">
        <v>20.95</v>
      </c>
      <c r="G5" s="5">
        <f t="shared" si="3"/>
        <v>3.3540000000000001</v>
      </c>
      <c r="H5" s="5">
        <f t="shared" si="3"/>
        <v>0.48399999999999999</v>
      </c>
      <c r="I5" s="5">
        <f t="shared" si="3"/>
        <v>0.14399999999999999</v>
      </c>
      <c r="J5" s="5">
        <f t="shared" si="4"/>
        <v>8.99</v>
      </c>
      <c r="K5" s="5">
        <f t="shared" si="5"/>
        <v>1.1319999999999999</v>
      </c>
      <c r="M5">
        <f t="shared" si="6"/>
        <v>10.176191218422288</v>
      </c>
      <c r="N5" s="5">
        <f t="shared" si="7"/>
        <v>3.3535321163242684</v>
      </c>
      <c r="O5" s="5">
        <f t="shared" si="8"/>
        <v>0.48361676447666441</v>
      </c>
      <c r="P5" s="5">
        <f t="shared" si="9"/>
        <v>0.14421116235103956</v>
      </c>
      <c r="Q5" s="5">
        <f t="shared" si="10"/>
        <v>8.9926580362116475</v>
      </c>
      <c r="R5" s="5">
        <f t="shared" si="11"/>
        <v>1.1316110517540852</v>
      </c>
    </row>
    <row r="6" spans="1:18" x14ac:dyDescent="0.3">
      <c r="A6" t="s">
        <v>19</v>
      </c>
      <c r="B6" s="5">
        <f t="shared" si="2"/>
        <v>10.18</v>
      </c>
      <c r="C6">
        <v>3.1999999999999993</v>
      </c>
      <c r="D6">
        <v>1</v>
      </c>
      <c r="E6">
        <v>23.750000000000004</v>
      </c>
      <c r="F6">
        <v>21.599999999999998</v>
      </c>
      <c r="G6" s="5">
        <f t="shared" si="3"/>
        <v>3.3039999999999998</v>
      </c>
      <c r="H6" s="5">
        <f t="shared" si="3"/>
        <v>1.1259999999999999</v>
      </c>
      <c r="I6" s="5">
        <f t="shared" si="3"/>
        <v>0.34100000000000003</v>
      </c>
      <c r="J6" s="5">
        <f t="shared" si="4"/>
        <v>8.81</v>
      </c>
      <c r="K6" s="5">
        <f t="shared" si="5"/>
        <v>1.155</v>
      </c>
      <c r="M6">
        <f t="shared" si="6"/>
        <v>10.176191218422288</v>
      </c>
      <c r="N6" s="5">
        <f t="shared" si="7"/>
        <v>3.3039684998926862</v>
      </c>
      <c r="O6" s="5">
        <f t="shared" si="8"/>
        <v>1.1256960133117255</v>
      </c>
      <c r="P6" s="5">
        <f t="shared" si="9"/>
        <v>0.34071027412891147</v>
      </c>
      <c r="Q6" s="5">
        <f t="shared" si="10"/>
        <v>8.8141249334634448</v>
      </c>
      <c r="R6" s="5">
        <f t="shared" si="11"/>
        <v>1.1545322190507719</v>
      </c>
    </row>
    <row r="7" spans="1:18" x14ac:dyDescent="0.3">
      <c r="A7" t="s">
        <v>19</v>
      </c>
      <c r="B7" s="5">
        <f t="shared" si="2"/>
        <v>10.18</v>
      </c>
      <c r="C7">
        <v>3.2999999999999972</v>
      </c>
      <c r="D7">
        <v>1.6500000000000021</v>
      </c>
      <c r="E7">
        <v>23.85</v>
      </c>
      <c r="F7">
        <v>22.25</v>
      </c>
      <c r="G7" s="5">
        <f t="shared" si="3"/>
        <v>3.403</v>
      </c>
      <c r="H7" s="5">
        <f t="shared" si="3"/>
        <v>1.768</v>
      </c>
      <c r="I7" s="5">
        <f t="shared" si="3"/>
        <v>0.52</v>
      </c>
      <c r="J7" s="5">
        <f t="shared" si="4"/>
        <v>9.17</v>
      </c>
      <c r="K7" s="5">
        <f t="shared" si="5"/>
        <v>1.1100000000000001</v>
      </c>
      <c r="M7">
        <f t="shared" si="6"/>
        <v>10.176191218422288</v>
      </c>
      <c r="N7" s="5">
        <f t="shared" si="7"/>
        <v>3.4030984744286963</v>
      </c>
      <c r="O7" s="5">
        <f t="shared" si="8"/>
        <v>1.7684592490255668</v>
      </c>
      <c r="P7" s="5">
        <f t="shared" si="9"/>
        <v>0.51966149740126211</v>
      </c>
      <c r="Q7" s="5">
        <f t="shared" si="10"/>
        <v>9.1712010147396068</v>
      </c>
      <c r="R7" s="5">
        <f t="shared" si="11"/>
        <v>1.109581089986742</v>
      </c>
    </row>
    <row r="8" spans="1:18" x14ac:dyDescent="0.3">
      <c r="A8" t="s">
        <v>19</v>
      </c>
      <c r="B8" s="5">
        <f t="shared" si="2"/>
        <v>10.18</v>
      </c>
      <c r="C8">
        <v>3.5</v>
      </c>
      <c r="D8">
        <v>2.3500000000000014</v>
      </c>
      <c r="E8">
        <v>24.050000000000004</v>
      </c>
      <c r="F8">
        <v>22.95</v>
      </c>
      <c r="G8" s="5">
        <f t="shared" si="3"/>
        <v>3.601</v>
      </c>
      <c r="H8" s="5">
        <f t="shared" si="3"/>
        <v>2.4609999999999999</v>
      </c>
      <c r="I8" s="5">
        <f t="shared" si="3"/>
        <v>0.68300000000000005</v>
      </c>
      <c r="J8" s="5">
        <f t="shared" si="4"/>
        <v>9.89</v>
      </c>
      <c r="K8" s="5">
        <f t="shared" si="5"/>
        <v>1.0289999999999999</v>
      </c>
      <c r="M8">
        <f t="shared" si="6"/>
        <v>10.176191218422288</v>
      </c>
      <c r="N8" s="5">
        <f t="shared" si="7"/>
        <v>3.6013908687647764</v>
      </c>
      <c r="O8" s="5">
        <f t="shared" si="8"/>
        <v>2.4613431813418756</v>
      </c>
      <c r="P8" s="5">
        <f t="shared" si="9"/>
        <v>0.68344238963044845</v>
      </c>
      <c r="Q8" s="5">
        <f t="shared" si="10"/>
        <v>9.8854700483776021</v>
      </c>
      <c r="R8" s="5">
        <f t="shared" si="11"/>
        <v>1.0294089374224951</v>
      </c>
    </row>
    <row r="9" spans="1:18" x14ac:dyDescent="0.3">
      <c r="A9" t="s">
        <v>19</v>
      </c>
      <c r="B9" s="5">
        <f t="shared" si="2"/>
        <v>10.18</v>
      </c>
      <c r="C9">
        <v>3.75</v>
      </c>
      <c r="D9">
        <v>2.8500000000000014</v>
      </c>
      <c r="E9">
        <v>24.300000000000004</v>
      </c>
      <c r="F9">
        <v>23.45</v>
      </c>
      <c r="G9" s="5">
        <f t="shared" si="3"/>
        <v>3.8490000000000002</v>
      </c>
      <c r="H9" s="5">
        <f t="shared" si="3"/>
        <v>2.9569999999999999</v>
      </c>
      <c r="I9" s="5">
        <f t="shared" si="3"/>
        <v>0.76800000000000002</v>
      </c>
      <c r="J9" s="5">
        <f t="shared" si="4"/>
        <v>10.78</v>
      </c>
      <c r="K9" s="5">
        <f t="shared" si="5"/>
        <v>0.94399999999999995</v>
      </c>
      <c r="M9">
        <f t="shared" si="6"/>
        <v>10.176191218422288</v>
      </c>
      <c r="N9" s="5">
        <f t="shared" si="7"/>
        <v>3.8493153685425976</v>
      </c>
      <c r="O9" s="5">
        <f t="shared" si="8"/>
        <v>2.9566456907737635</v>
      </c>
      <c r="P9" s="5">
        <f t="shared" si="9"/>
        <v>0.76809650748184588</v>
      </c>
      <c r="Q9" s="5">
        <f t="shared" si="10"/>
        <v>10.778518889027291</v>
      </c>
      <c r="R9" s="5">
        <f t="shared" si="11"/>
        <v>0.94411777009379438</v>
      </c>
    </row>
    <row r="10" spans="1:18" x14ac:dyDescent="0.3">
      <c r="A10" t="s">
        <v>19</v>
      </c>
      <c r="B10" s="5">
        <f t="shared" si="2"/>
        <v>10.18</v>
      </c>
      <c r="C10">
        <v>4.1999999999999993</v>
      </c>
      <c r="D10">
        <v>3.6000000000000014</v>
      </c>
      <c r="E10">
        <v>24.750000000000004</v>
      </c>
      <c r="F10">
        <v>24.2</v>
      </c>
      <c r="G10" s="5">
        <f t="shared" si="3"/>
        <v>4.2960000000000003</v>
      </c>
      <c r="H10" s="5">
        <f t="shared" si="3"/>
        <v>3.7</v>
      </c>
      <c r="I10" s="5">
        <f t="shared" si="3"/>
        <v>0.86099999999999999</v>
      </c>
      <c r="J10" s="5">
        <f t="shared" si="4"/>
        <v>12.39</v>
      </c>
      <c r="K10" s="5">
        <f t="shared" si="5"/>
        <v>0.82199999999999995</v>
      </c>
      <c r="M10">
        <f t="shared" si="6"/>
        <v>10.176191218422288</v>
      </c>
      <c r="N10" s="5">
        <f t="shared" si="7"/>
        <v>4.2957367321223847</v>
      </c>
      <c r="O10" s="5">
        <f t="shared" si="8"/>
        <v>3.7001378525556987</v>
      </c>
      <c r="P10" s="5">
        <f t="shared" si="9"/>
        <v>0.8613511682145335</v>
      </c>
      <c r="Q10" s="5">
        <f t="shared" si="10"/>
        <v>12.386573282778043</v>
      </c>
      <c r="R10" s="5">
        <f t="shared" si="11"/>
        <v>0.82155015645618379</v>
      </c>
    </row>
    <row r="11" spans="1:18" x14ac:dyDescent="0.3">
      <c r="A11" t="s">
        <v>19</v>
      </c>
      <c r="B11" s="5">
        <f t="shared" si="2"/>
        <v>10.18</v>
      </c>
      <c r="C11">
        <v>4.5999999999999979</v>
      </c>
      <c r="D11">
        <v>4.1500000000000021</v>
      </c>
      <c r="E11">
        <v>25.150000000000002</v>
      </c>
      <c r="F11">
        <v>24.75</v>
      </c>
      <c r="G11" s="5">
        <f t="shared" si="3"/>
        <v>4.6929999999999996</v>
      </c>
      <c r="H11" s="5">
        <f t="shared" si="3"/>
        <v>4.2460000000000004</v>
      </c>
      <c r="I11" s="5">
        <f t="shared" si="3"/>
        <v>0.90500000000000003</v>
      </c>
      <c r="J11" s="5">
        <f t="shared" si="4"/>
        <v>13.82</v>
      </c>
      <c r="K11" s="5">
        <f t="shared" si="5"/>
        <v>0.73699999999999999</v>
      </c>
      <c r="M11">
        <f t="shared" si="6"/>
        <v>10.176191218422288</v>
      </c>
      <c r="N11" s="5">
        <f t="shared" si="7"/>
        <v>4.6927156456421981</v>
      </c>
      <c r="O11" s="5">
        <f t="shared" si="8"/>
        <v>4.2457367321223876</v>
      </c>
      <c r="P11" s="5">
        <f t="shared" si="9"/>
        <v>0.90475047983465839</v>
      </c>
      <c r="Q11" s="5">
        <f t="shared" si="10"/>
        <v>13.816531027167763</v>
      </c>
      <c r="R11" s="5">
        <f t="shared" si="11"/>
        <v>0.73652287961519491</v>
      </c>
    </row>
    <row r="12" spans="1:18" x14ac:dyDescent="0.3">
      <c r="A12" t="s">
        <v>19</v>
      </c>
      <c r="B12" s="5">
        <f t="shared" si="2"/>
        <v>10.18</v>
      </c>
      <c r="C12">
        <v>4.7999999999999972</v>
      </c>
      <c r="D12">
        <v>4.4000000000000021</v>
      </c>
      <c r="E12">
        <v>25.35</v>
      </c>
      <c r="F12">
        <v>25</v>
      </c>
      <c r="G12" s="5">
        <f t="shared" si="3"/>
        <v>4.891</v>
      </c>
      <c r="H12" s="5">
        <f t="shared" si="3"/>
        <v>4.4939999999999998</v>
      </c>
      <c r="I12" s="5">
        <f t="shared" si="3"/>
        <v>0.91900000000000004</v>
      </c>
      <c r="J12" s="5">
        <f t="shared" si="4"/>
        <v>14.53</v>
      </c>
      <c r="K12" s="5">
        <f t="shared" si="5"/>
        <v>0.7</v>
      </c>
      <c r="M12">
        <f t="shared" si="6"/>
        <v>10.176191218422288</v>
      </c>
      <c r="N12" s="5">
        <f t="shared" si="7"/>
        <v>4.8912584479546179</v>
      </c>
      <c r="O12" s="5">
        <f t="shared" si="8"/>
        <v>4.4938315711531516</v>
      </c>
      <c r="P12" s="5">
        <f t="shared" si="9"/>
        <v>0.91874752049390096</v>
      </c>
      <c r="Q12" s="5">
        <f t="shared" si="10"/>
        <v>14.53170205537733</v>
      </c>
      <c r="R12" s="5">
        <f t="shared" si="11"/>
        <v>0.7002752450912435</v>
      </c>
    </row>
    <row r="13" spans="1:18" x14ac:dyDescent="0.3">
      <c r="A13" t="s">
        <v>19</v>
      </c>
      <c r="B13" s="5">
        <f t="shared" si="2"/>
        <v>10.18</v>
      </c>
      <c r="C13">
        <v>5.0199999999999996</v>
      </c>
      <c r="D13">
        <v>4.6999999999999993</v>
      </c>
      <c r="E13">
        <v>25.570000000000004</v>
      </c>
      <c r="F13">
        <v>25.299999999999997</v>
      </c>
      <c r="G13" s="5">
        <f t="shared" si="3"/>
        <v>5.1100000000000003</v>
      </c>
      <c r="H13" s="5">
        <f t="shared" si="3"/>
        <v>4.7919999999999998</v>
      </c>
      <c r="I13" s="5">
        <f t="shared" si="3"/>
        <v>0.93799999999999994</v>
      </c>
      <c r="J13" s="5">
        <f t="shared" si="4"/>
        <v>15.32</v>
      </c>
      <c r="K13" s="5">
        <f t="shared" si="5"/>
        <v>0.66400000000000003</v>
      </c>
      <c r="M13">
        <f t="shared" si="6"/>
        <v>10.176191218422288</v>
      </c>
      <c r="N13" s="5">
        <f t="shared" si="7"/>
        <v>5.1096948586245619</v>
      </c>
      <c r="O13" s="5">
        <f t="shared" si="8"/>
        <v>4.7916195097106939</v>
      </c>
      <c r="P13" s="5">
        <f t="shared" si="9"/>
        <v>0.93775061765635681</v>
      </c>
      <c r="Q13" s="5">
        <f t="shared" si="10"/>
        <v>15.318531850251535</v>
      </c>
      <c r="R13" s="5">
        <f t="shared" si="11"/>
        <v>0.66430590854927074</v>
      </c>
    </row>
    <row r="14" spans="1:18" x14ac:dyDescent="0.3">
      <c r="A14" t="s">
        <v>19</v>
      </c>
      <c r="B14" s="5">
        <f t="shared" si="2"/>
        <v>10.18</v>
      </c>
      <c r="C14">
        <v>5.25</v>
      </c>
      <c r="D14">
        <v>4.9000000000000004</v>
      </c>
      <c r="E14">
        <v>25.800000000000004</v>
      </c>
      <c r="F14">
        <v>25.5</v>
      </c>
      <c r="G14" s="5">
        <f t="shared" si="3"/>
        <v>5.3380000000000001</v>
      </c>
      <c r="H14" s="5">
        <f t="shared" si="3"/>
        <v>4.99</v>
      </c>
      <c r="I14" s="5">
        <f t="shared" si="3"/>
        <v>0.93500000000000005</v>
      </c>
      <c r="J14" s="5">
        <f t="shared" si="4"/>
        <v>16.14</v>
      </c>
      <c r="K14" s="5">
        <f t="shared" si="5"/>
        <v>0.63</v>
      </c>
      <c r="M14">
        <f t="shared" si="6"/>
        <v>10.176191218422288</v>
      </c>
      <c r="N14" s="5">
        <f t="shared" si="7"/>
        <v>5.3381027762314748</v>
      </c>
      <c r="O14" s="5">
        <f t="shared" si="8"/>
        <v>4.9901879768869186</v>
      </c>
      <c r="P14" s="5">
        <f t="shared" si="9"/>
        <v>0.93482425986744067</v>
      </c>
      <c r="Q14" s="5">
        <f t="shared" si="10"/>
        <v>16.141280010263397</v>
      </c>
      <c r="R14" s="5">
        <f t="shared" si="11"/>
        <v>0.63044512033443312</v>
      </c>
    </row>
    <row r="15" spans="1:18" x14ac:dyDescent="0.3">
      <c r="A15" t="s">
        <v>19</v>
      </c>
      <c r="B15" s="5">
        <f t="shared" si="2"/>
        <v>10.18</v>
      </c>
      <c r="C15">
        <v>5.4699999999999989</v>
      </c>
      <c r="D15">
        <v>5.2000000000000011</v>
      </c>
      <c r="E15">
        <v>26.020000000000003</v>
      </c>
      <c r="F15">
        <v>25.799999999999997</v>
      </c>
      <c r="G15" s="5">
        <f t="shared" si="3"/>
        <v>5.5570000000000004</v>
      </c>
      <c r="H15" s="5">
        <f t="shared" si="3"/>
        <v>5.2880000000000003</v>
      </c>
      <c r="I15" s="5">
        <f t="shared" si="3"/>
        <v>0.95199999999999996</v>
      </c>
      <c r="J15" s="5">
        <f t="shared" si="4"/>
        <v>16.93</v>
      </c>
      <c r="K15" s="5">
        <f t="shared" si="5"/>
        <v>0.60099999999999998</v>
      </c>
      <c r="M15">
        <f t="shared" si="6"/>
        <v>10.176191218422288</v>
      </c>
      <c r="N15" s="5">
        <f t="shared" si="7"/>
        <v>5.5566192504475627</v>
      </c>
      <c r="O15" s="5">
        <f t="shared" si="8"/>
        <v>5.2881027762314758</v>
      </c>
      <c r="P15" s="5">
        <f t="shared" si="9"/>
        <v>0.95167628694471751</v>
      </c>
      <c r="Q15" s="5">
        <f t="shared" si="10"/>
        <v>16.928398202037165</v>
      </c>
      <c r="R15" s="5">
        <f t="shared" si="11"/>
        <v>0.6011313709053514</v>
      </c>
    </row>
    <row r="16" spans="1:18" x14ac:dyDescent="0.3">
      <c r="A16" t="s">
        <v>19</v>
      </c>
      <c r="B16" s="5">
        <f t="shared" si="2"/>
        <v>10.18</v>
      </c>
      <c r="C16">
        <v>5.6499999999999986</v>
      </c>
      <c r="D16">
        <v>5.4</v>
      </c>
      <c r="E16">
        <v>26.200000000000003</v>
      </c>
      <c r="F16">
        <v>26</v>
      </c>
      <c r="G16" s="5">
        <f t="shared" si="3"/>
        <v>5.7350000000000003</v>
      </c>
      <c r="H16" s="5">
        <f t="shared" si="3"/>
        <v>5.4870000000000001</v>
      </c>
      <c r="I16" s="5">
        <f t="shared" si="3"/>
        <v>0.95699999999999996</v>
      </c>
      <c r="J16" s="5">
        <f t="shared" si="4"/>
        <v>17.57</v>
      </c>
      <c r="K16" s="5">
        <f t="shared" si="5"/>
        <v>0.57899999999999996</v>
      </c>
      <c r="M16">
        <f t="shared" si="6"/>
        <v>10.176191218422288</v>
      </c>
      <c r="N16" s="5">
        <f t="shared" si="7"/>
        <v>5.7354331507061325</v>
      </c>
      <c r="O16" s="5">
        <f t="shared" si="8"/>
        <v>5.4867525620868625</v>
      </c>
      <c r="P16" s="5">
        <f t="shared" si="9"/>
        <v>0.95664135871086686</v>
      </c>
      <c r="Q16" s="5">
        <f t="shared" si="10"/>
        <v>17.572503752158561</v>
      </c>
      <c r="R16" s="5">
        <f t="shared" si="11"/>
        <v>0.5790973990927315</v>
      </c>
    </row>
    <row r="17" spans="1:18" x14ac:dyDescent="0.3">
      <c r="A17" t="s">
        <v>19</v>
      </c>
      <c r="B17" s="5">
        <f t="shared" si="2"/>
        <v>10.18</v>
      </c>
      <c r="C17">
        <v>5.7999999999999972</v>
      </c>
      <c r="D17">
        <v>5.5500000000000007</v>
      </c>
      <c r="E17">
        <v>26.35</v>
      </c>
      <c r="F17">
        <v>26.15</v>
      </c>
      <c r="G17" s="5">
        <f t="shared" si="3"/>
        <v>5.8840000000000003</v>
      </c>
      <c r="H17" s="5">
        <f t="shared" si="3"/>
        <v>5.6360000000000001</v>
      </c>
      <c r="I17" s="5">
        <f t="shared" si="3"/>
        <v>0.95799999999999996</v>
      </c>
      <c r="J17" s="5">
        <f t="shared" si="4"/>
        <v>18.11</v>
      </c>
      <c r="K17" s="5">
        <f t="shared" si="5"/>
        <v>0.56200000000000006</v>
      </c>
      <c r="M17">
        <f t="shared" si="6"/>
        <v>10.176191218422288</v>
      </c>
      <c r="N17" s="5">
        <f t="shared" si="7"/>
        <v>5.8844632457837918</v>
      </c>
      <c r="O17" s="5">
        <f t="shared" si="8"/>
        <v>5.6357601672520561</v>
      </c>
      <c r="P17" s="5">
        <f t="shared" si="9"/>
        <v>0.95773563906445824</v>
      </c>
      <c r="Q17" s="5">
        <f t="shared" si="10"/>
        <v>18.109325057637797</v>
      </c>
      <c r="R17" s="5">
        <f t="shared" si="11"/>
        <v>0.56193100438772969</v>
      </c>
    </row>
    <row r="18" spans="1:18" x14ac:dyDescent="0.3">
      <c r="A18" t="s">
        <v>19</v>
      </c>
      <c r="B18" s="5">
        <f t="shared" si="2"/>
        <v>10.18</v>
      </c>
      <c r="C18">
        <v>6</v>
      </c>
      <c r="D18">
        <v>5.8000000000000007</v>
      </c>
      <c r="E18">
        <v>26.550000000000004</v>
      </c>
      <c r="F18">
        <v>26.4</v>
      </c>
      <c r="G18" s="5">
        <f t="shared" si="3"/>
        <v>6.0830000000000002</v>
      </c>
      <c r="H18" s="5">
        <f t="shared" si="3"/>
        <v>5.8840000000000003</v>
      </c>
      <c r="I18" s="5">
        <f t="shared" si="3"/>
        <v>0.96699999999999997</v>
      </c>
      <c r="J18" s="5">
        <f t="shared" si="4"/>
        <v>18.829999999999998</v>
      </c>
      <c r="K18" s="5">
        <f t="shared" si="5"/>
        <v>0.54100000000000004</v>
      </c>
      <c r="M18">
        <f>M17</f>
        <v>10.176191218422288</v>
      </c>
      <c r="N18" s="5">
        <f t="shared" si="7"/>
        <v>6.0831955227435266</v>
      </c>
      <c r="O18" s="5">
        <f t="shared" si="8"/>
        <v>5.884143612216941</v>
      </c>
      <c r="P18" s="5">
        <f t="shared" si="9"/>
        <v>0.96727839672711802</v>
      </c>
      <c r="Q18" s="5">
        <f t="shared" si="10"/>
        <v>18.825178592474458</v>
      </c>
      <c r="R18" s="5">
        <f t="shared" si="11"/>
        <v>0.54056279829878029</v>
      </c>
    </row>
    <row r="19" spans="1:18" x14ac:dyDescent="0.3">
      <c r="A19" t="s">
        <v>19</v>
      </c>
      <c r="B19" s="5">
        <f t="shared" si="2"/>
        <v>10.18</v>
      </c>
      <c r="C19">
        <v>6.5</v>
      </c>
      <c r="D19">
        <v>6.2000000000000011</v>
      </c>
      <c r="E19">
        <v>27.050000000000004</v>
      </c>
      <c r="F19" s="6">
        <v>26.799999999999997</v>
      </c>
      <c r="G19" s="5">
        <f t="shared" ref="G19:G20" si="12">ROUND(N19,3)</f>
        <v>6.58</v>
      </c>
      <c r="H19" s="5">
        <f t="shared" ref="H19:H20" si="13">ROUND(O19,3)</f>
        <v>6.282</v>
      </c>
      <c r="I19" s="5">
        <f t="shared" ref="I19:I20" si="14">ROUND(P19,3)</f>
        <v>0.95499999999999996</v>
      </c>
      <c r="J19" s="5">
        <f t="shared" ref="J19:J20" si="15">ROUND(Q19,2)</f>
        <v>20.62</v>
      </c>
      <c r="K19" s="5">
        <f t="shared" ref="K19:K20" si="16">ROUND(R19,3)</f>
        <v>0.49399999999999999</v>
      </c>
      <c r="M19">
        <f t="shared" ref="M19:M20" si="17">M18</f>
        <v>10.176191218422288</v>
      </c>
      <c r="N19" s="5">
        <f t="shared" ref="N19:N20" si="18">(C19+((((1000*M19)/(30*E19))^2)/1962))</f>
        <v>6.5801483280031414</v>
      </c>
      <c r="O19" s="5">
        <f t="shared" ref="O19:O20" si="19">IF(D19=0,0,(D19+((((1000*M19)/(30*F19))^2)/1962)))</f>
        <v>6.2816506069986628</v>
      </c>
      <c r="P19" s="5">
        <f t="shared" ref="P19:P21" si="20">O19/N19</f>
        <v>0.95463662730304089</v>
      </c>
      <c r="Q19" s="5">
        <f t="shared" si="10"/>
        <v>20.615252292300116</v>
      </c>
      <c r="R19" s="5">
        <f t="shared" ref="R19:R20" si="21">M19/Q19</f>
        <v>0.49362438422464217</v>
      </c>
    </row>
    <row r="20" spans="1:18" x14ac:dyDescent="0.3">
      <c r="A20" t="s">
        <v>19</v>
      </c>
      <c r="B20" s="5">
        <f t="shared" si="2"/>
        <v>10.18</v>
      </c>
      <c r="C20">
        <v>7</v>
      </c>
      <c r="D20">
        <v>6.8500000000000014</v>
      </c>
      <c r="E20">
        <v>27.550000000000004</v>
      </c>
      <c r="F20">
        <v>27.45</v>
      </c>
      <c r="G20" s="5">
        <f t="shared" si="12"/>
        <v>7.077</v>
      </c>
      <c r="H20" s="5">
        <f t="shared" si="13"/>
        <v>6.9279999999999999</v>
      </c>
      <c r="I20" s="5">
        <f t="shared" si="14"/>
        <v>0.97899999999999998</v>
      </c>
      <c r="J20" s="5">
        <f t="shared" si="15"/>
        <v>22.41</v>
      </c>
      <c r="K20" s="5">
        <f t="shared" si="16"/>
        <v>0.45400000000000001</v>
      </c>
      <c r="M20">
        <f t="shared" si="17"/>
        <v>10.176191218422288</v>
      </c>
      <c r="N20" s="5">
        <f t="shared" si="18"/>
        <v>7.0772655320248861</v>
      </c>
      <c r="O20" s="5">
        <f t="shared" si="19"/>
        <v>6.9278295121392688</v>
      </c>
      <c r="P20" s="5">
        <f t="shared" si="20"/>
        <v>0.97888506242850237</v>
      </c>
      <c r="Q20" s="5">
        <f t="shared" si="10"/>
        <v>22.405918172906844</v>
      </c>
      <c r="R20" s="5">
        <f t="shared" si="21"/>
        <v>0.4541742561002165</v>
      </c>
    </row>
    <row r="21" spans="1:18" x14ac:dyDescent="0.3">
      <c r="A21" t="s">
        <v>19</v>
      </c>
      <c r="B21" s="5">
        <f>ROUND(M21,2)</f>
        <v>13.5</v>
      </c>
      <c r="C21">
        <v>4.5499999999999972</v>
      </c>
      <c r="D21">
        <v>0</v>
      </c>
      <c r="E21">
        <v>25.1</v>
      </c>
      <c r="F21" s="6" t="s">
        <v>30</v>
      </c>
      <c r="G21" s="5">
        <f t="shared" ref="G21:I22" si="22">ROUND(N21,3)</f>
        <v>4.7140000000000004</v>
      </c>
      <c r="H21" s="5">
        <f t="shared" si="22"/>
        <v>0</v>
      </c>
      <c r="I21" s="5">
        <f t="shared" si="22"/>
        <v>0</v>
      </c>
      <c r="J21" s="5">
        <f>ROUND(Q21,2)</f>
        <v>13.5</v>
      </c>
      <c r="K21" s="5">
        <f>ROUND(R21,3)</f>
        <v>1</v>
      </c>
      <c r="M21">
        <v>13.497025892878817</v>
      </c>
      <c r="N21" s="5">
        <f>(C21+((((1000*M21)/(30*E21))^2)/1962))</f>
        <v>4.7137522238369129</v>
      </c>
      <c r="O21" s="5">
        <f>IF(D21=0,0,(D21+((((1000*M21)/(30*F21))^2)/1962)))</f>
        <v>0</v>
      </c>
      <c r="P21" s="5">
        <f t="shared" si="20"/>
        <v>0</v>
      </c>
      <c r="Q21" s="5">
        <f>M21</f>
        <v>13.497025892878817</v>
      </c>
      <c r="R21" s="5">
        <f>M21/Q21</f>
        <v>1</v>
      </c>
    </row>
    <row r="22" spans="1:18" x14ac:dyDescent="0.3">
      <c r="A22" t="s">
        <v>19</v>
      </c>
      <c r="B22" s="5">
        <f t="shared" ref="B22:B23" si="23">ROUND(M22,2)</f>
        <v>13.5</v>
      </c>
      <c r="C22">
        <v>4.5</v>
      </c>
      <c r="D22">
        <v>0</v>
      </c>
      <c r="E22">
        <v>25.050000000000004</v>
      </c>
      <c r="F22">
        <v>20.049999999999997</v>
      </c>
      <c r="G22" s="5">
        <f t="shared" si="22"/>
        <v>4.6639999999999997</v>
      </c>
      <c r="H22" s="5">
        <f t="shared" si="22"/>
        <v>0</v>
      </c>
      <c r="I22" s="5">
        <f t="shared" si="22"/>
        <v>0</v>
      </c>
      <c r="J22" s="5">
        <f>ROUND(Q22,2)</f>
        <v>13.71</v>
      </c>
      <c r="K22" s="5">
        <f>ROUND(R22,3)</f>
        <v>0.98399999999999999</v>
      </c>
      <c r="M22">
        <f>M21</f>
        <v>13.497025892878817</v>
      </c>
      <c r="N22" s="5">
        <f>(C22+((((1000*M22)/(30*E22))^2)/1962))</f>
        <v>4.6644065777259778</v>
      </c>
      <c r="O22" s="5">
        <f>IF(D22=0,0,(D22+((((1000*M22)/(30*F22))^2)/1962)))</f>
        <v>0</v>
      </c>
      <c r="P22" s="5">
        <f>O22/N22</f>
        <v>0</v>
      </c>
      <c r="Q22" s="5">
        <f xml:space="preserve"> 3.6021*N22-3.0871</f>
        <v>13.714558933626744</v>
      </c>
      <c r="R22" s="5">
        <f>M22/Q22</f>
        <v>0.98413853177483113</v>
      </c>
    </row>
    <row r="23" spans="1:18" x14ac:dyDescent="0.3">
      <c r="A23" t="s">
        <v>19</v>
      </c>
      <c r="B23" s="5">
        <f t="shared" si="23"/>
        <v>13.5</v>
      </c>
      <c r="C23">
        <v>4.5</v>
      </c>
      <c r="D23">
        <v>0</v>
      </c>
      <c r="E23">
        <v>25.050000000000004</v>
      </c>
      <c r="F23">
        <v>20.549999999999997</v>
      </c>
      <c r="G23" s="5">
        <f t="shared" ref="G23:G41" si="24">ROUND(N23,3)</f>
        <v>4.6639999999999997</v>
      </c>
      <c r="H23" s="5">
        <f t="shared" ref="H23:H41" si="25">ROUND(O23,3)</f>
        <v>0</v>
      </c>
      <c r="I23" s="5">
        <f t="shared" ref="I23:I41" si="26">ROUND(P23,3)</f>
        <v>0</v>
      </c>
      <c r="J23" s="5">
        <f t="shared" ref="J23:J41" si="27">ROUND(Q23,2)</f>
        <v>13.71</v>
      </c>
      <c r="K23" s="5">
        <f t="shared" ref="K23:K41" si="28">ROUND(R23,3)</f>
        <v>0.98399999999999999</v>
      </c>
      <c r="M23">
        <f t="shared" ref="M23:M41" si="29">M22</f>
        <v>13.497025892878817</v>
      </c>
      <c r="N23" s="5">
        <f t="shared" ref="N23:N41" si="30">(C23+((((1000*M23)/(30*E23))^2)/1962))</f>
        <v>4.6644065777259778</v>
      </c>
      <c r="O23" s="5">
        <f t="shared" ref="O23:O41" si="31">IF(D23=0,0,(D23+((((1000*M23)/(30*F23))^2)/1962)))</f>
        <v>0</v>
      </c>
      <c r="P23" s="5">
        <f t="shared" ref="P23:P42" si="32">O23/N23</f>
        <v>0</v>
      </c>
      <c r="Q23" s="5">
        <f t="shared" ref="Q23:Q41" si="33" xml:space="preserve"> 3.6021*N23-3.0871</f>
        <v>13.714558933626744</v>
      </c>
      <c r="R23" s="5">
        <f t="shared" ref="R23:R41" si="34">M23/Q23</f>
        <v>0.98413853177483113</v>
      </c>
    </row>
    <row r="24" spans="1:18" x14ac:dyDescent="0.3">
      <c r="A24" t="s">
        <v>19</v>
      </c>
      <c r="B24" s="5">
        <f t="shared" ref="B24:B41" si="35">ROUND(M24,2)</f>
        <v>13.5</v>
      </c>
      <c r="C24">
        <v>4.4499999999999993</v>
      </c>
      <c r="D24">
        <v>0.5</v>
      </c>
      <c r="E24">
        <v>25.000000000000004</v>
      </c>
      <c r="F24">
        <v>21.099999999999998</v>
      </c>
      <c r="G24" s="5">
        <f t="shared" si="24"/>
        <v>4.6150000000000002</v>
      </c>
      <c r="H24" s="5">
        <f t="shared" si="25"/>
        <v>0.73199999999999998</v>
      </c>
      <c r="I24" s="5">
        <f t="shared" si="26"/>
        <v>0.159</v>
      </c>
      <c r="J24" s="5">
        <f t="shared" si="27"/>
        <v>13.54</v>
      </c>
      <c r="K24" s="5">
        <f t="shared" si="28"/>
        <v>0.997</v>
      </c>
      <c r="M24">
        <f t="shared" si="29"/>
        <v>13.497025892878817</v>
      </c>
      <c r="N24" s="5">
        <f t="shared" si="30"/>
        <v>4.6150648616631917</v>
      </c>
      <c r="O24" s="5">
        <f t="shared" si="31"/>
        <v>0.73172331829809656</v>
      </c>
      <c r="P24" s="5">
        <f t="shared" si="32"/>
        <v>0.15855103670945933</v>
      </c>
      <c r="Q24" s="5">
        <f t="shared" si="33"/>
        <v>13.536825138196985</v>
      </c>
      <c r="R24" s="5">
        <f t="shared" si="34"/>
        <v>0.99705992764833273</v>
      </c>
    </row>
    <row r="25" spans="1:18" x14ac:dyDescent="0.3">
      <c r="A25" t="s">
        <v>19</v>
      </c>
      <c r="B25" s="5">
        <f t="shared" si="35"/>
        <v>13.5</v>
      </c>
      <c r="C25">
        <v>4.2999999999999972</v>
      </c>
      <c r="D25">
        <v>1.1500000000000021</v>
      </c>
      <c r="E25">
        <v>24.85</v>
      </c>
      <c r="F25">
        <v>21.75</v>
      </c>
      <c r="G25" s="5">
        <f t="shared" si="24"/>
        <v>4.4669999999999996</v>
      </c>
      <c r="H25" s="5">
        <f t="shared" si="25"/>
        <v>1.3680000000000001</v>
      </c>
      <c r="I25" s="5">
        <f t="shared" si="26"/>
        <v>0.30599999999999999</v>
      </c>
      <c r="J25" s="5">
        <f t="shared" si="27"/>
        <v>13</v>
      </c>
      <c r="K25" s="5">
        <f t="shared" si="28"/>
        <v>1.038</v>
      </c>
      <c r="M25">
        <f t="shared" si="29"/>
        <v>13.497025892878817</v>
      </c>
      <c r="N25" s="5">
        <f t="shared" si="30"/>
        <v>4.4670636107016239</v>
      </c>
      <c r="O25" s="5">
        <f t="shared" si="31"/>
        <v>1.3680801448846538</v>
      </c>
      <c r="P25" s="5">
        <f t="shared" si="32"/>
        <v>0.30625938292151944</v>
      </c>
      <c r="Q25" s="5">
        <f t="shared" si="33"/>
        <v>13.003709832108321</v>
      </c>
      <c r="R25" s="5">
        <f t="shared" si="34"/>
        <v>1.0379365632684618</v>
      </c>
    </row>
    <row r="26" spans="1:18" x14ac:dyDescent="0.3">
      <c r="A26" t="s">
        <v>19</v>
      </c>
      <c r="B26" s="5">
        <f t="shared" si="35"/>
        <v>13.5</v>
      </c>
      <c r="C26">
        <v>4.2999999999999972</v>
      </c>
      <c r="D26">
        <v>1.8000000000000007</v>
      </c>
      <c r="E26">
        <v>24.85</v>
      </c>
      <c r="F26">
        <v>22.4</v>
      </c>
      <c r="G26" s="5">
        <f t="shared" si="24"/>
        <v>4.4669999999999996</v>
      </c>
      <c r="H26" s="5">
        <f t="shared" si="25"/>
        <v>2.0059999999999998</v>
      </c>
      <c r="I26" s="5">
        <f t="shared" si="26"/>
        <v>0.44900000000000001</v>
      </c>
      <c r="J26" s="5">
        <f t="shared" si="27"/>
        <v>13</v>
      </c>
      <c r="K26" s="5">
        <f t="shared" si="28"/>
        <v>1.038</v>
      </c>
      <c r="M26">
        <f t="shared" si="29"/>
        <v>13.497025892878817</v>
      </c>
      <c r="N26" s="5">
        <f t="shared" si="30"/>
        <v>4.4670636107016239</v>
      </c>
      <c r="O26" s="5">
        <f t="shared" si="31"/>
        <v>2.0056073392448499</v>
      </c>
      <c r="P26" s="5">
        <f t="shared" si="32"/>
        <v>0.44897666879873177</v>
      </c>
      <c r="Q26" s="5">
        <f t="shared" si="33"/>
        <v>13.003709832108321</v>
      </c>
      <c r="R26" s="5">
        <f t="shared" si="34"/>
        <v>1.0379365632684618</v>
      </c>
    </row>
    <row r="27" spans="1:18" x14ac:dyDescent="0.3">
      <c r="A27" t="s">
        <v>19</v>
      </c>
      <c r="B27" s="5">
        <f t="shared" si="35"/>
        <v>13.5</v>
      </c>
      <c r="C27">
        <v>4.3999999999999986</v>
      </c>
      <c r="D27">
        <v>2.1000000000000014</v>
      </c>
      <c r="E27">
        <v>24.950000000000003</v>
      </c>
      <c r="F27">
        <v>22.7</v>
      </c>
      <c r="G27" s="5">
        <f t="shared" si="24"/>
        <v>4.5659999999999998</v>
      </c>
      <c r="H27" s="5">
        <f t="shared" si="25"/>
        <v>2.2999999999999998</v>
      </c>
      <c r="I27" s="5">
        <f t="shared" si="26"/>
        <v>0.504</v>
      </c>
      <c r="J27" s="5">
        <f t="shared" si="27"/>
        <v>13.36</v>
      </c>
      <c r="K27" s="5">
        <f t="shared" si="28"/>
        <v>1.01</v>
      </c>
      <c r="M27">
        <f t="shared" si="29"/>
        <v>13.497025892878817</v>
      </c>
      <c r="N27" s="5">
        <f t="shared" si="30"/>
        <v>4.5657271071834966</v>
      </c>
      <c r="O27" s="5">
        <f t="shared" si="31"/>
        <v>2.3002086951803768</v>
      </c>
      <c r="P27" s="5">
        <f t="shared" si="32"/>
        <v>0.50379898780225796</v>
      </c>
      <c r="Q27" s="5">
        <f t="shared" si="33"/>
        <v>13.359105612785672</v>
      </c>
      <c r="R27" s="5">
        <f t="shared" si="34"/>
        <v>1.010324065404584</v>
      </c>
    </row>
    <row r="28" spans="1:18" x14ac:dyDescent="0.3">
      <c r="A28" t="s">
        <v>19</v>
      </c>
      <c r="B28" s="5">
        <f t="shared" si="35"/>
        <v>13.5</v>
      </c>
      <c r="C28">
        <v>4.5999999999999979</v>
      </c>
      <c r="D28">
        <v>2.8000000000000007</v>
      </c>
      <c r="E28">
        <v>25.150000000000002</v>
      </c>
      <c r="F28">
        <v>23.4</v>
      </c>
      <c r="G28" s="5">
        <f t="shared" si="24"/>
        <v>4.7629999999999999</v>
      </c>
      <c r="H28" s="5">
        <f t="shared" si="25"/>
        <v>2.988</v>
      </c>
      <c r="I28" s="5">
        <f t="shared" si="26"/>
        <v>0.627</v>
      </c>
      <c r="J28" s="5">
        <f t="shared" si="27"/>
        <v>14.07</v>
      </c>
      <c r="K28" s="5">
        <f t="shared" si="28"/>
        <v>0.95899999999999996</v>
      </c>
      <c r="M28">
        <f t="shared" si="29"/>
        <v>13.497025892878817</v>
      </c>
      <c r="N28" s="5">
        <f t="shared" si="30"/>
        <v>4.7631017687742236</v>
      </c>
      <c r="O28" s="5">
        <f t="shared" si="31"/>
        <v>2.9884095597550879</v>
      </c>
      <c r="P28" s="5">
        <f t="shared" si="32"/>
        <v>0.62740829502035822</v>
      </c>
      <c r="Q28" s="5">
        <f t="shared" si="33"/>
        <v>14.070068881301633</v>
      </c>
      <c r="R28" s="5">
        <f t="shared" si="34"/>
        <v>0.95927219736753666</v>
      </c>
    </row>
    <row r="29" spans="1:18" x14ac:dyDescent="0.3">
      <c r="A29" t="s">
        <v>19</v>
      </c>
      <c r="B29" s="5">
        <f t="shared" si="35"/>
        <v>13.5</v>
      </c>
      <c r="C29">
        <v>4.7999999999999972</v>
      </c>
      <c r="D29">
        <v>3.4000000000000021</v>
      </c>
      <c r="E29">
        <v>25.35</v>
      </c>
      <c r="F29">
        <v>24</v>
      </c>
      <c r="G29" s="5">
        <f t="shared" si="24"/>
        <v>4.9610000000000003</v>
      </c>
      <c r="H29" s="5">
        <f t="shared" si="25"/>
        <v>3.5790000000000002</v>
      </c>
      <c r="I29" s="5">
        <f t="shared" si="26"/>
        <v>0.72199999999999998</v>
      </c>
      <c r="J29" s="5">
        <f t="shared" si="27"/>
        <v>14.78</v>
      </c>
      <c r="K29" s="5">
        <f t="shared" si="28"/>
        <v>0.91300000000000003</v>
      </c>
      <c r="M29">
        <f t="shared" si="29"/>
        <v>13.497025892878817</v>
      </c>
      <c r="N29" s="5">
        <f t="shared" si="30"/>
        <v>4.9605383231049238</v>
      </c>
      <c r="O29" s="5">
        <f t="shared" si="31"/>
        <v>3.5791068377421817</v>
      </c>
      <c r="P29" s="5">
        <f t="shared" si="32"/>
        <v>0.72151581232053263</v>
      </c>
      <c r="Q29" s="5">
        <f t="shared" si="33"/>
        <v>14.781255093656245</v>
      </c>
      <c r="R29" s="5">
        <f t="shared" si="34"/>
        <v>0.913117716145188</v>
      </c>
    </row>
    <row r="30" spans="1:18" x14ac:dyDescent="0.3">
      <c r="A30" t="s">
        <v>19</v>
      </c>
      <c r="B30" s="5">
        <f t="shared" si="35"/>
        <v>13.5</v>
      </c>
      <c r="C30">
        <v>5</v>
      </c>
      <c r="D30">
        <v>3.8000000000000007</v>
      </c>
      <c r="E30">
        <v>25.550000000000004</v>
      </c>
      <c r="F30">
        <v>24.4</v>
      </c>
      <c r="G30" s="5">
        <f t="shared" si="24"/>
        <v>5.1580000000000004</v>
      </c>
      <c r="H30" s="5">
        <f t="shared" si="25"/>
        <v>3.9729999999999999</v>
      </c>
      <c r="I30" s="5">
        <f t="shared" si="26"/>
        <v>0.77</v>
      </c>
      <c r="J30" s="5">
        <f t="shared" si="27"/>
        <v>15.49</v>
      </c>
      <c r="K30" s="5">
        <f t="shared" si="28"/>
        <v>0.871</v>
      </c>
      <c r="M30">
        <f t="shared" si="29"/>
        <v>13.497025892878817</v>
      </c>
      <c r="N30" s="5">
        <f t="shared" si="30"/>
        <v>5.1580348398474198</v>
      </c>
      <c r="O30" s="5">
        <f t="shared" si="31"/>
        <v>3.9732826164665007</v>
      </c>
      <c r="P30" s="5">
        <f t="shared" si="32"/>
        <v>0.77030937941164324</v>
      </c>
      <c r="Q30" s="5">
        <f t="shared" si="33"/>
        <v>15.492657296614393</v>
      </c>
      <c r="R30" s="5">
        <f t="shared" si="34"/>
        <v>0.87118856594267524</v>
      </c>
    </row>
    <row r="31" spans="1:18" x14ac:dyDescent="0.3">
      <c r="A31" t="s">
        <v>19</v>
      </c>
      <c r="B31" s="5">
        <f t="shared" si="35"/>
        <v>13.5</v>
      </c>
      <c r="C31">
        <v>5.25</v>
      </c>
      <c r="D31">
        <v>4.1000000000000014</v>
      </c>
      <c r="E31">
        <v>25.800000000000004</v>
      </c>
      <c r="F31">
        <v>24.7</v>
      </c>
      <c r="G31" s="5">
        <f t="shared" si="24"/>
        <v>5.4050000000000002</v>
      </c>
      <c r="H31" s="5">
        <f t="shared" si="25"/>
        <v>4.2690000000000001</v>
      </c>
      <c r="I31" s="5">
        <f t="shared" si="26"/>
        <v>0.79</v>
      </c>
      <c r="J31" s="5">
        <f t="shared" si="27"/>
        <v>16.38</v>
      </c>
      <c r="K31" s="5">
        <f t="shared" si="28"/>
        <v>0.82399999999999995</v>
      </c>
      <c r="M31">
        <f t="shared" si="29"/>
        <v>13.497025892878817</v>
      </c>
      <c r="N31" s="5">
        <f t="shared" si="30"/>
        <v>5.4049869877704095</v>
      </c>
      <c r="O31" s="5">
        <f t="shared" si="31"/>
        <v>4.2690988846555369</v>
      </c>
      <c r="P31" s="5">
        <f t="shared" si="32"/>
        <v>0.78984443335664101</v>
      </c>
      <c r="Q31" s="5">
        <f t="shared" si="33"/>
        <v>16.382203628647794</v>
      </c>
      <c r="R31" s="5">
        <f t="shared" si="34"/>
        <v>0.82388341634799211</v>
      </c>
    </row>
    <row r="32" spans="1:18" x14ac:dyDescent="0.3">
      <c r="A32" t="s">
        <v>19</v>
      </c>
      <c r="B32" s="5">
        <f t="shared" si="35"/>
        <v>13.5</v>
      </c>
      <c r="C32">
        <v>5.4499999999999993</v>
      </c>
      <c r="D32">
        <v>4.4499999999999993</v>
      </c>
      <c r="E32">
        <v>26.000000000000004</v>
      </c>
      <c r="F32">
        <v>25.049999999999997</v>
      </c>
      <c r="G32" s="5">
        <f t="shared" si="24"/>
        <v>5.6029999999999998</v>
      </c>
      <c r="H32" s="5">
        <f t="shared" si="25"/>
        <v>4.6139999999999999</v>
      </c>
      <c r="I32" s="5">
        <f t="shared" si="26"/>
        <v>0.82399999999999995</v>
      </c>
      <c r="J32" s="5">
        <f t="shared" si="27"/>
        <v>17.09</v>
      </c>
      <c r="K32" s="5">
        <f t="shared" si="28"/>
        <v>0.79</v>
      </c>
      <c r="M32">
        <f t="shared" si="29"/>
        <v>13.497025892878817</v>
      </c>
      <c r="N32" s="5">
        <f t="shared" si="30"/>
        <v>5.6026117434016198</v>
      </c>
      <c r="O32" s="5">
        <f t="shared" si="31"/>
        <v>4.6144065777259771</v>
      </c>
      <c r="P32" s="5">
        <f t="shared" si="32"/>
        <v>0.82361705380718475</v>
      </c>
      <c r="Q32" s="5">
        <f t="shared" si="33"/>
        <v>17.094067760906977</v>
      </c>
      <c r="R32" s="5">
        <f t="shared" si="34"/>
        <v>0.78957367442672943</v>
      </c>
    </row>
    <row r="33" spans="1:18" x14ac:dyDescent="0.3">
      <c r="A33" t="s">
        <v>19</v>
      </c>
      <c r="B33" s="5">
        <f t="shared" si="35"/>
        <v>13.5</v>
      </c>
      <c r="C33">
        <v>5.8999999999999986</v>
      </c>
      <c r="D33">
        <v>5.2000000000000011</v>
      </c>
      <c r="E33">
        <v>26.450000000000003</v>
      </c>
      <c r="F33">
        <v>25.799999999999997</v>
      </c>
      <c r="G33" s="5">
        <f t="shared" si="24"/>
        <v>6.0469999999999997</v>
      </c>
      <c r="H33" s="5">
        <f t="shared" si="25"/>
        <v>5.3550000000000004</v>
      </c>
      <c r="I33" s="5">
        <f t="shared" si="26"/>
        <v>0.88500000000000001</v>
      </c>
      <c r="J33" s="5">
        <f t="shared" si="27"/>
        <v>18.7</v>
      </c>
      <c r="K33" s="5">
        <f t="shared" si="28"/>
        <v>0.72199999999999998</v>
      </c>
      <c r="M33">
        <f t="shared" si="29"/>
        <v>13.497025892878817</v>
      </c>
      <c r="N33" s="5">
        <f t="shared" si="30"/>
        <v>6.0474630787332728</v>
      </c>
      <c r="O33" s="5">
        <f t="shared" si="31"/>
        <v>5.3549869877704106</v>
      </c>
      <c r="P33" s="5">
        <f t="shared" si="32"/>
        <v>0.88549312629984489</v>
      </c>
      <c r="Q33" s="5">
        <f t="shared" si="33"/>
        <v>18.696466755905124</v>
      </c>
      <c r="R33" s="5">
        <f t="shared" si="34"/>
        <v>0.72190248933616796</v>
      </c>
    </row>
    <row r="34" spans="1:18" x14ac:dyDescent="0.3">
      <c r="A34" t="s">
        <v>19</v>
      </c>
      <c r="B34" s="5">
        <f t="shared" si="35"/>
        <v>13.5</v>
      </c>
      <c r="C34">
        <v>6.0999999999999979</v>
      </c>
      <c r="D34">
        <v>5.3500000000000014</v>
      </c>
      <c r="E34">
        <v>26.650000000000002</v>
      </c>
      <c r="F34">
        <v>25.95</v>
      </c>
      <c r="G34" s="5">
        <f t="shared" si="24"/>
        <v>6.2450000000000001</v>
      </c>
      <c r="H34" s="5">
        <f t="shared" si="25"/>
        <v>5.5030000000000001</v>
      </c>
      <c r="I34" s="5">
        <f t="shared" si="26"/>
        <v>0.88100000000000001</v>
      </c>
      <c r="J34" s="5">
        <f t="shared" si="27"/>
        <v>19.41</v>
      </c>
      <c r="K34" s="5">
        <f t="shared" si="28"/>
        <v>0.69499999999999995</v>
      </c>
      <c r="M34">
        <f t="shared" si="29"/>
        <v>13.497025892878817</v>
      </c>
      <c r="N34" s="5">
        <f t="shared" si="30"/>
        <v>6.2452580543977332</v>
      </c>
      <c r="O34" s="5">
        <f t="shared" si="31"/>
        <v>5.5032004091750428</v>
      </c>
      <c r="P34" s="5">
        <f t="shared" si="32"/>
        <v>0.88118062716397216</v>
      </c>
      <c r="Q34" s="5">
        <f t="shared" si="33"/>
        <v>19.408944037746075</v>
      </c>
      <c r="R34" s="5">
        <f t="shared" si="34"/>
        <v>0.69540238081114081</v>
      </c>
    </row>
    <row r="35" spans="1:18" x14ac:dyDescent="0.3">
      <c r="A35" t="s">
        <v>19</v>
      </c>
      <c r="B35" s="5">
        <f t="shared" si="35"/>
        <v>13.5</v>
      </c>
      <c r="C35">
        <v>6.2999999999999972</v>
      </c>
      <c r="D35">
        <v>5.6400000000000006</v>
      </c>
      <c r="E35">
        <v>26.85</v>
      </c>
      <c r="F35">
        <v>26.24</v>
      </c>
      <c r="G35" s="5">
        <f t="shared" si="24"/>
        <v>6.4429999999999996</v>
      </c>
      <c r="H35" s="5">
        <f t="shared" si="25"/>
        <v>5.79</v>
      </c>
      <c r="I35" s="5">
        <f t="shared" si="26"/>
        <v>0.89900000000000002</v>
      </c>
      <c r="J35" s="5">
        <f t="shared" si="27"/>
        <v>20.12</v>
      </c>
      <c r="K35" s="5">
        <f t="shared" si="28"/>
        <v>0.67100000000000004</v>
      </c>
      <c r="M35">
        <f t="shared" si="29"/>
        <v>13.497025892878817</v>
      </c>
      <c r="N35" s="5">
        <f t="shared" si="30"/>
        <v>6.4431021206017203</v>
      </c>
      <c r="O35" s="5">
        <f t="shared" si="31"/>
        <v>5.7898328319898518</v>
      </c>
      <c r="P35" s="5">
        <f t="shared" si="32"/>
        <v>0.89860950883844448</v>
      </c>
      <c r="Q35" s="5">
        <f t="shared" si="33"/>
        <v>20.121598148619459</v>
      </c>
      <c r="R35" s="5">
        <f t="shared" si="34"/>
        <v>0.67077305655290842</v>
      </c>
    </row>
    <row r="36" spans="1:18" x14ac:dyDescent="0.3">
      <c r="A36" t="s">
        <v>19</v>
      </c>
      <c r="B36" s="5">
        <f t="shared" si="35"/>
        <v>13.5</v>
      </c>
      <c r="C36">
        <v>6.5999999999999979</v>
      </c>
      <c r="D36">
        <v>6.1000000000000014</v>
      </c>
      <c r="E36">
        <v>27.150000000000002</v>
      </c>
      <c r="F36">
        <v>26.7</v>
      </c>
      <c r="G36" s="5">
        <f t="shared" si="24"/>
        <v>6.74</v>
      </c>
      <c r="H36" s="5">
        <f t="shared" si="25"/>
        <v>6.2450000000000001</v>
      </c>
      <c r="I36" s="5">
        <f t="shared" si="26"/>
        <v>0.92700000000000005</v>
      </c>
      <c r="J36" s="5">
        <f t="shared" si="27"/>
        <v>21.19</v>
      </c>
      <c r="K36" s="5">
        <f t="shared" si="28"/>
        <v>0.63700000000000001</v>
      </c>
      <c r="M36">
        <f t="shared" si="29"/>
        <v>13.497025892878817</v>
      </c>
      <c r="N36" s="5">
        <f t="shared" si="30"/>
        <v>6.7399571150514248</v>
      </c>
      <c r="O36" s="5">
        <f t="shared" si="31"/>
        <v>6.2447145261393713</v>
      </c>
      <c r="P36" s="5">
        <f t="shared" si="32"/>
        <v>0.92652140355521018</v>
      </c>
      <c r="Q36" s="5">
        <f t="shared" si="33"/>
        <v>21.190899524126738</v>
      </c>
      <c r="R36" s="5">
        <f t="shared" si="34"/>
        <v>0.63692557635469316</v>
      </c>
    </row>
    <row r="37" spans="1:18" x14ac:dyDescent="0.3">
      <c r="A37" t="s">
        <v>19</v>
      </c>
      <c r="B37" s="5">
        <f t="shared" si="35"/>
        <v>13.5</v>
      </c>
      <c r="C37">
        <v>7</v>
      </c>
      <c r="D37">
        <v>6.6000000000000014</v>
      </c>
      <c r="E37">
        <v>27.550000000000004</v>
      </c>
      <c r="F37">
        <v>27.2</v>
      </c>
      <c r="G37" s="5">
        <f t="shared" si="24"/>
        <v>7.1360000000000001</v>
      </c>
      <c r="H37" s="5">
        <f t="shared" si="25"/>
        <v>6.7389999999999999</v>
      </c>
      <c r="I37" s="5">
        <f t="shared" si="26"/>
        <v>0.94399999999999995</v>
      </c>
      <c r="J37" s="5">
        <f t="shared" si="27"/>
        <v>22.62</v>
      </c>
      <c r="K37" s="5">
        <f t="shared" si="28"/>
        <v>0.59699999999999998</v>
      </c>
      <c r="M37">
        <f t="shared" si="29"/>
        <v>13.497025892878817</v>
      </c>
      <c r="N37" s="5">
        <f t="shared" si="30"/>
        <v>7.1359225279751985</v>
      </c>
      <c r="O37" s="5">
        <f t="shared" si="31"/>
        <v>6.7394430397646738</v>
      </c>
      <c r="P37" s="5">
        <f t="shared" si="32"/>
        <v>0.94443893040371552</v>
      </c>
      <c r="Q37" s="5">
        <f t="shared" si="33"/>
        <v>22.617206538019463</v>
      </c>
      <c r="R37" s="5">
        <f t="shared" si="34"/>
        <v>0.59675919173264624</v>
      </c>
    </row>
    <row r="38" spans="1:18" x14ac:dyDescent="0.3">
      <c r="A38" t="s">
        <v>19</v>
      </c>
      <c r="B38" s="5">
        <f t="shared" si="35"/>
        <v>13.5</v>
      </c>
      <c r="C38">
        <v>7.4999999999999982</v>
      </c>
      <c r="D38">
        <v>7.120000000000001</v>
      </c>
      <c r="E38">
        <v>28.050000000000004</v>
      </c>
      <c r="F38" s="6">
        <v>27.72</v>
      </c>
      <c r="G38" s="5">
        <f t="shared" si="24"/>
        <v>7.6310000000000002</v>
      </c>
      <c r="H38" s="5">
        <f t="shared" si="25"/>
        <v>7.2539999999999996</v>
      </c>
      <c r="I38" s="5">
        <f t="shared" si="26"/>
        <v>0.95099999999999996</v>
      </c>
      <c r="J38" s="5">
        <f t="shared" si="27"/>
        <v>24.4</v>
      </c>
      <c r="K38" s="5">
        <f t="shared" si="28"/>
        <v>0.55300000000000005</v>
      </c>
      <c r="M38">
        <f t="shared" si="29"/>
        <v>13.497025892878817</v>
      </c>
      <c r="N38" s="5">
        <f t="shared" si="30"/>
        <v>7.631119993314071</v>
      </c>
      <c r="O38" s="5">
        <f t="shared" si="31"/>
        <v>7.2542604806822819</v>
      </c>
      <c r="P38" s="5">
        <f t="shared" si="32"/>
        <v>0.9506154387610245</v>
      </c>
      <c r="Q38" s="5">
        <f t="shared" si="33"/>
        <v>24.400957327916615</v>
      </c>
      <c r="R38" s="5">
        <f t="shared" si="34"/>
        <v>0.55313509677086148</v>
      </c>
    </row>
    <row r="39" spans="1:18" x14ac:dyDescent="0.3">
      <c r="A39" t="s">
        <v>19</v>
      </c>
      <c r="B39" s="5">
        <f t="shared" si="35"/>
        <v>13.5</v>
      </c>
      <c r="C39">
        <v>7.9999999999999982</v>
      </c>
      <c r="D39">
        <v>7.75</v>
      </c>
      <c r="E39">
        <v>28.550000000000004</v>
      </c>
      <c r="F39">
        <v>28.349999999999998</v>
      </c>
      <c r="G39" s="5">
        <f t="shared" si="24"/>
        <v>8.1270000000000007</v>
      </c>
      <c r="H39" s="5">
        <f t="shared" si="25"/>
        <v>7.8780000000000001</v>
      </c>
      <c r="I39" s="5">
        <f t="shared" si="26"/>
        <v>0.96899999999999997</v>
      </c>
      <c r="J39" s="5">
        <f t="shared" si="27"/>
        <v>26.19</v>
      </c>
      <c r="K39" s="5">
        <f t="shared" si="28"/>
        <v>0.51500000000000001</v>
      </c>
      <c r="M39">
        <f t="shared" si="29"/>
        <v>13.497025892878817</v>
      </c>
      <c r="N39" s="5">
        <f t="shared" si="30"/>
        <v>8.1265675648639206</v>
      </c>
      <c r="O39" s="5">
        <f t="shared" si="31"/>
        <v>7.8783596496794548</v>
      </c>
      <c r="P39" s="5">
        <f t="shared" si="32"/>
        <v>0.96945722616549457</v>
      </c>
      <c r="Q39" s="5">
        <f t="shared" si="33"/>
        <v>26.185609025396328</v>
      </c>
      <c r="R39" s="5">
        <f t="shared" si="34"/>
        <v>0.51543677597067217</v>
      </c>
    </row>
    <row r="40" spans="1:18" x14ac:dyDescent="0.3">
      <c r="A40" t="s">
        <v>19</v>
      </c>
      <c r="B40" s="5">
        <f t="shared" si="35"/>
        <v>13.5</v>
      </c>
      <c r="C40">
        <v>8.6499999999999986</v>
      </c>
      <c r="D40">
        <v>8.4</v>
      </c>
      <c r="E40">
        <v>29.200000000000003</v>
      </c>
      <c r="F40">
        <v>29</v>
      </c>
      <c r="G40" s="5">
        <f t="shared" si="24"/>
        <v>8.7710000000000008</v>
      </c>
      <c r="H40" s="5">
        <f t="shared" si="25"/>
        <v>8.5229999999999997</v>
      </c>
      <c r="I40" s="5">
        <f t="shared" si="26"/>
        <v>0.97199999999999998</v>
      </c>
      <c r="J40" s="5">
        <f t="shared" si="27"/>
        <v>28.51</v>
      </c>
      <c r="K40" s="5">
        <f t="shared" si="28"/>
        <v>0.47299999999999998</v>
      </c>
      <c r="M40">
        <f t="shared" si="29"/>
        <v>13.497025892878817</v>
      </c>
      <c r="N40" s="5">
        <f t="shared" si="30"/>
        <v>8.7709954242581798</v>
      </c>
      <c r="O40" s="5">
        <f t="shared" si="31"/>
        <v>8.5226700814976173</v>
      </c>
      <c r="P40" s="5">
        <f t="shared" si="32"/>
        <v>0.97168789507360109</v>
      </c>
      <c r="Q40" s="5">
        <f t="shared" si="33"/>
        <v>28.506902617720392</v>
      </c>
      <c r="R40" s="5">
        <f t="shared" si="34"/>
        <v>0.47346518398981824</v>
      </c>
    </row>
    <row r="41" spans="1:18" x14ac:dyDescent="0.3">
      <c r="A41" t="s">
        <v>19</v>
      </c>
      <c r="B41" s="5">
        <f t="shared" si="35"/>
        <v>13.5</v>
      </c>
      <c r="C41">
        <v>9.7999999999999989</v>
      </c>
      <c r="D41">
        <v>9.65</v>
      </c>
      <c r="E41">
        <v>30.35</v>
      </c>
      <c r="F41">
        <v>30.25</v>
      </c>
      <c r="G41" s="5">
        <f t="shared" si="24"/>
        <v>9.9120000000000008</v>
      </c>
      <c r="H41" s="5">
        <f t="shared" si="25"/>
        <v>9.7629999999999999</v>
      </c>
      <c r="I41" s="5">
        <f t="shared" si="26"/>
        <v>0.98499999999999999</v>
      </c>
      <c r="J41" s="5">
        <f t="shared" si="27"/>
        <v>32.619999999999997</v>
      </c>
      <c r="K41" s="5">
        <f t="shared" si="28"/>
        <v>0.41399999999999998</v>
      </c>
      <c r="M41">
        <f t="shared" si="29"/>
        <v>13.497025892878817</v>
      </c>
      <c r="N41" s="5">
        <f t="shared" si="30"/>
        <v>9.9119998030006808</v>
      </c>
      <c r="O41" s="5">
        <f t="shared" si="31"/>
        <v>9.7627415215239353</v>
      </c>
      <c r="P41" s="5">
        <f t="shared" si="32"/>
        <v>0.984941658147374</v>
      </c>
      <c r="Q41" s="5">
        <f t="shared" si="33"/>
        <v>32.616914490388751</v>
      </c>
      <c r="R41" s="5">
        <f t="shared" si="34"/>
        <v>0.41380449695375066</v>
      </c>
    </row>
    <row r="42" spans="1:18" x14ac:dyDescent="0.3">
      <c r="A42" t="s">
        <v>19</v>
      </c>
      <c r="B42" s="5">
        <f>ROUND(M42,2)</f>
        <v>16.98</v>
      </c>
      <c r="C42">
        <v>5.3499999999999979</v>
      </c>
      <c r="D42">
        <v>0</v>
      </c>
      <c r="E42">
        <v>25.900000000000002</v>
      </c>
      <c r="F42" s="6" t="s">
        <v>30</v>
      </c>
      <c r="G42" s="5">
        <f t="shared" ref="G42:I43" si="36">ROUND(N42,3)</f>
        <v>5.593</v>
      </c>
      <c r="H42" s="5">
        <f t="shared" si="36"/>
        <v>0</v>
      </c>
      <c r="I42" s="5">
        <f t="shared" si="36"/>
        <v>0</v>
      </c>
      <c r="J42" s="5">
        <f>ROUND(Q42,2)</f>
        <v>16.98</v>
      </c>
      <c r="K42" s="5">
        <f>ROUND(R42,3)</f>
        <v>1</v>
      </c>
      <c r="M42">
        <v>16.977955291527731</v>
      </c>
      <c r="N42" s="5">
        <f>(C42+((((1000*M42)/(30*E42))^2)/1962))</f>
        <v>5.5933490922563163</v>
      </c>
      <c r="O42" s="5">
        <f>IF(D42=0,0,(D42+((((1000*M42)/(30*F42))^2)/1962)))</f>
        <v>0</v>
      </c>
      <c r="P42" s="5">
        <f t="shared" si="32"/>
        <v>0</v>
      </c>
      <c r="Q42" s="5">
        <f>M42</f>
        <v>16.977955291527731</v>
      </c>
      <c r="R42" s="5">
        <f>M42/Q42</f>
        <v>1</v>
      </c>
    </row>
    <row r="43" spans="1:18" x14ac:dyDescent="0.3">
      <c r="A43" t="s">
        <v>19</v>
      </c>
      <c r="B43" s="5">
        <f t="shared" ref="B43:B44" si="37">ROUND(M43,2)</f>
        <v>16.98</v>
      </c>
      <c r="C43">
        <v>5.25</v>
      </c>
      <c r="D43">
        <v>0</v>
      </c>
      <c r="E43">
        <v>25.800000000000004</v>
      </c>
      <c r="F43">
        <v>19.899999999999999</v>
      </c>
      <c r="G43" s="5">
        <f t="shared" si="36"/>
        <v>5.4950000000000001</v>
      </c>
      <c r="H43" s="5">
        <f t="shared" si="36"/>
        <v>0</v>
      </c>
      <c r="I43" s="5">
        <f t="shared" si="36"/>
        <v>0</v>
      </c>
      <c r="J43" s="5">
        <f>ROUND(Q43,2)</f>
        <v>16.71</v>
      </c>
      <c r="K43" s="5">
        <f>ROUND(R43,3)</f>
        <v>1.016</v>
      </c>
      <c r="M43">
        <f>M42</f>
        <v>16.977955291527731</v>
      </c>
      <c r="N43" s="5">
        <f>(C43+((((1000*M43)/(30*E43))^2)/1962))</f>
        <v>5.4952391751944907</v>
      </c>
      <c r="O43" s="5">
        <f>IF(D43=0,0,(D43+((((1000*M43)/(30*F43))^2)/1962)))</f>
        <v>0</v>
      </c>
      <c r="P43" s="5">
        <f>O43/N43</f>
        <v>0</v>
      </c>
      <c r="Q43" s="5">
        <f xml:space="preserve"> 3.6021*N43-3.0871</f>
        <v>16.707301032968076</v>
      </c>
      <c r="R43" s="5">
        <f>M43/Q43</f>
        <v>1.0161997594958982</v>
      </c>
    </row>
    <row r="44" spans="1:18" x14ac:dyDescent="0.3">
      <c r="A44" t="s">
        <v>19</v>
      </c>
      <c r="B44" s="5">
        <f t="shared" si="37"/>
        <v>16.98</v>
      </c>
      <c r="C44">
        <v>5.2999999999999972</v>
      </c>
      <c r="D44">
        <v>0</v>
      </c>
      <c r="E44">
        <v>25.85</v>
      </c>
      <c r="F44">
        <v>20.599999999999998</v>
      </c>
      <c r="G44" s="5">
        <f t="shared" ref="G44:G63" si="38">ROUND(N44,3)</f>
        <v>5.5439999999999996</v>
      </c>
      <c r="H44" s="5">
        <f t="shared" ref="H44:H63" si="39">ROUND(O44,3)</f>
        <v>0</v>
      </c>
      <c r="I44" s="5">
        <f t="shared" ref="I44:I63" si="40">ROUND(P44,3)</f>
        <v>0</v>
      </c>
      <c r="J44" s="5">
        <f t="shared" ref="J44:J63" si="41">ROUND(Q44,2)</f>
        <v>16.88</v>
      </c>
      <c r="K44" s="5">
        <f t="shared" ref="K44:K63" si="42">ROUND(R44,3)</f>
        <v>1.006</v>
      </c>
      <c r="M44">
        <f t="shared" ref="M44:M63" si="43">M43</f>
        <v>16.977955291527731</v>
      </c>
      <c r="N44" s="5">
        <f t="shared" ref="N44:N63" si="44">(C44+((((1000*M44)/(30*E44))^2)/1962))</f>
        <v>5.5442913918290078</v>
      </c>
      <c r="O44" s="5">
        <f t="shared" ref="O44:O63" si="45">IF(D44=0,0,(D44+((((1000*M44)/(30*F44))^2)/1962)))</f>
        <v>0</v>
      </c>
      <c r="P44" s="5">
        <f t="shared" ref="P44:P64" si="46">O44/N44</f>
        <v>0</v>
      </c>
      <c r="Q44" s="5">
        <f t="shared" ref="Q44:Q63" si="47" xml:space="preserve"> 3.6021*N44-3.0871</f>
        <v>16.883992022507268</v>
      </c>
      <c r="R44" s="5">
        <f t="shared" ref="R44:R63" si="48">M44/Q44</f>
        <v>1.0055652282289167</v>
      </c>
    </row>
    <row r="45" spans="1:18" x14ac:dyDescent="0.3">
      <c r="A45" t="s">
        <v>19</v>
      </c>
      <c r="B45" s="5">
        <f t="shared" ref="B45:B63" si="49">ROUND(M45,2)</f>
        <v>16.98</v>
      </c>
      <c r="C45">
        <v>5.25</v>
      </c>
      <c r="D45">
        <v>0.69999999999999929</v>
      </c>
      <c r="E45">
        <v>25.800000000000004</v>
      </c>
      <c r="F45">
        <v>21.299999999999997</v>
      </c>
      <c r="G45" s="5">
        <f t="shared" si="38"/>
        <v>5.4950000000000001</v>
      </c>
      <c r="H45" s="5">
        <f t="shared" si="39"/>
        <v>1.06</v>
      </c>
      <c r="I45" s="5">
        <f t="shared" si="40"/>
        <v>0.193</v>
      </c>
      <c r="J45" s="5">
        <f t="shared" si="41"/>
        <v>16.71</v>
      </c>
      <c r="K45" s="5">
        <f t="shared" si="42"/>
        <v>1.016</v>
      </c>
      <c r="M45">
        <f t="shared" si="43"/>
        <v>16.977955291527731</v>
      </c>
      <c r="N45" s="5">
        <f t="shared" si="44"/>
        <v>5.4952391751944907</v>
      </c>
      <c r="O45" s="5">
        <f t="shared" si="45"/>
        <v>1.0598073675339119</v>
      </c>
      <c r="P45" s="5">
        <f t="shared" si="46"/>
        <v>0.19285918842584365</v>
      </c>
      <c r="Q45" s="5">
        <f t="shared" si="47"/>
        <v>16.707301032968076</v>
      </c>
      <c r="R45" s="5">
        <f t="shared" si="48"/>
        <v>1.0161997594958982</v>
      </c>
    </row>
    <row r="46" spans="1:18" x14ac:dyDescent="0.3">
      <c r="A46" t="s">
        <v>19</v>
      </c>
      <c r="B46" s="5">
        <f t="shared" si="49"/>
        <v>16.98</v>
      </c>
      <c r="C46">
        <v>5.0499999999999972</v>
      </c>
      <c r="D46">
        <v>1.1999999999999993</v>
      </c>
      <c r="E46">
        <v>25.6</v>
      </c>
      <c r="F46">
        <v>21.799999999999997</v>
      </c>
      <c r="G46" s="5">
        <f t="shared" si="38"/>
        <v>5.2990000000000004</v>
      </c>
      <c r="H46" s="5">
        <f t="shared" si="39"/>
        <v>1.5429999999999999</v>
      </c>
      <c r="I46" s="5">
        <f t="shared" si="40"/>
        <v>0.29099999999999998</v>
      </c>
      <c r="J46" s="5">
        <f t="shared" si="41"/>
        <v>16</v>
      </c>
      <c r="K46" s="5">
        <f t="shared" si="42"/>
        <v>1.0609999999999999</v>
      </c>
      <c r="M46">
        <f t="shared" si="43"/>
        <v>16.977955291527731</v>
      </c>
      <c r="N46" s="5">
        <f t="shared" si="44"/>
        <v>5.2990860055182782</v>
      </c>
      <c r="O46" s="5">
        <f t="shared" si="45"/>
        <v>1.5434917190818545</v>
      </c>
      <c r="P46" s="5">
        <f t="shared" si="46"/>
        <v>0.29127508356620696</v>
      </c>
      <c r="Q46" s="5">
        <f t="shared" si="47"/>
        <v>16.000737700477391</v>
      </c>
      <c r="R46" s="5">
        <f t="shared" si="48"/>
        <v>1.0610732835787431</v>
      </c>
    </row>
    <row r="47" spans="1:18" x14ac:dyDescent="0.3">
      <c r="A47" t="s">
        <v>19</v>
      </c>
      <c r="B47" s="5">
        <f t="shared" si="49"/>
        <v>16.98</v>
      </c>
      <c r="C47">
        <v>5.0499999999999972</v>
      </c>
      <c r="D47">
        <v>1.6000000000000014</v>
      </c>
      <c r="E47">
        <v>25.6</v>
      </c>
      <c r="F47">
        <v>22.2</v>
      </c>
      <c r="G47" s="5">
        <f t="shared" si="38"/>
        <v>5.2990000000000004</v>
      </c>
      <c r="H47" s="5">
        <f t="shared" si="39"/>
        <v>1.931</v>
      </c>
      <c r="I47" s="5">
        <f t="shared" si="40"/>
        <v>0.36399999999999999</v>
      </c>
      <c r="J47" s="5">
        <f t="shared" si="41"/>
        <v>16</v>
      </c>
      <c r="K47" s="5">
        <f t="shared" si="42"/>
        <v>1.0609999999999999</v>
      </c>
      <c r="M47">
        <f t="shared" si="43"/>
        <v>16.977955291527731</v>
      </c>
      <c r="N47" s="5">
        <f t="shared" si="44"/>
        <v>5.2990860055182782</v>
      </c>
      <c r="O47" s="5">
        <f t="shared" si="45"/>
        <v>1.9312251533488789</v>
      </c>
      <c r="P47" s="5">
        <f t="shared" si="46"/>
        <v>0.36444495358968892</v>
      </c>
      <c r="Q47" s="5">
        <f t="shared" si="47"/>
        <v>16.000737700477391</v>
      </c>
      <c r="R47" s="5">
        <f t="shared" si="48"/>
        <v>1.0610732835787431</v>
      </c>
    </row>
    <row r="48" spans="1:18" x14ac:dyDescent="0.3">
      <c r="A48" t="s">
        <v>19</v>
      </c>
      <c r="B48" s="5">
        <f t="shared" si="49"/>
        <v>16.98</v>
      </c>
      <c r="C48">
        <v>5.1999999999999993</v>
      </c>
      <c r="D48">
        <v>2.4000000000000021</v>
      </c>
      <c r="E48">
        <v>25.750000000000004</v>
      </c>
      <c r="F48">
        <v>23</v>
      </c>
      <c r="G48" s="5">
        <f t="shared" si="38"/>
        <v>5.4459999999999997</v>
      </c>
      <c r="H48" s="5">
        <f t="shared" si="39"/>
        <v>2.7090000000000001</v>
      </c>
      <c r="I48" s="5">
        <f t="shared" si="40"/>
        <v>0.497</v>
      </c>
      <c r="J48" s="5">
        <f t="shared" si="41"/>
        <v>16.53</v>
      </c>
      <c r="K48" s="5">
        <f t="shared" si="42"/>
        <v>1.0269999999999999</v>
      </c>
      <c r="M48">
        <f t="shared" si="43"/>
        <v>16.977955291527731</v>
      </c>
      <c r="N48" s="5">
        <f t="shared" si="44"/>
        <v>5.4461924849866499</v>
      </c>
      <c r="O48" s="5">
        <f t="shared" si="45"/>
        <v>2.7085841296341435</v>
      </c>
      <c r="P48" s="5">
        <f t="shared" si="46"/>
        <v>0.49733536541369289</v>
      </c>
      <c r="Q48" s="5">
        <f t="shared" si="47"/>
        <v>16.530629950170411</v>
      </c>
      <c r="R48" s="5">
        <f t="shared" si="48"/>
        <v>1.0270603929012825</v>
      </c>
    </row>
    <row r="49" spans="1:18" x14ac:dyDescent="0.3">
      <c r="A49" t="s">
        <v>19</v>
      </c>
      <c r="B49" s="5">
        <f t="shared" si="49"/>
        <v>16.98</v>
      </c>
      <c r="C49">
        <v>5.3999999999999986</v>
      </c>
      <c r="D49">
        <v>3.3000000000000007</v>
      </c>
      <c r="E49">
        <v>25.950000000000003</v>
      </c>
      <c r="F49">
        <v>23.9</v>
      </c>
      <c r="G49" s="5">
        <f t="shared" si="38"/>
        <v>5.6420000000000003</v>
      </c>
      <c r="H49" s="5">
        <f t="shared" si="39"/>
        <v>3.5859999999999999</v>
      </c>
      <c r="I49" s="5">
        <f t="shared" si="40"/>
        <v>0.63600000000000001</v>
      </c>
      <c r="J49" s="5">
        <f t="shared" si="41"/>
        <v>17.239999999999998</v>
      </c>
      <c r="K49" s="5">
        <f t="shared" si="42"/>
        <v>0.98499999999999999</v>
      </c>
      <c r="M49">
        <f t="shared" si="43"/>
        <v>16.977955291527731</v>
      </c>
      <c r="N49" s="5">
        <f t="shared" si="44"/>
        <v>5.6424122342528573</v>
      </c>
      <c r="O49" s="5">
        <f t="shared" si="45"/>
        <v>3.585781069267802</v>
      </c>
      <c r="P49" s="5">
        <f t="shared" si="46"/>
        <v>0.63550497914702875</v>
      </c>
      <c r="Q49" s="5">
        <f t="shared" si="47"/>
        <v>17.237433109002218</v>
      </c>
      <c r="R49" s="5">
        <f t="shared" si="48"/>
        <v>0.98494684122434828</v>
      </c>
    </row>
    <row r="50" spans="1:18" x14ac:dyDescent="0.3">
      <c r="A50" t="s">
        <v>19</v>
      </c>
      <c r="B50" s="5">
        <f t="shared" si="49"/>
        <v>16.98</v>
      </c>
      <c r="C50">
        <v>5.5999999999999979</v>
      </c>
      <c r="D50">
        <v>3.8000000000000007</v>
      </c>
      <c r="E50">
        <v>26.150000000000002</v>
      </c>
      <c r="F50">
        <v>24.4</v>
      </c>
      <c r="G50" s="5">
        <f t="shared" si="38"/>
        <v>5.8390000000000004</v>
      </c>
      <c r="H50" s="5">
        <f t="shared" si="39"/>
        <v>4.0739999999999998</v>
      </c>
      <c r="I50" s="5">
        <f t="shared" si="40"/>
        <v>0.69799999999999995</v>
      </c>
      <c r="J50" s="5">
        <f t="shared" si="41"/>
        <v>17.940000000000001</v>
      </c>
      <c r="K50" s="5">
        <f t="shared" si="42"/>
        <v>0.94599999999999995</v>
      </c>
      <c r="M50">
        <f t="shared" si="43"/>
        <v>16.977955291527731</v>
      </c>
      <c r="N50" s="5">
        <f t="shared" si="44"/>
        <v>5.8387183875588464</v>
      </c>
      <c r="O50" s="5">
        <f t="shared" si="45"/>
        <v>4.074188733835765</v>
      </c>
      <c r="P50" s="5">
        <f t="shared" si="46"/>
        <v>0.69778818970222212</v>
      </c>
      <c r="Q50" s="5">
        <f t="shared" si="47"/>
        <v>17.944547503825721</v>
      </c>
      <c r="R50" s="5">
        <f t="shared" si="48"/>
        <v>0.94613448948256207</v>
      </c>
    </row>
    <row r="51" spans="1:18" x14ac:dyDescent="0.3">
      <c r="A51" t="s">
        <v>19</v>
      </c>
      <c r="B51" s="5">
        <f t="shared" si="49"/>
        <v>16.98</v>
      </c>
      <c r="C51">
        <v>5.6999999999999993</v>
      </c>
      <c r="D51">
        <v>4.1000000000000014</v>
      </c>
      <c r="E51">
        <v>26.250000000000004</v>
      </c>
      <c r="F51">
        <v>24.7</v>
      </c>
      <c r="G51" s="5">
        <f t="shared" si="38"/>
        <v>5.9370000000000003</v>
      </c>
      <c r="H51" s="5">
        <f t="shared" si="39"/>
        <v>4.3680000000000003</v>
      </c>
      <c r="I51" s="5">
        <f t="shared" si="40"/>
        <v>0.73599999999999999</v>
      </c>
      <c r="J51" s="5">
        <f t="shared" si="41"/>
        <v>18.3</v>
      </c>
      <c r="K51" s="5">
        <f t="shared" si="42"/>
        <v>0.92800000000000005</v>
      </c>
      <c r="M51">
        <f t="shared" si="43"/>
        <v>16.977955291527731</v>
      </c>
      <c r="N51" s="5">
        <f t="shared" si="44"/>
        <v>5.936903045190328</v>
      </c>
      <c r="O51" s="5">
        <f t="shared" si="45"/>
        <v>4.3675687268705632</v>
      </c>
      <c r="P51" s="5">
        <f t="shared" si="46"/>
        <v>0.73566448594926404</v>
      </c>
      <c r="Q51" s="5">
        <f t="shared" si="47"/>
        <v>18.298218459080083</v>
      </c>
      <c r="R51" s="5">
        <f t="shared" si="48"/>
        <v>0.92784744752584369</v>
      </c>
    </row>
    <row r="52" spans="1:18" x14ac:dyDescent="0.3">
      <c r="A52" t="s">
        <v>19</v>
      </c>
      <c r="B52" s="5">
        <f t="shared" si="49"/>
        <v>16.98</v>
      </c>
      <c r="C52">
        <v>6.0499999999999972</v>
      </c>
      <c r="D52">
        <v>4.8000000000000007</v>
      </c>
      <c r="E52">
        <v>26.6</v>
      </c>
      <c r="F52">
        <v>25.4</v>
      </c>
      <c r="G52" s="5">
        <f t="shared" si="38"/>
        <v>6.2809999999999997</v>
      </c>
      <c r="H52" s="5">
        <f t="shared" si="39"/>
        <v>5.0529999999999999</v>
      </c>
      <c r="I52" s="5">
        <f t="shared" si="40"/>
        <v>0.80500000000000005</v>
      </c>
      <c r="J52" s="5">
        <f t="shared" si="41"/>
        <v>19.54</v>
      </c>
      <c r="K52" s="5">
        <f t="shared" si="42"/>
        <v>0.86899999999999999</v>
      </c>
      <c r="M52">
        <f t="shared" si="43"/>
        <v>16.977955291527731</v>
      </c>
      <c r="N52" s="5">
        <f t="shared" si="44"/>
        <v>6.2807097695975731</v>
      </c>
      <c r="O52" s="5">
        <f t="shared" si="45"/>
        <v>5.053024063141641</v>
      </c>
      <c r="P52" s="5">
        <f t="shared" si="46"/>
        <v>0.80453073752927229</v>
      </c>
      <c r="Q52" s="5">
        <f t="shared" si="47"/>
        <v>19.53664466106742</v>
      </c>
      <c r="R52" s="5">
        <f t="shared" si="48"/>
        <v>0.86903127871089147</v>
      </c>
    </row>
    <row r="53" spans="1:18" x14ac:dyDescent="0.3">
      <c r="A53" t="s">
        <v>19</v>
      </c>
      <c r="B53" s="5">
        <f t="shared" si="49"/>
        <v>16.98</v>
      </c>
      <c r="C53">
        <v>6.5</v>
      </c>
      <c r="D53">
        <v>5.4</v>
      </c>
      <c r="E53">
        <v>27.050000000000004</v>
      </c>
      <c r="F53">
        <v>26</v>
      </c>
      <c r="G53" s="5">
        <f t="shared" si="38"/>
        <v>6.7229999999999999</v>
      </c>
      <c r="H53" s="5">
        <f t="shared" si="39"/>
        <v>5.641</v>
      </c>
      <c r="I53" s="5">
        <f t="shared" si="40"/>
        <v>0.83899999999999997</v>
      </c>
      <c r="J53" s="5">
        <f t="shared" si="41"/>
        <v>21.13</v>
      </c>
      <c r="K53" s="5">
        <f t="shared" si="42"/>
        <v>0.80300000000000005</v>
      </c>
      <c r="M53">
        <f t="shared" si="43"/>
        <v>16.977955291527731</v>
      </c>
      <c r="N53" s="5">
        <f t="shared" si="44"/>
        <v>6.7230975083130931</v>
      </c>
      <c r="O53" s="5">
        <f t="shared" si="45"/>
        <v>5.641480776000682</v>
      </c>
      <c r="P53" s="5">
        <f t="shared" si="46"/>
        <v>0.83911928527364144</v>
      </c>
      <c r="Q53" s="5">
        <f t="shared" si="47"/>
        <v>21.130169534694595</v>
      </c>
      <c r="R53" s="5">
        <f t="shared" si="48"/>
        <v>0.80349356703697283</v>
      </c>
    </row>
    <row r="54" spans="1:18" x14ac:dyDescent="0.3">
      <c r="A54" t="s">
        <v>19</v>
      </c>
      <c r="B54" s="5">
        <f t="shared" si="49"/>
        <v>16.98</v>
      </c>
      <c r="C54">
        <v>6.7999999999999972</v>
      </c>
      <c r="D54">
        <v>5.9</v>
      </c>
      <c r="E54">
        <v>27.35</v>
      </c>
      <c r="F54">
        <v>26.5</v>
      </c>
      <c r="G54" s="5">
        <f t="shared" si="38"/>
        <v>7.0179999999999998</v>
      </c>
      <c r="H54" s="5">
        <f t="shared" si="39"/>
        <v>6.1319999999999997</v>
      </c>
      <c r="I54" s="5">
        <f t="shared" si="40"/>
        <v>0.874</v>
      </c>
      <c r="J54" s="5">
        <f t="shared" si="41"/>
        <v>22.19</v>
      </c>
      <c r="K54" s="5">
        <f t="shared" si="42"/>
        <v>0.76500000000000001</v>
      </c>
      <c r="M54">
        <f t="shared" si="43"/>
        <v>16.977955291527731</v>
      </c>
      <c r="N54" s="5">
        <f t="shared" si="44"/>
        <v>7.018230072727035</v>
      </c>
      <c r="O54" s="5">
        <f t="shared" si="45"/>
        <v>6.1324542606998378</v>
      </c>
      <c r="P54" s="5">
        <f t="shared" si="46"/>
        <v>0.87378928834645397</v>
      </c>
      <c r="Q54" s="5">
        <f t="shared" si="47"/>
        <v>22.193266544970054</v>
      </c>
      <c r="R54" s="5">
        <f t="shared" si="48"/>
        <v>0.76500479355418116</v>
      </c>
    </row>
    <row r="55" spans="1:18" x14ac:dyDescent="0.3">
      <c r="A55" t="s">
        <v>19</v>
      </c>
      <c r="B55" s="5">
        <f t="shared" si="49"/>
        <v>16.98</v>
      </c>
      <c r="C55">
        <v>7.18</v>
      </c>
      <c r="D55">
        <v>6.3000000000000007</v>
      </c>
      <c r="E55">
        <v>27.730000000000004</v>
      </c>
      <c r="F55">
        <v>26.9</v>
      </c>
      <c r="G55" s="5">
        <f t="shared" si="38"/>
        <v>7.3920000000000003</v>
      </c>
      <c r="H55" s="5">
        <f t="shared" si="39"/>
        <v>6.5259999999999998</v>
      </c>
      <c r="I55" s="5">
        <f t="shared" si="40"/>
        <v>0.88300000000000001</v>
      </c>
      <c r="J55" s="5">
        <f t="shared" si="41"/>
        <v>23.54</v>
      </c>
      <c r="K55" s="5">
        <f t="shared" si="42"/>
        <v>0.72099999999999997</v>
      </c>
      <c r="M55">
        <f t="shared" si="43"/>
        <v>16.977955291527731</v>
      </c>
      <c r="N55" s="5">
        <f t="shared" si="44"/>
        <v>7.3922899914630147</v>
      </c>
      <c r="O55" s="5">
        <f t="shared" si="45"/>
        <v>6.5255925216296919</v>
      </c>
      <c r="P55" s="5">
        <f t="shared" si="46"/>
        <v>0.88275656517341339</v>
      </c>
      <c r="Q55" s="5">
        <f t="shared" si="47"/>
        <v>23.540667778248928</v>
      </c>
      <c r="R55" s="5">
        <f t="shared" si="48"/>
        <v>0.72121808316818425</v>
      </c>
    </row>
    <row r="56" spans="1:18" x14ac:dyDescent="0.3">
      <c r="A56" t="s">
        <v>19</v>
      </c>
      <c r="B56" s="5">
        <f t="shared" si="49"/>
        <v>16.98</v>
      </c>
      <c r="C56">
        <v>7.4999999999999982</v>
      </c>
      <c r="D56">
        <v>6.8000000000000007</v>
      </c>
      <c r="E56">
        <v>28.050000000000004</v>
      </c>
      <c r="F56">
        <v>27.4</v>
      </c>
      <c r="G56" s="5">
        <f t="shared" si="38"/>
        <v>7.7069999999999999</v>
      </c>
      <c r="H56" s="5">
        <f t="shared" si="39"/>
        <v>7.0170000000000003</v>
      </c>
      <c r="I56" s="5">
        <f t="shared" si="40"/>
        <v>0.91</v>
      </c>
      <c r="J56" s="5">
        <f t="shared" si="41"/>
        <v>24.68</v>
      </c>
      <c r="K56" s="5">
        <f t="shared" si="42"/>
        <v>0.68799999999999994</v>
      </c>
      <c r="M56">
        <f t="shared" si="43"/>
        <v>16.977955291527731</v>
      </c>
      <c r="N56" s="5">
        <f t="shared" si="44"/>
        <v>7.707473927162737</v>
      </c>
      <c r="O56" s="5">
        <f t="shared" si="45"/>
        <v>7.0174343393047867</v>
      </c>
      <c r="P56" s="5">
        <f t="shared" si="46"/>
        <v>0.91047136916985116</v>
      </c>
      <c r="Q56" s="5">
        <f t="shared" si="47"/>
        <v>24.675991833032896</v>
      </c>
      <c r="R56" s="5">
        <f t="shared" si="48"/>
        <v>0.68803537488612432</v>
      </c>
    </row>
    <row r="57" spans="1:18" x14ac:dyDescent="0.3">
      <c r="A57" t="s">
        <v>19</v>
      </c>
      <c r="B57" s="5">
        <f t="shared" si="49"/>
        <v>16.98</v>
      </c>
      <c r="C57">
        <v>7.6499999999999986</v>
      </c>
      <c r="D57">
        <v>7.0500000000000007</v>
      </c>
      <c r="E57">
        <v>28.200000000000003</v>
      </c>
      <c r="F57" s="6">
        <v>27.65</v>
      </c>
      <c r="G57" s="5">
        <f t="shared" si="38"/>
        <v>7.8550000000000004</v>
      </c>
      <c r="H57" s="5">
        <f t="shared" si="39"/>
        <v>7.2640000000000002</v>
      </c>
      <c r="I57" s="5">
        <f t="shared" si="40"/>
        <v>0.92500000000000004</v>
      </c>
      <c r="J57" s="5">
        <f t="shared" si="41"/>
        <v>25.21</v>
      </c>
      <c r="K57" s="5">
        <f t="shared" si="42"/>
        <v>0.67400000000000004</v>
      </c>
      <c r="M57">
        <f t="shared" si="43"/>
        <v>16.977955291527731</v>
      </c>
      <c r="N57" s="5">
        <f t="shared" si="44"/>
        <v>7.8552726278563201</v>
      </c>
      <c r="O57" s="5">
        <f t="shared" si="45"/>
        <v>7.26352020977337</v>
      </c>
      <c r="P57" s="5">
        <f t="shared" si="46"/>
        <v>0.92466812469570037</v>
      </c>
      <c r="Q57" s="5">
        <f t="shared" si="47"/>
        <v>25.208377532801251</v>
      </c>
      <c r="R57" s="5">
        <f t="shared" si="48"/>
        <v>0.67350448355654546</v>
      </c>
    </row>
    <row r="58" spans="1:18" x14ac:dyDescent="0.3">
      <c r="A58" t="s">
        <v>19</v>
      </c>
      <c r="B58" s="5">
        <f t="shared" si="49"/>
        <v>16.98</v>
      </c>
      <c r="C58">
        <v>8.1999999999999993</v>
      </c>
      <c r="D58">
        <v>7.7000000000000011</v>
      </c>
      <c r="E58">
        <v>28.750000000000004</v>
      </c>
      <c r="F58">
        <v>28.299999999999997</v>
      </c>
      <c r="G58" s="5">
        <f t="shared" si="38"/>
        <v>8.3970000000000002</v>
      </c>
      <c r="H58" s="5">
        <f t="shared" si="39"/>
        <v>7.9039999999999999</v>
      </c>
      <c r="I58" s="5">
        <f t="shared" si="40"/>
        <v>0.94099999999999995</v>
      </c>
      <c r="J58" s="5">
        <f t="shared" si="41"/>
        <v>27.16</v>
      </c>
      <c r="K58" s="5">
        <f t="shared" si="42"/>
        <v>0.625</v>
      </c>
      <c r="M58">
        <f t="shared" si="43"/>
        <v>16.977955291527731</v>
      </c>
      <c r="N58" s="5">
        <f t="shared" si="44"/>
        <v>8.397493842965849</v>
      </c>
      <c r="O58" s="5">
        <f t="shared" si="45"/>
        <v>7.9038245009632551</v>
      </c>
      <c r="P58" s="5">
        <f t="shared" si="46"/>
        <v>0.94121230080851859</v>
      </c>
      <c r="Q58" s="5">
        <f t="shared" si="47"/>
        <v>27.161512571747284</v>
      </c>
      <c r="R58" s="5">
        <f t="shared" si="48"/>
        <v>0.62507399934669949</v>
      </c>
    </row>
    <row r="59" spans="1:18" x14ac:dyDescent="0.3">
      <c r="A59" t="s">
        <v>19</v>
      </c>
      <c r="B59" s="5">
        <f t="shared" si="49"/>
        <v>16.98</v>
      </c>
      <c r="C59">
        <v>8.3499999999999979</v>
      </c>
      <c r="D59">
        <v>7.9</v>
      </c>
      <c r="E59">
        <v>28.900000000000002</v>
      </c>
      <c r="F59">
        <v>28.5</v>
      </c>
      <c r="G59" s="5">
        <f t="shared" si="38"/>
        <v>8.5449999999999999</v>
      </c>
      <c r="H59" s="5">
        <f t="shared" si="39"/>
        <v>8.1010000000000009</v>
      </c>
      <c r="I59" s="5">
        <f t="shared" si="40"/>
        <v>0.94799999999999995</v>
      </c>
      <c r="J59" s="5">
        <f t="shared" si="41"/>
        <v>27.69</v>
      </c>
      <c r="K59" s="5">
        <f t="shared" si="42"/>
        <v>0.61299999999999999</v>
      </c>
      <c r="M59">
        <f t="shared" si="43"/>
        <v>16.977955291527731</v>
      </c>
      <c r="N59" s="5">
        <f t="shared" si="44"/>
        <v>8.5454490542216437</v>
      </c>
      <c r="O59" s="5">
        <f t="shared" si="45"/>
        <v>8.1009738437383323</v>
      </c>
      <c r="P59" s="5">
        <f t="shared" si="46"/>
        <v>0.94798691003093272</v>
      </c>
      <c r="Q59" s="5">
        <f t="shared" si="47"/>
        <v>27.694462038211785</v>
      </c>
      <c r="R59" s="5">
        <f t="shared" si="48"/>
        <v>0.61304513762001167</v>
      </c>
    </row>
    <row r="60" spans="1:18" x14ac:dyDescent="0.3">
      <c r="A60" t="s">
        <v>19</v>
      </c>
      <c r="B60" s="5">
        <f t="shared" si="49"/>
        <v>16.98</v>
      </c>
      <c r="C60">
        <v>8.8999999999999986</v>
      </c>
      <c r="D60">
        <v>8.5500000000000007</v>
      </c>
      <c r="E60">
        <v>29.450000000000003</v>
      </c>
      <c r="F60">
        <v>29.15</v>
      </c>
      <c r="G60" s="5">
        <f t="shared" si="38"/>
        <v>9.0879999999999992</v>
      </c>
      <c r="H60" s="5">
        <f t="shared" si="39"/>
        <v>8.7420000000000009</v>
      </c>
      <c r="I60" s="5">
        <f t="shared" si="40"/>
        <v>0.96199999999999997</v>
      </c>
      <c r="J60" s="5">
        <f t="shared" si="41"/>
        <v>29.65</v>
      </c>
      <c r="K60" s="5">
        <f t="shared" si="42"/>
        <v>0.57299999999999995</v>
      </c>
      <c r="M60">
        <f t="shared" si="43"/>
        <v>16.977955291527731</v>
      </c>
      <c r="N60" s="5">
        <f t="shared" si="44"/>
        <v>9.0882169192138385</v>
      </c>
      <c r="O60" s="5">
        <f t="shared" si="45"/>
        <v>8.7421109592560651</v>
      </c>
      <c r="P60" s="5">
        <f t="shared" si="46"/>
        <v>0.96191706656714426</v>
      </c>
      <c r="Q60" s="5">
        <f t="shared" si="47"/>
        <v>29.649566164700168</v>
      </c>
      <c r="R60" s="5">
        <f t="shared" si="48"/>
        <v>0.57262069863744403</v>
      </c>
    </row>
    <row r="61" spans="1:18" x14ac:dyDescent="0.3">
      <c r="A61" t="s">
        <v>19</v>
      </c>
      <c r="B61" s="5">
        <f t="shared" si="49"/>
        <v>16.98</v>
      </c>
      <c r="C61">
        <v>9.629999999999999</v>
      </c>
      <c r="D61">
        <v>9.2000000000000011</v>
      </c>
      <c r="E61">
        <v>30.180000000000003</v>
      </c>
      <c r="F61">
        <v>29.799999999999997</v>
      </c>
      <c r="G61" s="5">
        <f t="shared" si="38"/>
        <v>9.8089999999999993</v>
      </c>
      <c r="H61" s="5">
        <f t="shared" si="39"/>
        <v>9.3840000000000003</v>
      </c>
      <c r="I61" s="5">
        <f t="shared" si="40"/>
        <v>0.95699999999999996</v>
      </c>
      <c r="J61" s="5">
        <f t="shared" si="41"/>
        <v>32.25</v>
      </c>
      <c r="K61" s="5">
        <f t="shared" si="42"/>
        <v>0.52700000000000002</v>
      </c>
      <c r="M61">
        <f t="shared" si="43"/>
        <v>16.977955291527731</v>
      </c>
      <c r="N61" s="5">
        <f t="shared" si="44"/>
        <v>9.8092217806222752</v>
      </c>
      <c r="O61" s="5">
        <f t="shared" si="45"/>
        <v>9.3838216798527796</v>
      </c>
      <c r="P61" s="5">
        <f t="shared" si="46"/>
        <v>0.95663263505675278</v>
      </c>
      <c r="Q61" s="5">
        <f t="shared" si="47"/>
        <v>32.246697775979499</v>
      </c>
      <c r="R61" s="5">
        <f t="shared" si="48"/>
        <v>0.5265021370397367</v>
      </c>
    </row>
    <row r="62" spans="1:18" x14ac:dyDescent="0.3">
      <c r="A62" t="s">
        <v>19</v>
      </c>
      <c r="B62" s="5">
        <f t="shared" si="49"/>
        <v>16.98</v>
      </c>
      <c r="C62">
        <v>10.649999999999999</v>
      </c>
      <c r="D62">
        <v>10.4</v>
      </c>
      <c r="E62">
        <v>31.200000000000003</v>
      </c>
      <c r="F62">
        <v>31</v>
      </c>
      <c r="G62" s="5">
        <f t="shared" si="38"/>
        <v>10.818</v>
      </c>
      <c r="H62" s="5">
        <f t="shared" si="39"/>
        <v>10.57</v>
      </c>
      <c r="I62" s="5">
        <f t="shared" si="40"/>
        <v>0.97699999999999998</v>
      </c>
      <c r="J62" s="5">
        <f t="shared" si="41"/>
        <v>35.880000000000003</v>
      </c>
      <c r="K62" s="5">
        <f t="shared" si="42"/>
        <v>0.47299999999999998</v>
      </c>
      <c r="M62">
        <f t="shared" si="43"/>
        <v>16.977955291527731</v>
      </c>
      <c r="N62" s="5">
        <f t="shared" si="44"/>
        <v>10.817694983333805</v>
      </c>
      <c r="O62" s="5">
        <f t="shared" si="45"/>
        <v>10.569865769590491</v>
      </c>
      <c r="P62" s="5">
        <f t="shared" si="46"/>
        <v>0.97709038624909184</v>
      </c>
      <c r="Q62" s="5">
        <f t="shared" si="47"/>
        <v>35.879319099466699</v>
      </c>
      <c r="R62" s="5">
        <f t="shared" si="48"/>
        <v>0.47319613966085794</v>
      </c>
    </row>
    <row r="63" spans="1:18" x14ac:dyDescent="0.3">
      <c r="A63" t="s">
        <v>19</v>
      </c>
      <c r="B63" s="5">
        <f t="shared" si="49"/>
        <v>16.98</v>
      </c>
      <c r="C63">
        <v>11.649999999999999</v>
      </c>
      <c r="D63">
        <v>11.5</v>
      </c>
      <c r="E63">
        <v>32.200000000000003</v>
      </c>
      <c r="F63">
        <v>32.099999999999994</v>
      </c>
      <c r="G63" s="5">
        <f t="shared" si="38"/>
        <v>11.807</v>
      </c>
      <c r="H63" s="5">
        <f t="shared" si="39"/>
        <v>11.657999999999999</v>
      </c>
      <c r="I63" s="5">
        <f t="shared" si="40"/>
        <v>0.98699999999999999</v>
      </c>
      <c r="J63" s="5">
        <f t="shared" si="41"/>
        <v>39.44</v>
      </c>
      <c r="K63" s="5">
        <f t="shared" si="42"/>
        <v>0.43</v>
      </c>
      <c r="M63">
        <f t="shared" si="43"/>
        <v>16.977955291527731</v>
      </c>
      <c r="N63" s="5">
        <f t="shared" si="44"/>
        <v>11.807440882466397</v>
      </c>
      <c r="O63" s="5">
        <f t="shared" si="45"/>
        <v>11.658423350488118</v>
      </c>
      <c r="P63" s="5">
        <f t="shared" si="46"/>
        <v>0.98737935396318055</v>
      </c>
      <c r="Q63" s="5">
        <f t="shared" si="47"/>
        <v>39.44448280273221</v>
      </c>
      <c r="R63" s="5">
        <f t="shared" si="48"/>
        <v>0.43042661698562606</v>
      </c>
    </row>
    <row r="64" spans="1:18" x14ac:dyDescent="0.3">
      <c r="A64" t="s">
        <v>19</v>
      </c>
      <c r="B64" s="5">
        <f>ROUND(M64,2)</f>
        <v>19.899999999999999</v>
      </c>
      <c r="C64">
        <v>6.1499999999999986</v>
      </c>
      <c r="D64">
        <v>0</v>
      </c>
      <c r="E64">
        <v>26.700000000000003</v>
      </c>
      <c r="F64" s="6" t="s">
        <v>30</v>
      </c>
      <c r="G64" s="5">
        <f t="shared" ref="G64:I65" si="50">ROUND(N64,3)</f>
        <v>6.4640000000000004</v>
      </c>
      <c r="H64" s="5">
        <f t="shared" si="50"/>
        <v>0</v>
      </c>
      <c r="I64" s="5">
        <f t="shared" si="50"/>
        <v>0</v>
      </c>
      <c r="J64" s="5">
        <f>ROUND(Q64,2)</f>
        <v>19.899999999999999</v>
      </c>
      <c r="K64" s="5">
        <f>ROUND(R64,3)</f>
        <v>1</v>
      </c>
      <c r="M64">
        <v>19.896896546588273</v>
      </c>
      <c r="N64" s="5">
        <f>(C64+((((1000*M64)/(30*E64))^2)/1962))</f>
        <v>6.4644898609399402</v>
      </c>
      <c r="O64" s="5">
        <f>IF(D64=0,0,(D64+((((1000*M64)/(30*F64))^2)/1962)))</f>
        <v>0</v>
      </c>
      <c r="P64" s="5">
        <f t="shared" si="46"/>
        <v>0</v>
      </c>
      <c r="Q64" s="5">
        <f>M64</f>
        <v>19.896896546588273</v>
      </c>
      <c r="R64" s="5">
        <f>M64/Q64</f>
        <v>1</v>
      </c>
    </row>
    <row r="65" spans="1:18" x14ac:dyDescent="0.3">
      <c r="A65" t="s">
        <v>19</v>
      </c>
      <c r="B65" s="5">
        <f t="shared" ref="B65:B66" si="51">ROUND(M65,2)</f>
        <v>19.899999999999999</v>
      </c>
      <c r="C65">
        <v>6.1999999999999993</v>
      </c>
      <c r="D65">
        <v>0</v>
      </c>
      <c r="E65">
        <v>26.750000000000004</v>
      </c>
      <c r="F65">
        <v>19.75</v>
      </c>
      <c r="G65" s="5">
        <f t="shared" si="50"/>
        <v>6.5129999999999999</v>
      </c>
      <c r="H65" s="5">
        <f t="shared" si="50"/>
        <v>0</v>
      </c>
      <c r="I65" s="5">
        <f t="shared" si="50"/>
        <v>0</v>
      </c>
      <c r="J65" s="5">
        <f>ROUND(Q65,2)</f>
        <v>20.37</v>
      </c>
      <c r="K65" s="5">
        <f>ROUND(R65,3)</f>
        <v>0.97699999999999998</v>
      </c>
      <c r="M65">
        <f>M64</f>
        <v>19.896896546588273</v>
      </c>
      <c r="N65" s="5">
        <f>(C65+((((1000*M65)/(30*E65))^2)/1962))</f>
        <v>6.5133152966588872</v>
      </c>
      <c r="O65" s="5">
        <f>IF(D65=0,0,(D65+((((1000*M65)/(30*F65))^2)/1962)))</f>
        <v>0</v>
      </c>
      <c r="P65" s="5">
        <f>O65/N65</f>
        <v>0</v>
      </c>
      <c r="Q65" s="5">
        <f xml:space="preserve"> 3.6021*N65-3.0871</f>
        <v>20.374513030094977</v>
      </c>
      <c r="R65" s="5">
        <f>M65/Q65</f>
        <v>0.97655813992701457</v>
      </c>
    </row>
    <row r="66" spans="1:18" x14ac:dyDescent="0.3">
      <c r="A66" t="s">
        <v>19</v>
      </c>
      <c r="B66" s="5">
        <f t="shared" si="51"/>
        <v>19.899999999999999</v>
      </c>
      <c r="C66">
        <v>6.1499999999999986</v>
      </c>
      <c r="D66">
        <v>0</v>
      </c>
      <c r="E66">
        <v>26.700000000000003</v>
      </c>
      <c r="F66">
        <v>20.399999999999999</v>
      </c>
      <c r="G66" s="5">
        <f t="shared" ref="G66:G88" si="52">ROUND(N66,3)</f>
        <v>6.4640000000000004</v>
      </c>
      <c r="H66" s="5">
        <f t="shared" ref="H66:H88" si="53">ROUND(O66,3)</f>
        <v>0</v>
      </c>
      <c r="I66" s="5">
        <f t="shared" ref="I66:I88" si="54">ROUND(P66,3)</f>
        <v>0</v>
      </c>
      <c r="J66" s="5">
        <f t="shared" ref="J66:J88" si="55">ROUND(Q66,2)</f>
        <v>20.2</v>
      </c>
      <c r="K66" s="5">
        <f t="shared" ref="K66:K88" si="56">ROUND(R66,3)</f>
        <v>0.98499999999999999</v>
      </c>
      <c r="M66">
        <f t="shared" ref="M66:M88" si="57">M65</f>
        <v>19.896896546588273</v>
      </c>
      <c r="N66" s="5">
        <f t="shared" ref="N66:N88" si="58">(C66+((((1000*M66)/(30*E66))^2)/1962))</f>
        <v>6.4644898609399402</v>
      </c>
      <c r="O66" s="5">
        <f t="shared" ref="O66:O88" si="59">IF(D66=0,0,(D66+((((1000*M66)/(30*F66))^2)/1962)))</f>
        <v>0</v>
      </c>
      <c r="P66" s="5">
        <f t="shared" ref="P66:P89" si="60">O66/N66</f>
        <v>0</v>
      </c>
      <c r="Q66" s="5">
        <f t="shared" ref="Q66:Q88" si="61" xml:space="preserve"> 3.6021*N66-3.0871</f>
        <v>20.198638928091761</v>
      </c>
      <c r="R66" s="5">
        <f t="shared" ref="R66:R88" si="62">M66/Q66</f>
        <v>0.98506125177158188</v>
      </c>
    </row>
    <row r="67" spans="1:18" x14ac:dyDescent="0.3">
      <c r="A67" t="s">
        <v>19</v>
      </c>
      <c r="B67" s="5">
        <f t="shared" ref="B67:B88" si="63">ROUND(M67,2)</f>
        <v>19.899999999999999</v>
      </c>
      <c r="C67">
        <v>6.0499999999999972</v>
      </c>
      <c r="D67">
        <v>0.60000000000000142</v>
      </c>
      <c r="E67">
        <v>26.6</v>
      </c>
      <c r="F67">
        <v>21.2</v>
      </c>
      <c r="G67" s="5">
        <f t="shared" si="52"/>
        <v>6.367</v>
      </c>
      <c r="H67" s="5">
        <f t="shared" si="53"/>
        <v>1.099</v>
      </c>
      <c r="I67" s="5">
        <f t="shared" si="54"/>
        <v>0.17299999999999999</v>
      </c>
      <c r="J67" s="5">
        <f t="shared" si="55"/>
        <v>19.850000000000001</v>
      </c>
      <c r="K67" s="5">
        <f t="shared" si="56"/>
        <v>1.0029999999999999</v>
      </c>
      <c r="M67">
        <f t="shared" si="57"/>
        <v>19.896896546588273</v>
      </c>
      <c r="N67" s="5">
        <f t="shared" si="58"/>
        <v>6.3668588910699775</v>
      </c>
      <c r="O67" s="5">
        <f t="shared" si="59"/>
        <v>1.0988356109057404</v>
      </c>
      <c r="P67" s="5">
        <f t="shared" si="60"/>
        <v>0.17258676997647052</v>
      </c>
      <c r="Q67" s="5">
        <f t="shared" si="61"/>
        <v>19.846962411523165</v>
      </c>
      <c r="R67" s="5">
        <f t="shared" si="62"/>
        <v>1.0025159585648289</v>
      </c>
    </row>
    <row r="68" spans="1:18" x14ac:dyDescent="0.3">
      <c r="A68" t="s">
        <v>19</v>
      </c>
      <c r="B68" s="5">
        <f t="shared" si="63"/>
        <v>19.899999999999999</v>
      </c>
      <c r="C68">
        <v>5.8999999999999986</v>
      </c>
      <c r="D68">
        <v>2</v>
      </c>
      <c r="E68">
        <v>26.450000000000003</v>
      </c>
      <c r="F68">
        <v>22.599999999999998</v>
      </c>
      <c r="G68" s="5">
        <f t="shared" si="52"/>
        <v>6.22</v>
      </c>
      <c r="H68" s="5">
        <f t="shared" si="53"/>
        <v>2.4390000000000001</v>
      </c>
      <c r="I68" s="5">
        <f t="shared" si="54"/>
        <v>0.39200000000000002</v>
      </c>
      <c r="J68" s="5">
        <f t="shared" si="55"/>
        <v>19.32</v>
      </c>
      <c r="K68" s="5">
        <f t="shared" si="56"/>
        <v>1.03</v>
      </c>
      <c r="M68">
        <f t="shared" si="57"/>
        <v>19.896896546588273</v>
      </c>
      <c r="N68" s="5">
        <f t="shared" si="58"/>
        <v>6.2204629442654564</v>
      </c>
      <c r="O68" s="5">
        <f t="shared" si="59"/>
        <v>2.4389472099723459</v>
      </c>
      <c r="P68" s="5">
        <f t="shared" si="60"/>
        <v>0.39208451715330478</v>
      </c>
      <c r="Q68" s="5">
        <f t="shared" si="61"/>
        <v>19.319629571538602</v>
      </c>
      <c r="R68" s="5">
        <f t="shared" si="62"/>
        <v>1.0298798159101401</v>
      </c>
    </row>
    <row r="69" spans="1:18" x14ac:dyDescent="0.3">
      <c r="A69" t="s">
        <v>19</v>
      </c>
      <c r="B69" s="5">
        <f t="shared" si="63"/>
        <v>19.899999999999999</v>
      </c>
      <c r="C69">
        <v>6</v>
      </c>
      <c r="D69">
        <v>2.9000000000000021</v>
      </c>
      <c r="E69">
        <v>26.550000000000004</v>
      </c>
      <c r="F69">
        <v>23.5</v>
      </c>
      <c r="G69" s="5">
        <f t="shared" si="52"/>
        <v>6.3179999999999996</v>
      </c>
      <c r="H69" s="5">
        <f t="shared" si="53"/>
        <v>3.306</v>
      </c>
      <c r="I69" s="5">
        <f t="shared" si="54"/>
        <v>0.52300000000000002</v>
      </c>
      <c r="J69" s="5">
        <f t="shared" si="55"/>
        <v>19.670000000000002</v>
      </c>
      <c r="K69" s="5">
        <f t="shared" si="56"/>
        <v>1.0109999999999999</v>
      </c>
      <c r="M69">
        <f t="shared" si="57"/>
        <v>19.896896546588273</v>
      </c>
      <c r="N69" s="5">
        <f t="shared" si="58"/>
        <v>6.3180534569894062</v>
      </c>
      <c r="O69" s="5">
        <f t="shared" si="59"/>
        <v>3.3059695372847018</v>
      </c>
      <c r="P69" s="5">
        <f t="shared" si="60"/>
        <v>0.52325760770945073</v>
      </c>
      <c r="Q69" s="5">
        <f t="shared" si="61"/>
        <v>19.671160357421542</v>
      </c>
      <c r="R69" s="5">
        <f t="shared" si="62"/>
        <v>1.011475489247464</v>
      </c>
    </row>
    <row r="70" spans="1:18" x14ac:dyDescent="0.3">
      <c r="A70" t="s">
        <v>19</v>
      </c>
      <c r="B70" s="5">
        <f t="shared" si="63"/>
        <v>19.899999999999999</v>
      </c>
      <c r="C70">
        <v>6.1499999999999986</v>
      </c>
      <c r="D70">
        <v>3.5500000000000007</v>
      </c>
      <c r="E70">
        <v>26.700000000000003</v>
      </c>
      <c r="F70">
        <v>24.15</v>
      </c>
      <c r="G70" s="5">
        <f t="shared" si="52"/>
        <v>6.4640000000000004</v>
      </c>
      <c r="H70" s="5">
        <f t="shared" si="53"/>
        <v>3.9340000000000002</v>
      </c>
      <c r="I70" s="5">
        <f t="shared" si="54"/>
        <v>0.60899999999999999</v>
      </c>
      <c r="J70" s="5">
        <f t="shared" si="55"/>
        <v>20.2</v>
      </c>
      <c r="K70" s="5">
        <f t="shared" si="56"/>
        <v>0.98499999999999999</v>
      </c>
      <c r="M70">
        <f t="shared" si="57"/>
        <v>19.896896546588273</v>
      </c>
      <c r="N70" s="5">
        <f t="shared" si="58"/>
        <v>6.4644898609399402</v>
      </c>
      <c r="O70" s="5">
        <f t="shared" si="59"/>
        <v>3.9344101984499495</v>
      </c>
      <c r="P70" s="5">
        <f t="shared" si="60"/>
        <v>0.60861882114204202</v>
      </c>
      <c r="Q70" s="5">
        <f t="shared" si="61"/>
        <v>20.198638928091761</v>
      </c>
      <c r="R70" s="5">
        <f t="shared" si="62"/>
        <v>0.98506125177158188</v>
      </c>
    </row>
    <row r="71" spans="1:18" x14ac:dyDescent="0.3">
      <c r="A71" t="s">
        <v>19</v>
      </c>
      <c r="B71" s="5">
        <f t="shared" si="63"/>
        <v>19.899999999999999</v>
      </c>
      <c r="C71">
        <v>6.3999999999999986</v>
      </c>
      <c r="D71">
        <v>4.3500000000000014</v>
      </c>
      <c r="E71">
        <v>26.950000000000003</v>
      </c>
      <c r="F71">
        <v>24.95</v>
      </c>
      <c r="G71" s="5">
        <f t="shared" si="52"/>
        <v>6.7089999999999996</v>
      </c>
      <c r="H71" s="5">
        <f t="shared" si="53"/>
        <v>4.71</v>
      </c>
      <c r="I71" s="5">
        <f t="shared" si="54"/>
        <v>0.70199999999999996</v>
      </c>
      <c r="J71" s="5">
        <f t="shared" si="55"/>
        <v>21.08</v>
      </c>
      <c r="K71" s="5">
        <f t="shared" si="56"/>
        <v>0.94399999999999995</v>
      </c>
      <c r="M71">
        <f t="shared" si="57"/>
        <v>19.896896546588273</v>
      </c>
      <c r="N71" s="5">
        <f t="shared" si="58"/>
        <v>6.7086822322179458</v>
      </c>
      <c r="O71" s="5">
        <f t="shared" si="59"/>
        <v>4.710153857961175</v>
      </c>
      <c r="P71" s="5">
        <f t="shared" si="60"/>
        <v>0.70209822062237692</v>
      </c>
      <c r="Q71" s="5">
        <f t="shared" si="61"/>
        <v>21.078244268672265</v>
      </c>
      <c r="R71" s="5">
        <f t="shared" si="62"/>
        <v>0.94395416871414761</v>
      </c>
    </row>
    <row r="72" spans="1:18" x14ac:dyDescent="0.3">
      <c r="A72" t="s">
        <v>19</v>
      </c>
      <c r="B72" s="5">
        <f t="shared" si="63"/>
        <v>19.899999999999999</v>
      </c>
      <c r="C72">
        <v>6.6499999999999986</v>
      </c>
      <c r="D72">
        <v>4.8000000000000007</v>
      </c>
      <c r="E72">
        <v>27.200000000000003</v>
      </c>
      <c r="F72">
        <v>25.4</v>
      </c>
      <c r="G72" s="5">
        <f t="shared" si="52"/>
        <v>6.9530000000000003</v>
      </c>
      <c r="H72" s="5">
        <f t="shared" si="53"/>
        <v>5.1479999999999997</v>
      </c>
      <c r="I72" s="5">
        <f t="shared" si="54"/>
        <v>0.74</v>
      </c>
      <c r="J72" s="5">
        <f t="shared" si="55"/>
        <v>21.96</v>
      </c>
      <c r="K72" s="5">
        <f t="shared" si="56"/>
        <v>0.90600000000000003</v>
      </c>
      <c r="M72">
        <f t="shared" si="57"/>
        <v>19.896896546588273</v>
      </c>
      <c r="N72" s="5">
        <f t="shared" si="58"/>
        <v>6.9530340032513438</v>
      </c>
      <c r="O72" s="5">
        <f t="shared" si="59"/>
        <v>5.1475055443075757</v>
      </c>
      <c r="P72" s="5">
        <f t="shared" si="60"/>
        <v>0.74032509288758319</v>
      </c>
      <c r="Q72" s="5">
        <f t="shared" si="61"/>
        <v>21.958423783111666</v>
      </c>
      <c r="R72" s="5">
        <f t="shared" si="62"/>
        <v>0.9061167934053207</v>
      </c>
    </row>
    <row r="73" spans="1:18" x14ac:dyDescent="0.3">
      <c r="A73" t="s">
        <v>19</v>
      </c>
      <c r="B73" s="5">
        <f t="shared" si="63"/>
        <v>19.899999999999999</v>
      </c>
      <c r="C73">
        <v>6.8999999999999986</v>
      </c>
      <c r="D73">
        <v>5.3000000000000007</v>
      </c>
      <c r="E73">
        <v>27.450000000000003</v>
      </c>
      <c r="F73">
        <v>25.9</v>
      </c>
      <c r="G73" s="5">
        <f t="shared" si="52"/>
        <v>7.1980000000000004</v>
      </c>
      <c r="H73" s="5">
        <f t="shared" si="53"/>
        <v>5.6340000000000003</v>
      </c>
      <c r="I73" s="5">
        <f t="shared" si="54"/>
        <v>0.78300000000000003</v>
      </c>
      <c r="J73" s="5">
        <f t="shared" si="55"/>
        <v>22.84</v>
      </c>
      <c r="K73" s="5">
        <f t="shared" si="56"/>
        <v>0.871</v>
      </c>
      <c r="M73">
        <f t="shared" si="57"/>
        <v>19.896896546588273</v>
      </c>
      <c r="N73" s="5">
        <f t="shared" si="58"/>
        <v>7.197539393652276</v>
      </c>
      <c r="O73" s="5">
        <f t="shared" si="59"/>
        <v>5.6342178515011341</v>
      </c>
      <c r="P73" s="5">
        <f t="shared" si="60"/>
        <v>0.78279777898403979</v>
      </c>
      <c r="Q73" s="5">
        <f t="shared" si="61"/>
        <v>22.839156649874866</v>
      </c>
      <c r="R73" s="5">
        <f t="shared" si="62"/>
        <v>0.87117474833280617</v>
      </c>
    </row>
    <row r="74" spans="1:18" x14ac:dyDescent="0.3">
      <c r="A74" t="s">
        <v>19</v>
      </c>
      <c r="B74" s="5">
        <f t="shared" si="63"/>
        <v>19.899999999999999</v>
      </c>
      <c r="C74">
        <v>7.1999999999999993</v>
      </c>
      <c r="D74">
        <v>5.8500000000000014</v>
      </c>
      <c r="E74">
        <v>27.750000000000004</v>
      </c>
      <c r="F74">
        <v>26.45</v>
      </c>
      <c r="G74" s="5">
        <f t="shared" si="52"/>
        <v>7.4909999999999997</v>
      </c>
      <c r="H74" s="5">
        <f t="shared" si="53"/>
        <v>6.17</v>
      </c>
      <c r="I74" s="5">
        <f t="shared" si="54"/>
        <v>0.82399999999999995</v>
      </c>
      <c r="J74" s="5">
        <f t="shared" si="55"/>
        <v>23.9</v>
      </c>
      <c r="K74" s="5">
        <f t="shared" si="56"/>
        <v>0.83299999999999996</v>
      </c>
      <c r="M74">
        <f t="shared" si="57"/>
        <v>19.896896546588273</v>
      </c>
      <c r="N74" s="5">
        <f t="shared" si="58"/>
        <v>7.4911408839743201</v>
      </c>
      <c r="O74" s="5">
        <f t="shared" si="59"/>
        <v>6.1704629442654593</v>
      </c>
      <c r="P74" s="5">
        <f t="shared" si="60"/>
        <v>0.82370136135950045</v>
      </c>
      <c r="Q74" s="5">
        <f t="shared" si="61"/>
        <v>23.896738578163898</v>
      </c>
      <c r="R74" s="5">
        <f t="shared" si="62"/>
        <v>0.83261975191750404</v>
      </c>
    </row>
    <row r="75" spans="1:18" x14ac:dyDescent="0.3">
      <c r="A75" t="s">
        <v>19</v>
      </c>
      <c r="B75" s="5">
        <f t="shared" si="63"/>
        <v>19.899999999999999</v>
      </c>
      <c r="C75">
        <v>7.6499999999999986</v>
      </c>
      <c r="D75">
        <v>6.4500000000000011</v>
      </c>
      <c r="E75">
        <v>28.200000000000003</v>
      </c>
      <c r="F75">
        <v>27.049999999999997</v>
      </c>
      <c r="G75" s="5">
        <f t="shared" si="52"/>
        <v>7.9320000000000004</v>
      </c>
      <c r="H75" s="5">
        <f t="shared" si="53"/>
        <v>6.7560000000000002</v>
      </c>
      <c r="I75" s="5">
        <f t="shared" si="54"/>
        <v>0.85199999999999998</v>
      </c>
      <c r="J75" s="5">
        <f t="shared" si="55"/>
        <v>25.48</v>
      </c>
      <c r="K75" s="5">
        <f t="shared" si="56"/>
        <v>0.78100000000000003</v>
      </c>
      <c r="M75">
        <f t="shared" si="57"/>
        <v>19.896896546588273</v>
      </c>
      <c r="N75" s="5">
        <f t="shared" si="58"/>
        <v>7.9319232897810394</v>
      </c>
      <c r="O75" s="5">
        <f t="shared" si="59"/>
        <v>6.7564041423467547</v>
      </c>
      <c r="P75" s="5">
        <f t="shared" si="60"/>
        <v>0.85179897680695615</v>
      </c>
      <c r="Q75" s="5">
        <f t="shared" si="61"/>
        <v>25.484480882120284</v>
      </c>
      <c r="R75" s="5">
        <f t="shared" si="62"/>
        <v>0.78074560900896295</v>
      </c>
    </row>
    <row r="76" spans="1:18" x14ac:dyDescent="0.3">
      <c r="A76" t="s">
        <v>19</v>
      </c>
      <c r="B76" s="5">
        <f t="shared" si="63"/>
        <v>19.899999999999999</v>
      </c>
      <c r="C76">
        <v>7.9999999999999982</v>
      </c>
      <c r="D76">
        <v>6.9</v>
      </c>
      <c r="E76">
        <v>28.550000000000004</v>
      </c>
      <c r="F76">
        <v>27.5</v>
      </c>
      <c r="G76" s="5">
        <f t="shared" si="52"/>
        <v>8.2750000000000004</v>
      </c>
      <c r="H76" s="5">
        <f t="shared" si="53"/>
        <v>7.1959999999999997</v>
      </c>
      <c r="I76" s="5">
        <f t="shared" si="54"/>
        <v>0.87</v>
      </c>
      <c r="J76" s="5">
        <f t="shared" si="55"/>
        <v>26.72</v>
      </c>
      <c r="K76" s="5">
        <f t="shared" si="56"/>
        <v>0.745</v>
      </c>
      <c r="M76">
        <f t="shared" si="57"/>
        <v>19.896896546588273</v>
      </c>
      <c r="N76" s="5">
        <f t="shared" si="58"/>
        <v>8.2750533545970892</v>
      </c>
      <c r="O76" s="5">
        <f t="shared" si="59"/>
        <v>7.1964584158221161</v>
      </c>
      <c r="P76" s="5">
        <f t="shared" si="60"/>
        <v>0.86965704116266818</v>
      </c>
      <c r="Q76" s="5">
        <f t="shared" si="61"/>
        <v>26.720469688594175</v>
      </c>
      <c r="R76" s="5">
        <f t="shared" si="62"/>
        <v>0.7446312425818401</v>
      </c>
    </row>
    <row r="77" spans="1:18" x14ac:dyDescent="0.3">
      <c r="A77" t="s">
        <v>19</v>
      </c>
      <c r="B77" s="5">
        <f t="shared" si="63"/>
        <v>19.899999999999999</v>
      </c>
      <c r="C77">
        <v>8.3499999999999979</v>
      </c>
      <c r="D77">
        <v>7.4</v>
      </c>
      <c r="E77">
        <v>28.900000000000002</v>
      </c>
      <c r="F77">
        <v>28</v>
      </c>
      <c r="G77" s="5">
        <f t="shared" si="52"/>
        <v>8.6180000000000003</v>
      </c>
      <c r="H77" s="5">
        <f t="shared" si="53"/>
        <v>7.6859999999999999</v>
      </c>
      <c r="I77" s="5">
        <f t="shared" si="54"/>
        <v>0.89200000000000002</v>
      </c>
      <c r="J77" s="5">
        <f t="shared" si="55"/>
        <v>27.96</v>
      </c>
      <c r="K77" s="5">
        <f t="shared" si="56"/>
        <v>0.71199999999999997</v>
      </c>
      <c r="M77">
        <f t="shared" si="57"/>
        <v>19.896896546588273</v>
      </c>
      <c r="N77" s="5">
        <f t="shared" si="58"/>
        <v>8.6184315046101858</v>
      </c>
      <c r="O77" s="5">
        <f t="shared" si="59"/>
        <v>7.6859651491906575</v>
      </c>
      <c r="P77" s="5">
        <f t="shared" si="60"/>
        <v>0.89180556172886771</v>
      </c>
      <c r="Q77" s="5">
        <f t="shared" si="61"/>
        <v>27.957352122756351</v>
      </c>
      <c r="R77" s="5">
        <f t="shared" si="62"/>
        <v>0.71168744662313221</v>
      </c>
    </row>
    <row r="78" spans="1:18" x14ac:dyDescent="0.3">
      <c r="A78" t="s">
        <v>19</v>
      </c>
      <c r="B78" s="5">
        <f t="shared" si="63"/>
        <v>19.899999999999999</v>
      </c>
      <c r="C78">
        <v>8.7499999999999982</v>
      </c>
      <c r="D78">
        <v>7.9500000000000011</v>
      </c>
      <c r="E78">
        <v>29.300000000000004</v>
      </c>
      <c r="F78">
        <v>28.549999999999997</v>
      </c>
      <c r="G78" s="5">
        <f t="shared" si="52"/>
        <v>9.0109999999999992</v>
      </c>
      <c r="H78" s="5">
        <f t="shared" si="53"/>
        <v>8.2249999999999996</v>
      </c>
      <c r="I78" s="5">
        <f t="shared" si="54"/>
        <v>0.91300000000000003</v>
      </c>
      <c r="J78" s="5">
        <f t="shared" si="55"/>
        <v>29.37</v>
      </c>
      <c r="K78" s="5">
        <f t="shared" si="56"/>
        <v>0.67700000000000005</v>
      </c>
      <c r="M78">
        <f t="shared" si="57"/>
        <v>19.896896546588273</v>
      </c>
      <c r="N78" s="5">
        <f t="shared" si="58"/>
        <v>9.0111523453569333</v>
      </c>
      <c r="O78" s="5">
        <f t="shared" si="59"/>
        <v>8.2250533545970921</v>
      </c>
      <c r="P78" s="5">
        <f t="shared" si="60"/>
        <v>0.91276376642717794</v>
      </c>
      <c r="Q78" s="5">
        <f t="shared" si="61"/>
        <v>29.371971863210213</v>
      </c>
      <c r="R78" s="5">
        <f t="shared" si="62"/>
        <v>0.67741099028867313</v>
      </c>
    </row>
    <row r="79" spans="1:18" x14ac:dyDescent="0.3">
      <c r="A79" t="s">
        <v>19</v>
      </c>
      <c r="B79" s="5">
        <f t="shared" si="63"/>
        <v>19.899999999999999</v>
      </c>
      <c r="C79">
        <v>9.2999999999999989</v>
      </c>
      <c r="D79">
        <v>8.65</v>
      </c>
      <c r="E79">
        <v>29.85</v>
      </c>
      <c r="F79" s="6">
        <v>29.25</v>
      </c>
      <c r="G79" s="5">
        <f t="shared" si="52"/>
        <v>9.5519999999999996</v>
      </c>
      <c r="H79" s="5">
        <f t="shared" si="53"/>
        <v>8.9120000000000008</v>
      </c>
      <c r="I79" s="5">
        <f t="shared" si="54"/>
        <v>0.93300000000000005</v>
      </c>
      <c r="J79" s="5">
        <f t="shared" si="55"/>
        <v>31.32</v>
      </c>
      <c r="K79" s="5">
        <f t="shared" si="56"/>
        <v>0.63500000000000001</v>
      </c>
      <c r="M79">
        <f t="shared" si="57"/>
        <v>19.896896546588273</v>
      </c>
      <c r="N79" s="5">
        <f t="shared" si="58"/>
        <v>9.551617301432314</v>
      </c>
      <c r="O79" s="5">
        <f t="shared" si="59"/>
        <v>8.9120459369893794</v>
      </c>
      <c r="P79" s="5">
        <f t="shared" si="60"/>
        <v>0.93304051614934069</v>
      </c>
      <c r="Q79" s="5">
        <f t="shared" si="61"/>
        <v>31.318780681489336</v>
      </c>
      <c r="R79" s="5">
        <f t="shared" si="62"/>
        <v>0.63530240046503927</v>
      </c>
    </row>
    <row r="80" spans="1:18" x14ac:dyDescent="0.3">
      <c r="A80" t="s">
        <v>19</v>
      </c>
      <c r="B80" s="5">
        <f t="shared" si="63"/>
        <v>19.899999999999999</v>
      </c>
      <c r="C80">
        <v>9.6499999999999986</v>
      </c>
      <c r="D80">
        <v>9.1000000000000014</v>
      </c>
      <c r="E80">
        <v>30.200000000000003</v>
      </c>
      <c r="F80">
        <v>29.7</v>
      </c>
      <c r="G80" s="5">
        <f t="shared" si="52"/>
        <v>9.8960000000000008</v>
      </c>
      <c r="H80" s="5">
        <f t="shared" si="53"/>
        <v>9.3539999999999992</v>
      </c>
      <c r="I80" s="5">
        <f t="shared" si="54"/>
        <v>0.94499999999999995</v>
      </c>
      <c r="J80" s="5">
        <f t="shared" si="55"/>
        <v>32.56</v>
      </c>
      <c r="K80" s="5">
        <f t="shared" si="56"/>
        <v>0.61099999999999999</v>
      </c>
      <c r="M80">
        <f t="shared" si="57"/>
        <v>19.896896546588273</v>
      </c>
      <c r="N80" s="5">
        <f t="shared" si="58"/>
        <v>9.8958189081240668</v>
      </c>
      <c r="O80" s="5">
        <f t="shared" si="59"/>
        <v>9.3541653084894705</v>
      </c>
      <c r="P80" s="5">
        <f t="shared" si="60"/>
        <v>0.94526439856433497</v>
      </c>
      <c r="Q80" s="5">
        <f t="shared" si="61"/>
        <v>32.558629288953703</v>
      </c>
      <c r="R80" s="5">
        <f t="shared" si="62"/>
        <v>0.611109772773474</v>
      </c>
    </row>
    <row r="81" spans="1:18" x14ac:dyDescent="0.3">
      <c r="A81" t="s">
        <v>19</v>
      </c>
      <c r="B81" s="5">
        <f t="shared" si="63"/>
        <v>19.899999999999999</v>
      </c>
      <c r="C81">
        <v>10.049999999999999</v>
      </c>
      <c r="D81">
        <v>9.5500000000000007</v>
      </c>
      <c r="E81">
        <v>30.6</v>
      </c>
      <c r="F81">
        <v>30.15</v>
      </c>
      <c r="G81" s="5">
        <f t="shared" si="52"/>
        <v>10.289</v>
      </c>
      <c r="H81" s="5">
        <f t="shared" si="53"/>
        <v>9.7970000000000006</v>
      </c>
      <c r="I81" s="5">
        <f t="shared" si="54"/>
        <v>0.95199999999999996</v>
      </c>
      <c r="J81" s="5">
        <f t="shared" si="55"/>
        <v>33.979999999999997</v>
      </c>
      <c r="K81" s="5">
        <f t="shared" si="56"/>
        <v>0.58599999999999997</v>
      </c>
      <c r="M81">
        <f t="shared" si="57"/>
        <v>19.896896546588273</v>
      </c>
      <c r="N81" s="5">
        <f t="shared" si="58"/>
        <v>10.289434274173901</v>
      </c>
      <c r="O81" s="5">
        <f t="shared" si="59"/>
        <v>9.7966349039385445</v>
      </c>
      <c r="P81" s="5">
        <f t="shared" si="60"/>
        <v>0.95210627162736583</v>
      </c>
      <c r="Q81" s="5">
        <f t="shared" si="61"/>
        <v>33.976471199001814</v>
      </c>
      <c r="R81" s="5">
        <f t="shared" si="62"/>
        <v>0.58560809420293236</v>
      </c>
    </row>
    <row r="82" spans="1:18" x14ac:dyDescent="0.3">
      <c r="A82" t="s">
        <v>19</v>
      </c>
      <c r="B82" s="5">
        <f t="shared" si="63"/>
        <v>19.899999999999999</v>
      </c>
      <c r="C82">
        <v>10.499999999999998</v>
      </c>
      <c r="D82">
        <v>10.050000000000001</v>
      </c>
      <c r="E82">
        <v>31.050000000000004</v>
      </c>
      <c r="F82">
        <v>30.65</v>
      </c>
      <c r="G82" s="5">
        <f t="shared" si="52"/>
        <v>10.733000000000001</v>
      </c>
      <c r="H82" s="5">
        <f t="shared" si="53"/>
        <v>10.289</v>
      </c>
      <c r="I82" s="5">
        <f t="shared" si="54"/>
        <v>0.95899999999999996</v>
      </c>
      <c r="J82" s="5">
        <f t="shared" si="55"/>
        <v>35.57</v>
      </c>
      <c r="K82" s="5">
        <f t="shared" si="56"/>
        <v>0.55900000000000005</v>
      </c>
      <c r="M82">
        <f t="shared" si="57"/>
        <v>19.896896546588273</v>
      </c>
      <c r="N82" s="5">
        <f t="shared" si="58"/>
        <v>10.732544441037621</v>
      </c>
      <c r="O82" s="5">
        <f t="shared" si="59"/>
        <v>10.288653722862158</v>
      </c>
      <c r="P82" s="5">
        <f t="shared" si="60"/>
        <v>0.95864068202893471</v>
      </c>
      <c r="Q82" s="5">
        <f t="shared" si="61"/>
        <v>35.57259833106162</v>
      </c>
      <c r="R82" s="5">
        <f t="shared" si="62"/>
        <v>0.55933211179613251</v>
      </c>
    </row>
    <row r="83" spans="1:18" x14ac:dyDescent="0.3">
      <c r="A83" t="s">
        <v>19</v>
      </c>
      <c r="B83" s="5">
        <f t="shared" si="63"/>
        <v>19.899999999999999</v>
      </c>
      <c r="C83">
        <v>10.999999999999998</v>
      </c>
      <c r="D83">
        <v>10.600000000000001</v>
      </c>
      <c r="E83">
        <v>31.550000000000004</v>
      </c>
      <c r="F83">
        <v>31.2</v>
      </c>
      <c r="G83" s="5">
        <f t="shared" si="52"/>
        <v>11.225</v>
      </c>
      <c r="H83" s="5">
        <f t="shared" si="53"/>
        <v>10.83</v>
      </c>
      <c r="I83" s="5">
        <f t="shared" si="54"/>
        <v>0.96499999999999997</v>
      </c>
      <c r="J83" s="5">
        <f t="shared" si="55"/>
        <v>37.35</v>
      </c>
      <c r="K83" s="5">
        <f t="shared" si="56"/>
        <v>0.53300000000000003</v>
      </c>
      <c r="M83">
        <f t="shared" si="57"/>
        <v>19.896896546588273</v>
      </c>
      <c r="N83" s="5">
        <f t="shared" si="58"/>
        <v>11.225232181921859</v>
      </c>
      <c r="O83" s="5">
        <f t="shared" si="59"/>
        <v>10.830313811807073</v>
      </c>
      <c r="P83" s="5">
        <f t="shared" si="60"/>
        <v>0.96481869027610867</v>
      </c>
      <c r="Q83" s="5">
        <f t="shared" si="61"/>
        <v>37.34730884250073</v>
      </c>
      <c r="R83" s="5">
        <f t="shared" si="62"/>
        <v>0.5327531531253431</v>
      </c>
    </row>
    <row r="84" spans="1:18" x14ac:dyDescent="0.3">
      <c r="A84" t="s">
        <v>19</v>
      </c>
      <c r="B84" s="5">
        <f t="shared" si="63"/>
        <v>19.899999999999999</v>
      </c>
      <c r="C84">
        <v>11.499999999999998</v>
      </c>
      <c r="D84">
        <v>11.15</v>
      </c>
      <c r="E84">
        <v>32.050000000000004</v>
      </c>
      <c r="F84">
        <v>31.75</v>
      </c>
      <c r="G84" s="5">
        <f t="shared" si="52"/>
        <v>11.718</v>
      </c>
      <c r="H84" s="5">
        <f t="shared" si="53"/>
        <v>11.372</v>
      </c>
      <c r="I84" s="5">
        <f t="shared" si="54"/>
        <v>0.97</v>
      </c>
      <c r="J84" s="5">
        <f t="shared" si="55"/>
        <v>39.119999999999997</v>
      </c>
      <c r="K84" s="5">
        <f t="shared" si="56"/>
        <v>0.50900000000000001</v>
      </c>
      <c r="M84">
        <f t="shared" si="57"/>
        <v>19.896896546588273</v>
      </c>
      <c r="N84" s="5">
        <f t="shared" si="58"/>
        <v>11.718259473633946</v>
      </c>
      <c r="O84" s="5">
        <f t="shared" si="59"/>
        <v>11.372403548356848</v>
      </c>
      <c r="P84" s="5">
        <f t="shared" si="60"/>
        <v>0.97048572562714852</v>
      </c>
      <c r="Q84" s="5">
        <f t="shared" si="61"/>
        <v>39.123242449976836</v>
      </c>
      <c r="R84" s="5">
        <f t="shared" si="62"/>
        <v>0.50856972225726282</v>
      </c>
    </row>
    <row r="85" spans="1:18" x14ac:dyDescent="0.3">
      <c r="A85" t="s">
        <v>19</v>
      </c>
      <c r="B85" s="5">
        <f t="shared" si="63"/>
        <v>19.899999999999999</v>
      </c>
      <c r="C85">
        <v>11.999999999999998</v>
      </c>
      <c r="D85">
        <v>11.8</v>
      </c>
      <c r="E85">
        <v>32.550000000000004</v>
      </c>
      <c r="F85">
        <v>32.4</v>
      </c>
      <c r="G85" s="5">
        <f t="shared" si="52"/>
        <v>12.212</v>
      </c>
      <c r="H85" s="5">
        <f t="shared" si="53"/>
        <v>12.013999999999999</v>
      </c>
      <c r="I85" s="5">
        <f t="shared" si="54"/>
        <v>0.98399999999999999</v>
      </c>
      <c r="J85" s="5">
        <f t="shared" si="55"/>
        <v>40.9</v>
      </c>
      <c r="K85" s="5">
        <f t="shared" si="56"/>
        <v>0.48599999999999999</v>
      </c>
      <c r="M85">
        <f t="shared" si="57"/>
        <v>19.896896546588273</v>
      </c>
      <c r="N85" s="5">
        <f t="shared" si="58"/>
        <v>12.21160561392302</v>
      </c>
      <c r="O85" s="5">
        <f t="shared" si="59"/>
        <v>12.013569460605735</v>
      </c>
      <c r="P85" s="5">
        <f t="shared" si="60"/>
        <v>0.98378295536407645</v>
      </c>
      <c r="Q85" s="5">
        <f t="shared" si="61"/>
        <v>40.900324581912109</v>
      </c>
      <c r="R85" s="5">
        <f t="shared" si="62"/>
        <v>0.48647282753808613</v>
      </c>
    </row>
    <row r="86" spans="1:18" x14ac:dyDescent="0.3">
      <c r="A86" t="s">
        <v>19</v>
      </c>
      <c r="B86" s="5">
        <f t="shared" si="63"/>
        <v>19.899999999999999</v>
      </c>
      <c r="C86">
        <v>12.649999999999999</v>
      </c>
      <c r="D86">
        <v>12.3</v>
      </c>
      <c r="E86">
        <v>33.200000000000003</v>
      </c>
      <c r="F86">
        <v>32.9</v>
      </c>
      <c r="G86" s="5">
        <f t="shared" si="52"/>
        <v>12.853</v>
      </c>
      <c r="H86" s="5">
        <f t="shared" si="53"/>
        <v>12.507</v>
      </c>
      <c r="I86" s="5">
        <f t="shared" si="54"/>
        <v>0.97299999999999998</v>
      </c>
      <c r="J86" s="5">
        <f t="shared" si="55"/>
        <v>43.21</v>
      </c>
      <c r="K86" s="5">
        <f t="shared" si="56"/>
        <v>0.46</v>
      </c>
      <c r="M86">
        <f t="shared" si="57"/>
        <v>19.896896546588273</v>
      </c>
      <c r="N86" s="5">
        <f t="shared" si="58"/>
        <v>12.853400962553957</v>
      </c>
      <c r="O86" s="5">
        <f t="shared" si="59"/>
        <v>12.507127314941174</v>
      </c>
      <c r="P86" s="5">
        <f t="shared" si="60"/>
        <v>0.97305976460070076</v>
      </c>
      <c r="Q86" s="5">
        <f t="shared" si="61"/>
        <v>43.212135607215608</v>
      </c>
      <c r="R86" s="5">
        <f t="shared" si="62"/>
        <v>0.46044696164625265</v>
      </c>
    </row>
    <row r="87" spans="1:18" x14ac:dyDescent="0.3">
      <c r="A87" t="s">
        <v>19</v>
      </c>
      <c r="B87" s="5">
        <f t="shared" si="63"/>
        <v>19.899999999999999</v>
      </c>
      <c r="C87">
        <v>13.549999999999999</v>
      </c>
      <c r="D87">
        <v>13.200000000000001</v>
      </c>
      <c r="E87">
        <v>34.1</v>
      </c>
      <c r="F87">
        <v>33.799999999999997</v>
      </c>
      <c r="G87" s="5">
        <f t="shared" si="52"/>
        <v>13.743</v>
      </c>
      <c r="H87" s="5">
        <f t="shared" si="53"/>
        <v>13.396000000000001</v>
      </c>
      <c r="I87" s="5">
        <f t="shared" si="54"/>
        <v>0.97499999999999998</v>
      </c>
      <c r="J87" s="5">
        <f t="shared" si="55"/>
        <v>46.42</v>
      </c>
      <c r="K87" s="5">
        <f t="shared" si="56"/>
        <v>0.42899999999999999</v>
      </c>
      <c r="M87">
        <f t="shared" si="57"/>
        <v>19.896896546588273</v>
      </c>
      <c r="N87" s="5">
        <f t="shared" si="58"/>
        <v>13.742805941611676</v>
      </c>
      <c r="O87" s="5">
        <f t="shared" si="59"/>
        <v>13.396243721303067</v>
      </c>
      <c r="P87" s="5">
        <f t="shared" si="60"/>
        <v>0.97478228086891205</v>
      </c>
      <c r="Q87" s="5">
        <f t="shared" si="61"/>
        <v>46.415861282279423</v>
      </c>
      <c r="R87" s="5">
        <f t="shared" si="62"/>
        <v>0.42866589129058086</v>
      </c>
    </row>
    <row r="88" spans="1:18" x14ac:dyDescent="0.3">
      <c r="A88" t="s">
        <v>19</v>
      </c>
      <c r="B88" s="5">
        <f t="shared" si="63"/>
        <v>19.899999999999999</v>
      </c>
      <c r="C88">
        <v>15.799999999999999</v>
      </c>
      <c r="D88">
        <v>15.9</v>
      </c>
      <c r="E88">
        <v>36.35</v>
      </c>
      <c r="F88">
        <v>36.5</v>
      </c>
      <c r="G88" s="5">
        <f t="shared" si="52"/>
        <v>15.97</v>
      </c>
      <c r="H88" s="5">
        <f t="shared" si="53"/>
        <v>16.068000000000001</v>
      </c>
      <c r="I88" s="5">
        <f t="shared" si="54"/>
        <v>1.006</v>
      </c>
      <c r="J88" s="5">
        <f t="shared" si="55"/>
        <v>54.44</v>
      </c>
      <c r="K88" s="5">
        <f t="shared" si="56"/>
        <v>0.36599999999999999</v>
      </c>
      <c r="M88">
        <f t="shared" si="57"/>
        <v>19.896896546588273</v>
      </c>
      <c r="N88" s="5">
        <f t="shared" si="58"/>
        <v>15.969675970072011</v>
      </c>
      <c r="O88" s="5">
        <f t="shared" si="59"/>
        <v>16.068284238668024</v>
      </c>
      <c r="P88" s="5">
        <f t="shared" si="60"/>
        <v>1.0061747194358113</v>
      </c>
      <c r="Q88" s="5">
        <f t="shared" si="61"/>
        <v>54.437269811796391</v>
      </c>
      <c r="R88" s="5">
        <f t="shared" si="62"/>
        <v>0.36550136726872873</v>
      </c>
    </row>
    <row r="89" spans="1:18" x14ac:dyDescent="0.3">
      <c r="A89" t="s">
        <v>19</v>
      </c>
      <c r="B89" s="5">
        <f>ROUND(M89,2)</f>
        <v>23.69</v>
      </c>
      <c r="C89">
        <v>7.0999999999999979</v>
      </c>
      <c r="D89">
        <v>0</v>
      </c>
      <c r="E89">
        <v>27.650000000000002</v>
      </c>
      <c r="F89" s="6" t="s">
        <v>30</v>
      </c>
      <c r="G89" s="5">
        <f t="shared" ref="G89:I90" si="64">ROUND(N89,3)</f>
        <v>7.516</v>
      </c>
      <c r="H89" s="5">
        <f t="shared" si="64"/>
        <v>0</v>
      </c>
      <c r="I89" s="5">
        <f t="shared" si="64"/>
        <v>0</v>
      </c>
      <c r="J89" s="5">
        <f>ROUND(Q89,2)</f>
        <v>23.69</v>
      </c>
      <c r="K89" s="5">
        <f>ROUND(R89,3)</f>
        <v>1</v>
      </c>
      <c r="M89">
        <v>23.688442876458737</v>
      </c>
      <c r="N89" s="5">
        <f>(C89+((((1000*M89)/(30*E89))^2)/1962))</f>
        <v>7.5156628817358477</v>
      </c>
      <c r="O89" s="5">
        <f>IF(D89=0,0,(D89+((((1000*M89)/(30*F89))^2)/1962)))</f>
        <v>0</v>
      </c>
      <c r="P89" s="5">
        <f t="shared" si="60"/>
        <v>0</v>
      </c>
      <c r="Q89" s="5">
        <f>M89</f>
        <v>23.688442876458737</v>
      </c>
      <c r="R89" s="5">
        <f>M89/Q89</f>
        <v>1</v>
      </c>
    </row>
    <row r="90" spans="1:18" x14ac:dyDescent="0.3">
      <c r="A90" t="s">
        <v>19</v>
      </c>
      <c r="B90" s="5">
        <f t="shared" ref="B90:B91" si="65">ROUND(M90,2)</f>
        <v>23.69</v>
      </c>
      <c r="C90">
        <v>7</v>
      </c>
      <c r="D90">
        <v>0</v>
      </c>
      <c r="E90">
        <v>27.550000000000004</v>
      </c>
      <c r="F90">
        <v>19.299999999999997</v>
      </c>
      <c r="G90" s="5">
        <f t="shared" si="64"/>
        <v>7.4189999999999996</v>
      </c>
      <c r="H90" s="5">
        <f t="shared" si="64"/>
        <v>0</v>
      </c>
      <c r="I90" s="5">
        <f t="shared" si="64"/>
        <v>0</v>
      </c>
      <c r="J90" s="5">
        <f>ROUND(Q90,2)</f>
        <v>23.64</v>
      </c>
      <c r="K90" s="5">
        <f>ROUND(R90,3)</f>
        <v>1.002</v>
      </c>
      <c r="M90">
        <f>M89</f>
        <v>23.688442876458737</v>
      </c>
      <c r="N90" s="5">
        <f>(C90+((((1000*M90)/(30*E90))^2)/1962))</f>
        <v>7.4186858745549538</v>
      </c>
      <c r="O90" s="5">
        <f>IF(D90=0,0,(D90+((((1000*M90)/(30*F90))^2)/1962)))</f>
        <v>0</v>
      </c>
      <c r="P90" s="5">
        <f>O90/N90</f>
        <v>0</v>
      </c>
      <c r="Q90" s="5">
        <f xml:space="preserve"> 3.6021*N90-3.0871</f>
        <v>23.635748388734399</v>
      </c>
      <c r="R90" s="5">
        <f>M90/Q90</f>
        <v>1.002229440204629</v>
      </c>
    </row>
    <row r="91" spans="1:18" x14ac:dyDescent="0.3">
      <c r="A91" t="s">
        <v>19</v>
      </c>
      <c r="B91" s="5">
        <f t="shared" si="65"/>
        <v>23.69</v>
      </c>
      <c r="C91">
        <v>7</v>
      </c>
      <c r="D91">
        <v>0</v>
      </c>
      <c r="E91">
        <v>27.550000000000004</v>
      </c>
      <c r="F91">
        <v>20.25</v>
      </c>
      <c r="G91" s="5">
        <f t="shared" ref="G91:G114" si="66">ROUND(N91,3)</f>
        <v>7.4189999999999996</v>
      </c>
      <c r="H91" s="5">
        <f t="shared" ref="H91:H114" si="67">ROUND(O91,3)</f>
        <v>0</v>
      </c>
      <c r="I91" s="5">
        <f t="shared" ref="I91:I114" si="68">ROUND(P91,3)</f>
        <v>0</v>
      </c>
      <c r="J91" s="5">
        <f t="shared" ref="J91:J114" si="69">ROUND(Q91,2)</f>
        <v>23.64</v>
      </c>
      <c r="K91" s="5">
        <f t="shared" ref="K91:K114" si="70">ROUND(R91,3)</f>
        <v>1.002</v>
      </c>
      <c r="M91">
        <f t="shared" ref="M91:M114" si="71">M90</f>
        <v>23.688442876458737</v>
      </c>
      <c r="N91" s="5">
        <f t="shared" ref="N91:N114" si="72">(C91+((((1000*M91)/(30*E91))^2)/1962))</f>
        <v>7.4186858745549538</v>
      </c>
      <c r="O91" s="5">
        <f t="shared" ref="O91:O114" si="73">IF(D91=0,0,(D91+((((1000*M91)/(30*F91))^2)/1962)))</f>
        <v>0</v>
      </c>
      <c r="P91" s="5">
        <f t="shared" ref="P91:P115" si="74">O91/N91</f>
        <v>0</v>
      </c>
      <c r="Q91" s="5">
        <f t="shared" ref="Q91:Q114" si="75" xml:space="preserve"> 3.6021*N91-3.0871</f>
        <v>23.635748388734399</v>
      </c>
      <c r="R91" s="5">
        <f t="shared" ref="R91:R114" si="76">M91/Q91</f>
        <v>1.002229440204629</v>
      </c>
    </row>
    <row r="92" spans="1:18" x14ac:dyDescent="0.3">
      <c r="A92" t="s">
        <v>19</v>
      </c>
      <c r="B92" s="5">
        <f t="shared" ref="B92:B114" si="77">ROUND(M92,2)</f>
        <v>23.69</v>
      </c>
      <c r="C92">
        <v>6.9499999999999993</v>
      </c>
      <c r="D92">
        <v>0.60000000000000142</v>
      </c>
      <c r="E92">
        <v>27.500000000000004</v>
      </c>
      <c r="F92">
        <v>21.2</v>
      </c>
      <c r="G92" s="5">
        <f t="shared" si="66"/>
        <v>7.37</v>
      </c>
      <c r="H92" s="5">
        <f t="shared" si="67"/>
        <v>1.3069999999999999</v>
      </c>
      <c r="I92" s="5">
        <f t="shared" si="68"/>
        <v>0.17699999999999999</v>
      </c>
      <c r="J92" s="5">
        <f t="shared" si="69"/>
        <v>23.46</v>
      </c>
      <c r="K92" s="5">
        <f t="shared" si="70"/>
        <v>1.01</v>
      </c>
      <c r="M92">
        <f t="shared" si="71"/>
        <v>23.688442876458737</v>
      </c>
      <c r="N92" s="5">
        <f t="shared" si="72"/>
        <v>7.3702097527297799</v>
      </c>
      <c r="O92" s="5">
        <f t="shared" si="73"/>
        <v>1.3070657384787669</v>
      </c>
      <c r="P92" s="5">
        <f t="shared" si="74"/>
        <v>0.17734444233349744</v>
      </c>
      <c r="Q92" s="5">
        <f t="shared" si="75"/>
        <v>23.461132550307941</v>
      </c>
      <c r="R92" s="5">
        <f t="shared" si="76"/>
        <v>1.0096888044796377</v>
      </c>
    </row>
    <row r="93" spans="1:18" x14ac:dyDescent="0.3">
      <c r="A93" t="s">
        <v>19</v>
      </c>
      <c r="B93" s="5">
        <f t="shared" si="77"/>
        <v>23.69</v>
      </c>
      <c r="C93">
        <v>6.5999999999999979</v>
      </c>
      <c r="D93">
        <v>1.8000000000000007</v>
      </c>
      <c r="E93">
        <v>27.150000000000002</v>
      </c>
      <c r="F93">
        <v>22.4</v>
      </c>
      <c r="G93" s="5">
        <f t="shared" si="66"/>
        <v>7.0309999999999997</v>
      </c>
      <c r="H93" s="5">
        <f t="shared" si="67"/>
        <v>2.4329999999999998</v>
      </c>
      <c r="I93" s="5">
        <f t="shared" si="68"/>
        <v>0.34599999999999997</v>
      </c>
      <c r="J93" s="5">
        <f t="shared" si="69"/>
        <v>22.24</v>
      </c>
      <c r="K93" s="5">
        <f t="shared" si="70"/>
        <v>1.0649999999999999</v>
      </c>
      <c r="M93">
        <f t="shared" si="71"/>
        <v>23.688442876458737</v>
      </c>
      <c r="N93" s="5">
        <f t="shared" si="72"/>
        <v>7.0311137232982235</v>
      </c>
      <c r="O93" s="5">
        <f t="shared" si="73"/>
        <v>2.4333379015901961</v>
      </c>
      <c r="P93" s="5">
        <f t="shared" si="74"/>
        <v>0.3460814313850612</v>
      </c>
      <c r="Q93" s="5">
        <f t="shared" si="75"/>
        <v>22.239674742692532</v>
      </c>
      <c r="R93" s="5">
        <f t="shared" si="76"/>
        <v>1.065143404772241</v>
      </c>
    </row>
    <row r="94" spans="1:18" x14ac:dyDescent="0.3">
      <c r="A94" t="s">
        <v>19</v>
      </c>
      <c r="B94" s="5">
        <f t="shared" si="77"/>
        <v>23.69</v>
      </c>
      <c r="C94">
        <v>6.6499999999999986</v>
      </c>
      <c r="D94">
        <v>2.6999999999999993</v>
      </c>
      <c r="E94">
        <v>27.200000000000003</v>
      </c>
      <c r="F94">
        <v>23.299999999999997</v>
      </c>
      <c r="G94" s="5">
        <f t="shared" si="66"/>
        <v>7.08</v>
      </c>
      <c r="H94" s="5">
        <f t="shared" si="67"/>
        <v>3.2850000000000001</v>
      </c>
      <c r="I94" s="5">
        <f t="shared" si="68"/>
        <v>0.46400000000000002</v>
      </c>
      <c r="J94" s="5">
        <f t="shared" si="69"/>
        <v>22.41</v>
      </c>
      <c r="K94" s="5">
        <f t="shared" si="70"/>
        <v>1.0569999999999999</v>
      </c>
      <c r="M94">
        <f t="shared" si="71"/>
        <v>23.688442876458737</v>
      </c>
      <c r="N94" s="5">
        <f t="shared" si="72"/>
        <v>7.0795302031545946</v>
      </c>
      <c r="O94" s="5">
        <f t="shared" si="73"/>
        <v>3.2853554596730392</v>
      </c>
      <c r="P94" s="5">
        <f t="shared" si="74"/>
        <v>0.46406405021184954</v>
      </c>
      <c r="Q94" s="5">
        <f t="shared" si="75"/>
        <v>22.414075744783165</v>
      </c>
      <c r="R94" s="5">
        <f t="shared" si="76"/>
        <v>1.0568556627623684</v>
      </c>
    </row>
    <row r="95" spans="1:18" x14ac:dyDescent="0.3">
      <c r="A95" t="s">
        <v>19</v>
      </c>
      <c r="B95" s="5">
        <f t="shared" si="77"/>
        <v>23.69</v>
      </c>
      <c r="C95">
        <v>6.75</v>
      </c>
      <c r="D95">
        <v>3.4000000000000021</v>
      </c>
      <c r="E95">
        <v>27.300000000000004</v>
      </c>
      <c r="F95">
        <v>24</v>
      </c>
      <c r="G95" s="5">
        <f t="shared" si="66"/>
        <v>7.1760000000000002</v>
      </c>
      <c r="H95" s="5">
        <f t="shared" si="67"/>
        <v>3.952</v>
      </c>
      <c r="I95" s="5">
        <f t="shared" si="68"/>
        <v>0.55100000000000005</v>
      </c>
      <c r="J95" s="5">
        <f t="shared" si="69"/>
        <v>22.76</v>
      </c>
      <c r="K95" s="5">
        <f t="shared" si="70"/>
        <v>1.0409999999999999</v>
      </c>
      <c r="M95">
        <f t="shared" si="71"/>
        <v>23.688442876458737</v>
      </c>
      <c r="N95" s="5">
        <f t="shared" si="72"/>
        <v>7.1763892250022092</v>
      </c>
      <c r="O95" s="5">
        <f t="shared" si="73"/>
        <v>3.9517076831630167</v>
      </c>
      <c r="P95" s="5">
        <f t="shared" si="74"/>
        <v>0.55065403495610987</v>
      </c>
      <c r="Q95" s="5">
        <f t="shared" si="75"/>
        <v>22.762971627380459</v>
      </c>
      <c r="R95" s="5">
        <f t="shared" si="76"/>
        <v>1.0406568731107617</v>
      </c>
    </row>
    <row r="96" spans="1:18" x14ac:dyDescent="0.3">
      <c r="A96" t="s">
        <v>19</v>
      </c>
      <c r="B96" s="5">
        <f t="shared" si="77"/>
        <v>23.69</v>
      </c>
      <c r="C96">
        <v>7.1499999999999986</v>
      </c>
      <c r="D96">
        <v>4.6999999999999993</v>
      </c>
      <c r="E96">
        <v>27.700000000000003</v>
      </c>
      <c r="F96">
        <v>25.299999999999997</v>
      </c>
      <c r="G96" s="5">
        <f t="shared" si="66"/>
        <v>7.5640000000000001</v>
      </c>
      <c r="H96" s="5">
        <f t="shared" si="67"/>
        <v>5.1959999999999997</v>
      </c>
      <c r="I96" s="5">
        <f t="shared" si="68"/>
        <v>0.68700000000000006</v>
      </c>
      <c r="J96" s="5">
        <f t="shared" si="69"/>
        <v>24.16</v>
      </c>
      <c r="K96" s="5">
        <f t="shared" si="70"/>
        <v>0.98</v>
      </c>
      <c r="M96">
        <f t="shared" si="71"/>
        <v>23.688442876458737</v>
      </c>
      <c r="N96" s="5">
        <f t="shared" si="72"/>
        <v>7.5641636480364598</v>
      </c>
      <c r="O96" s="5">
        <f t="shared" si="73"/>
        <v>5.196467099160893</v>
      </c>
      <c r="P96" s="5">
        <f t="shared" si="74"/>
        <v>0.68698501790212008</v>
      </c>
      <c r="Q96" s="5">
        <f t="shared" si="75"/>
        <v>24.159773876592133</v>
      </c>
      <c r="R96" s="5">
        <f t="shared" si="76"/>
        <v>0.98049108395877582</v>
      </c>
    </row>
    <row r="97" spans="1:18" x14ac:dyDescent="0.3">
      <c r="A97" t="s">
        <v>19</v>
      </c>
      <c r="B97" s="5">
        <f t="shared" si="77"/>
        <v>23.69</v>
      </c>
      <c r="C97">
        <v>7.4999999999999982</v>
      </c>
      <c r="D97">
        <v>5.65</v>
      </c>
      <c r="E97">
        <v>28.050000000000004</v>
      </c>
      <c r="F97">
        <v>26.25</v>
      </c>
      <c r="G97" s="5">
        <f t="shared" si="66"/>
        <v>7.9039999999999999</v>
      </c>
      <c r="H97" s="5">
        <f t="shared" si="67"/>
        <v>6.1109999999999998</v>
      </c>
      <c r="I97" s="5">
        <f t="shared" si="68"/>
        <v>0.77300000000000002</v>
      </c>
      <c r="J97" s="5">
        <f t="shared" si="69"/>
        <v>25.38</v>
      </c>
      <c r="K97" s="5">
        <f t="shared" si="70"/>
        <v>0.93300000000000005</v>
      </c>
      <c r="M97">
        <f t="shared" si="71"/>
        <v>23.688442876458737</v>
      </c>
      <c r="N97" s="5">
        <f t="shared" si="72"/>
        <v>7.9038924958955965</v>
      </c>
      <c r="O97" s="5">
        <f t="shared" si="73"/>
        <v>6.11118258576239</v>
      </c>
      <c r="P97" s="5">
        <f t="shared" si="74"/>
        <v>0.77318645071853642</v>
      </c>
      <c r="Q97" s="5">
        <f t="shared" si="75"/>
        <v>25.383511159465531</v>
      </c>
      <c r="R97" s="5">
        <f t="shared" si="76"/>
        <v>0.93322167794841493</v>
      </c>
    </row>
    <row r="98" spans="1:18" x14ac:dyDescent="0.3">
      <c r="A98" t="s">
        <v>19</v>
      </c>
      <c r="B98" s="5">
        <f t="shared" si="77"/>
        <v>23.69</v>
      </c>
      <c r="C98">
        <v>7.9999999999999982</v>
      </c>
      <c r="D98">
        <v>6.4500000000000011</v>
      </c>
      <c r="E98">
        <v>28.550000000000004</v>
      </c>
      <c r="F98">
        <v>27.049999999999997</v>
      </c>
      <c r="G98" s="5">
        <f t="shared" si="66"/>
        <v>8.39</v>
      </c>
      <c r="H98" s="5">
        <f t="shared" si="67"/>
        <v>6.8840000000000003</v>
      </c>
      <c r="I98" s="5">
        <f t="shared" si="68"/>
        <v>0.82099999999999995</v>
      </c>
      <c r="J98" s="5">
        <f t="shared" si="69"/>
        <v>27.13</v>
      </c>
      <c r="K98" s="5">
        <f t="shared" si="70"/>
        <v>0.873</v>
      </c>
      <c r="M98">
        <f t="shared" si="71"/>
        <v>23.688442876458737</v>
      </c>
      <c r="N98" s="5">
        <f t="shared" si="72"/>
        <v>8.3898695262275531</v>
      </c>
      <c r="O98" s="5">
        <f t="shared" si="73"/>
        <v>6.8843071473746464</v>
      </c>
      <c r="P98" s="5">
        <f t="shared" si="74"/>
        <v>0.82054996515185707</v>
      </c>
      <c r="Q98" s="5">
        <f t="shared" si="75"/>
        <v>27.134049020424271</v>
      </c>
      <c r="R98" s="5">
        <f t="shared" si="76"/>
        <v>0.87301540800740918</v>
      </c>
    </row>
    <row r="99" spans="1:18" x14ac:dyDescent="0.3">
      <c r="A99" t="s">
        <v>19</v>
      </c>
      <c r="B99" s="5">
        <f t="shared" si="77"/>
        <v>23.69</v>
      </c>
      <c r="C99">
        <v>8.2499999999999982</v>
      </c>
      <c r="D99">
        <v>6.8000000000000007</v>
      </c>
      <c r="E99">
        <v>28.800000000000004</v>
      </c>
      <c r="F99" s="6">
        <v>27.4</v>
      </c>
      <c r="G99" s="5">
        <f t="shared" si="66"/>
        <v>8.6329999999999991</v>
      </c>
      <c r="H99" s="5">
        <f t="shared" si="67"/>
        <v>7.2229999999999999</v>
      </c>
      <c r="I99" s="5">
        <f t="shared" si="68"/>
        <v>0.83699999999999997</v>
      </c>
      <c r="J99" s="5">
        <f t="shared" si="69"/>
        <v>28.01</v>
      </c>
      <c r="K99" s="5">
        <f t="shared" si="70"/>
        <v>0.84599999999999997</v>
      </c>
      <c r="M99">
        <f t="shared" si="71"/>
        <v>23.688442876458737</v>
      </c>
      <c r="N99" s="5">
        <f t="shared" si="72"/>
        <v>8.6331303355298701</v>
      </c>
      <c r="O99" s="5">
        <f t="shared" si="73"/>
        <v>7.2232825743272109</v>
      </c>
      <c r="P99" s="5">
        <f t="shared" si="74"/>
        <v>0.83669333064503915</v>
      </c>
      <c r="Q99" s="5">
        <f t="shared" si="75"/>
        <v>28.010298781612146</v>
      </c>
      <c r="R99" s="5">
        <f t="shared" si="76"/>
        <v>0.84570475528127653</v>
      </c>
    </row>
    <row r="100" spans="1:18" x14ac:dyDescent="0.3">
      <c r="A100" t="s">
        <v>19</v>
      </c>
      <c r="B100" s="5">
        <f t="shared" si="77"/>
        <v>23.69</v>
      </c>
      <c r="C100">
        <v>8.4999999999999982</v>
      </c>
      <c r="D100">
        <v>7.3000000000000007</v>
      </c>
      <c r="E100">
        <v>29.050000000000004</v>
      </c>
      <c r="F100">
        <v>27.9</v>
      </c>
      <c r="G100" s="5">
        <f t="shared" si="66"/>
        <v>8.8770000000000007</v>
      </c>
      <c r="H100" s="5">
        <f t="shared" si="67"/>
        <v>7.7080000000000002</v>
      </c>
      <c r="I100" s="5">
        <f t="shared" si="68"/>
        <v>0.86799999999999999</v>
      </c>
      <c r="J100" s="5">
        <f t="shared" si="69"/>
        <v>28.89</v>
      </c>
      <c r="K100" s="5">
        <f t="shared" si="70"/>
        <v>0.82</v>
      </c>
      <c r="M100">
        <f t="shared" si="71"/>
        <v>23.688442876458737</v>
      </c>
      <c r="N100" s="5">
        <f t="shared" si="72"/>
        <v>8.8765643845134896</v>
      </c>
      <c r="O100" s="5">
        <f t="shared" si="73"/>
        <v>7.7082471005021738</v>
      </c>
      <c r="P100" s="5">
        <f t="shared" si="74"/>
        <v>0.86838181604927889</v>
      </c>
      <c r="Q100" s="5">
        <f t="shared" si="75"/>
        <v>28.887172569456041</v>
      </c>
      <c r="R100" s="5">
        <f t="shared" si="76"/>
        <v>0.82003328015237464</v>
      </c>
    </row>
    <row r="101" spans="1:18" x14ac:dyDescent="0.3">
      <c r="A101" t="s">
        <v>19</v>
      </c>
      <c r="B101" s="5">
        <f t="shared" si="77"/>
        <v>23.69</v>
      </c>
      <c r="C101">
        <v>8.8999999999999986</v>
      </c>
      <c r="D101">
        <v>7.8000000000000007</v>
      </c>
      <c r="E101">
        <v>29.450000000000003</v>
      </c>
      <c r="F101">
        <v>28.4</v>
      </c>
      <c r="G101" s="5">
        <f t="shared" si="66"/>
        <v>9.266</v>
      </c>
      <c r="H101" s="5">
        <f t="shared" si="67"/>
        <v>8.1940000000000008</v>
      </c>
      <c r="I101" s="5">
        <f t="shared" si="68"/>
        <v>0.88400000000000001</v>
      </c>
      <c r="J101" s="5">
        <f t="shared" si="69"/>
        <v>30.29</v>
      </c>
      <c r="K101" s="5">
        <f t="shared" si="70"/>
        <v>0.78200000000000003</v>
      </c>
      <c r="M101">
        <f t="shared" si="71"/>
        <v>23.688442876458737</v>
      </c>
      <c r="N101" s="5">
        <f t="shared" si="72"/>
        <v>9.2664045998966849</v>
      </c>
      <c r="O101" s="5">
        <f t="shared" si="73"/>
        <v>8.1939987421914022</v>
      </c>
      <c r="P101" s="5">
        <f t="shared" si="74"/>
        <v>0.88426947624138497</v>
      </c>
      <c r="Q101" s="5">
        <f t="shared" si="75"/>
        <v>30.29141600928785</v>
      </c>
      <c r="R101" s="5">
        <f t="shared" si="76"/>
        <v>0.78201834041681861</v>
      </c>
    </row>
    <row r="102" spans="1:18" x14ac:dyDescent="0.3">
      <c r="A102" t="s">
        <v>19</v>
      </c>
      <c r="B102" s="5">
        <f t="shared" si="77"/>
        <v>23.69</v>
      </c>
      <c r="C102">
        <v>9.2499999999999982</v>
      </c>
      <c r="D102">
        <v>8.15</v>
      </c>
      <c r="E102">
        <v>29.800000000000004</v>
      </c>
      <c r="F102">
        <v>28.75</v>
      </c>
      <c r="G102" s="5">
        <f t="shared" si="66"/>
        <v>9.6080000000000005</v>
      </c>
      <c r="H102" s="5">
        <f t="shared" si="67"/>
        <v>8.5340000000000007</v>
      </c>
      <c r="I102" s="5">
        <f t="shared" si="68"/>
        <v>0.88800000000000001</v>
      </c>
      <c r="J102" s="5">
        <f t="shared" si="69"/>
        <v>31.52</v>
      </c>
      <c r="K102" s="5">
        <f t="shared" si="70"/>
        <v>0.752</v>
      </c>
      <c r="M102">
        <f t="shared" si="71"/>
        <v>23.688442876458737</v>
      </c>
      <c r="N102" s="5">
        <f t="shared" si="72"/>
        <v>9.6078483238388976</v>
      </c>
      <c r="O102" s="5">
        <f t="shared" si="73"/>
        <v>8.5344641215901955</v>
      </c>
      <c r="P102" s="5">
        <f t="shared" si="74"/>
        <v>0.88828048007529092</v>
      </c>
      <c r="Q102" s="5">
        <f t="shared" si="75"/>
        <v>31.521330447300095</v>
      </c>
      <c r="R102" s="5">
        <f t="shared" si="76"/>
        <v>0.75150517253905225</v>
      </c>
    </row>
    <row r="103" spans="1:18" x14ac:dyDescent="0.3">
      <c r="A103" t="s">
        <v>19</v>
      </c>
      <c r="B103" s="5">
        <f t="shared" si="77"/>
        <v>23.69</v>
      </c>
      <c r="C103">
        <v>9.5499999999999989</v>
      </c>
      <c r="D103">
        <v>8.5500000000000007</v>
      </c>
      <c r="E103">
        <v>30.1</v>
      </c>
      <c r="F103">
        <v>29.15</v>
      </c>
      <c r="G103" s="5">
        <f t="shared" si="66"/>
        <v>9.9009999999999998</v>
      </c>
      <c r="H103" s="5">
        <f t="shared" si="67"/>
        <v>8.9239999999999995</v>
      </c>
      <c r="I103" s="5">
        <f t="shared" si="68"/>
        <v>0.90100000000000002</v>
      </c>
      <c r="J103" s="5">
        <f t="shared" si="69"/>
        <v>32.58</v>
      </c>
      <c r="K103" s="5">
        <f t="shared" si="70"/>
        <v>0.72699999999999998</v>
      </c>
      <c r="M103">
        <f t="shared" si="71"/>
        <v>23.688442876458737</v>
      </c>
      <c r="N103" s="5">
        <f t="shared" si="72"/>
        <v>9.9007506821137685</v>
      </c>
      <c r="O103" s="5">
        <f t="shared" si="73"/>
        <v>8.9239851839887692</v>
      </c>
      <c r="P103" s="5">
        <f t="shared" si="74"/>
        <v>0.90134429908536351</v>
      </c>
      <c r="Q103" s="5">
        <f t="shared" si="75"/>
        <v>32.576394032042003</v>
      </c>
      <c r="R103" s="5">
        <f t="shared" si="76"/>
        <v>0.72716589973582968</v>
      </c>
    </row>
    <row r="104" spans="1:18" x14ac:dyDescent="0.3">
      <c r="A104" t="s">
        <v>19</v>
      </c>
      <c r="B104" s="5">
        <f t="shared" si="77"/>
        <v>23.69</v>
      </c>
      <c r="C104">
        <v>9.8999999999999986</v>
      </c>
      <c r="D104">
        <v>9.0500000000000007</v>
      </c>
      <c r="E104">
        <v>30.450000000000003</v>
      </c>
      <c r="F104">
        <v>29.65</v>
      </c>
      <c r="G104" s="5">
        <f t="shared" si="66"/>
        <v>10.243</v>
      </c>
      <c r="H104" s="5">
        <f t="shared" si="67"/>
        <v>9.4109999999999996</v>
      </c>
      <c r="I104" s="5">
        <f t="shared" si="68"/>
        <v>0.91900000000000004</v>
      </c>
      <c r="J104" s="5">
        <f t="shared" si="69"/>
        <v>33.81</v>
      </c>
      <c r="K104" s="5">
        <f t="shared" si="70"/>
        <v>0.70099999999999996</v>
      </c>
      <c r="M104">
        <f t="shared" si="71"/>
        <v>23.688442876458737</v>
      </c>
      <c r="N104" s="5">
        <f t="shared" si="72"/>
        <v>10.242733788467886</v>
      </c>
      <c r="O104" s="5">
        <f t="shared" si="73"/>
        <v>9.4114782075329622</v>
      </c>
      <c r="P104" s="5">
        <f t="shared" si="74"/>
        <v>0.9188443634187955</v>
      </c>
      <c r="Q104" s="5">
        <f t="shared" si="75"/>
        <v>33.808251379440172</v>
      </c>
      <c r="R104" s="5">
        <f t="shared" si="76"/>
        <v>0.70067045499029867</v>
      </c>
    </row>
    <row r="105" spans="1:18" x14ac:dyDescent="0.3">
      <c r="A105" t="s">
        <v>19</v>
      </c>
      <c r="B105" s="5">
        <f t="shared" si="77"/>
        <v>23.69</v>
      </c>
      <c r="C105">
        <v>10.299999999999999</v>
      </c>
      <c r="D105">
        <v>9.4500000000000011</v>
      </c>
      <c r="E105">
        <v>30.85</v>
      </c>
      <c r="F105">
        <v>30.049999999999997</v>
      </c>
      <c r="G105" s="5">
        <f t="shared" si="66"/>
        <v>10.634</v>
      </c>
      <c r="H105" s="5">
        <f t="shared" si="67"/>
        <v>9.8019999999999996</v>
      </c>
      <c r="I105" s="5">
        <f t="shared" si="68"/>
        <v>0.92200000000000004</v>
      </c>
      <c r="J105" s="5">
        <f t="shared" si="69"/>
        <v>35.22</v>
      </c>
      <c r="K105" s="5">
        <f t="shared" si="70"/>
        <v>0.67300000000000004</v>
      </c>
      <c r="M105">
        <f t="shared" si="71"/>
        <v>23.688442876458737</v>
      </c>
      <c r="N105" s="5">
        <f t="shared" si="72"/>
        <v>10.633903659419522</v>
      </c>
      <c r="O105" s="5">
        <f t="shared" si="73"/>
        <v>9.8019188767493972</v>
      </c>
      <c r="P105" s="5">
        <f t="shared" si="74"/>
        <v>0.92176111338631961</v>
      </c>
      <c r="Q105" s="5">
        <f t="shared" si="75"/>
        <v>35.217284371595063</v>
      </c>
      <c r="R105" s="5">
        <f t="shared" si="76"/>
        <v>0.67263684009562485</v>
      </c>
    </row>
    <row r="106" spans="1:18" x14ac:dyDescent="0.3">
      <c r="A106" t="s">
        <v>19</v>
      </c>
      <c r="B106" s="5">
        <f t="shared" si="77"/>
        <v>23.69</v>
      </c>
      <c r="C106">
        <v>10.749999999999998</v>
      </c>
      <c r="D106">
        <v>10.100000000000001</v>
      </c>
      <c r="E106">
        <v>31.300000000000004</v>
      </c>
      <c r="F106">
        <v>30.7</v>
      </c>
      <c r="G106" s="5">
        <f t="shared" si="66"/>
        <v>11.074</v>
      </c>
      <c r="H106" s="5">
        <f t="shared" si="67"/>
        <v>10.436999999999999</v>
      </c>
      <c r="I106" s="5">
        <f t="shared" si="68"/>
        <v>0.94199999999999995</v>
      </c>
      <c r="J106" s="5">
        <f t="shared" si="69"/>
        <v>36.799999999999997</v>
      </c>
      <c r="K106" s="5">
        <f t="shared" si="70"/>
        <v>0.64400000000000002</v>
      </c>
      <c r="M106">
        <f t="shared" si="71"/>
        <v>23.688442876458737</v>
      </c>
      <c r="N106" s="5">
        <f t="shared" si="72"/>
        <v>11.074371612961135</v>
      </c>
      <c r="O106" s="5">
        <f t="shared" si="73"/>
        <v>10.437174532888305</v>
      </c>
      <c r="P106" s="5">
        <f t="shared" si="74"/>
        <v>0.94246201027541165</v>
      </c>
      <c r="Q106" s="5">
        <f t="shared" si="75"/>
        <v>36.80389398704731</v>
      </c>
      <c r="R106" s="5">
        <f t="shared" si="76"/>
        <v>0.64363958022473389</v>
      </c>
    </row>
    <row r="107" spans="1:18" x14ac:dyDescent="0.3">
      <c r="A107" t="s">
        <v>19</v>
      </c>
      <c r="B107" s="5">
        <f t="shared" si="77"/>
        <v>23.69</v>
      </c>
      <c r="C107">
        <v>11.049999999999999</v>
      </c>
      <c r="D107">
        <v>10.4</v>
      </c>
      <c r="E107">
        <v>31.6</v>
      </c>
      <c r="F107">
        <v>31</v>
      </c>
      <c r="G107" s="5">
        <f t="shared" si="66"/>
        <v>11.368</v>
      </c>
      <c r="H107" s="5">
        <f t="shared" si="67"/>
        <v>10.731</v>
      </c>
      <c r="I107" s="5">
        <f t="shared" si="68"/>
        <v>0.94399999999999995</v>
      </c>
      <c r="J107" s="5">
        <f t="shared" si="69"/>
        <v>37.86</v>
      </c>
      <c r="K107" s="5">
        <f t="shared" si="70"/>
        <v>0.626</v>
      </c>
      <c r="M107">
        <f t="shared" si="71"/>
        <v>23.688442876458737</v>
      </c>
      <c r="N107" s="5">
        <f t="shared" si="72"/>
        <v>11.368241893829008</v>
      </c>
      <c r="O107" s="5">
        <f t="shared" si="73"/>
        <v>10.73068015140676</v>
      </c>
      <c r="P107" s="5">
        <f t="shared" si="74"/>
        <v>0.94391729623836262</v>
      </c>
      <c r="Q107" s="5">
        <f t="shared" si="75"/>
        <v>37.862444125761471</v>
      </c>
      <c r="R107" s="5">
        <f t="shared" si="76"/>
        <v>0.62564484209674165</v>
      </c>
    </row>
    <row r="108" spans="1:18" x14ac:dyDescent="0.3">
      <c r="A108" t="s">
        <v>19</v>
      </c>
      <c r="B108" s="5">
        <f t="shared" si="77"/>
        <v>23.69</v>
      </c>
      <c r="C108">
        <v>11.799999999999999</v>
      </c>
      <c r="D108">
        <v>11.05</v>
      </c>
      <c r="E108">
        <v>32.35</v>
      </c>
      <c r="F108">
        <v>31.65</v>
      </c>
      <c r="G108" s="5">
        <f t="shared" si="66"/>
        <v>12.103999999999999</v>
      </c>
      <c r="H108" s="5">
        <f t="shared" si="67"/>
        <v>11.367000000000001</v>
      </c>
      <c r="I108" s="5">
        <f t="shared" si="68"/>
        <v>0.93899999999999995</v>
      </c>
      <c r="J108" s="5">
        <f t="shared" si="69"/>
        <v>40.51</v>
      </c>
      <c r="K108" s="5">
        <f t="shared" si="70"/>
        <v>0.58499999999999996</v>
      </c>
      <c r="M108">
        <f t="shared" si="71"/>
        <v>23.688442876458737</v>
      </c>
      <c r="N108" s="5">
        <f t="shared" si="72"/>
        <v>12.103656754156642</v>
      </c>
      <c r="O108" s="5">
        <f t="shared" si="73"/>
        <v>11.36723718445168</v>
      </c>
      <c r="P108" s="5">
        <f t="shared" si="74"/>
        <v>0.93915726588561255</v>
      </c>
      <c r="Q108" s="5">
        <f t="shared" si="75"/>
        <v>40.511481994147644</v>
      </c>
      <c r="R108" s="5">
        <f t="shared" si="76"/>
        <v>0.58473404848237365</v>
      </c>
    </row>
    <row r="109" spans="1:18" x14ac:dyDescent="0.3">
      <c r="A109" t="s">
        <v>19</v>
      </c>
      <c r="B109" s="5">
        <f t="shared" si="77"/>
        <v>23.69</v>
      </c>
      <c r="C109">
        <v>12.649999999999999</v>
      </c>
      <c r="D109">
        <v>12.05</v>
      </c>
      <c r="E109">
        <v>33.200000000000003</v>
      </c>
      <c r="F109">
        <v>32.65</v>
      </c>
      <c r="G109" s="5">
        <f t="shared" si="66"/>
        <v>12.938000000000001</v>
      </c>
      <c r="H109" s="5">
        <f t="shared" si="67"/>
        <v>12.348000000000001</v>
      </c>
      <c r="I109" s="5">
        <f t="shared" si="68"/>
        <v>0.95399999999999996</v>
      </c>
      <c r="J109" s="5">
        <f t="shared" si="69"/>
        <v>43.52</v>
      </c>
      <c r="K109" s="5">
        <f t="shared" si="70"/>
        <v>0.54400000000000004</v>
      </c>
      <c r="M109">
        <f t="shared" si="71"/>
        <v>23.688442876458737</v>
      </c>
      <c r="N109" s="5">
        <f t="shared" si="72"/>
        <v>12.93830710689314</v>
      </c>
      <c r="O109" s="5">
        <f t="shared" si="73"/>
        <v>12.348102174674453</v>
      </c>
      <c r="P109" s="5">
        <f t="shared" si="74"/>
        <v>0.95438314090533194</v>
      </c>
      <c r="Q109" s="5">
        <f t="shared" si="75"/>
        <v>43.517976029739778</v>
      </c>
      <c r="R109" s="5">
        <f t="shared" si="76"/>
        <v>0.54433696227669859</v>
      </c>
    </row>
    <row r="110" spans="1:18" x14ac:dyDescent="0.3">
      <c r="A110" t="s">
        <v>19</v>
      </c>
      <c r="B110" s="5">
        <f t="shared" si="77"/>
        <v>23.69</v>
      </c>
      <c r="C110">
        <v>13.299999999999999</v>
      </c>
      <c r="D110">
        <v>12.850000000000001</v>
      </c>
      <c r="E110">
        <v>33.85</v>
      </c>
      <c r="F110">
        <v>33.449999999999996</v>
      </c>
      <c r="G110" s="5">
        <f t="shared" si="66"/>
        <v>13.577</v>
      </c>
      <c r="H110" s="5">
        <f t="shared" si="67"/>
        <v>13.134</v>
      </c>
      <c r="I110" s="5">
        <f t="shared" si="68"/>
        <v>0.96699999999999997</v>
      </c>
      <c r="J110" s="5">
        <f t="shared" si="69"/>
        <v>45.82</v>
      </c>
      <c r="K110" s="5">
        <f t="shared" si="70"/>
        <v>0.51700000000000002</v>
      </c>
      <c r="M110">
        <f t="shared" si="71"/>
        <v>23.688442876458737</v>
      </c>
      <c r="N110" s="5">
        <f t="shared" si="72"/>
        <v>13.577341058935302</v>
      </c>
      <c r="O110" s="5">
        <f t="shared" si="73"/>
        <v>13.134013687968253</v>
      </c>
      <c r="P110" s="5">
        <f t="shared" si="74"/>
        <v>0.96734799773809221</v>
      </c>
      <c r="Q110" s="5">
        <f t="shared" si="75"/>
        <v>45.819840228390852</v>
      </c>
      <c r="R110" s="5">
        <f t="shared" si="76"/>
        <v>0.51699095322861743</v>
      </c>
    </row>
    <row r="111" spans="1:18" x14ac:dyDescent="0.3">
      <c r="A111" t="s">
        <v>19</v>
      </c>
      <c r="B111" s="5">
        <f t="shared" si="77"/>
        <v>23.69</v>
      </c>
      <c r="C111">
        <v>13.549999999999999</v>
      </c>
      <c r="D111">
        <v>13.15</v>
      </c>
      <c r="E111">
        <v>34.1</v>
      </c>
      <c r="F111">
        <v>33.75</v>
      </c>
      <c r="G111" s="5">
        <f t="shared" si="66"/>
        <v>13.823</v>
      </c>
      <c r="H111" s="5">
        <f t="shared" si="67"/>
        <v>13.429</v>
      </c>
      <c r="I111" s="5">
        <f t="shared" si="68"/>
        <v>0.97099999999999997</v>
      </c>
      <c r="J111" s="5">
        <f t="shared" si="69"/>
        <v>46.71</v>
      </c>
      <c r="K111" s="5">
        <f t="shared" si="70"/>
        <v>0.50700000000000001</v>
      </c>
      <c r="M111">
        <f t="shared" si="71"/>
        <v>23.688442876458737</v>
      </c>
      <c r="N111" s="5">
        <f t="shared" si="72"/>
        <v>13.8232893813279</v>
      </c>
      <c r="O111" s="5">
        <f t="shared" si="73"/>
        <v>13.428986996325396</v>
      </c>
      <c r="P111" s="5">
        <f t="shared" si="74"/>
        <v>0.97147550238403335</v>
      </c>
      <c r="Q111" s="5">
        <f t="shared" si="75"/>
        <v>46.70577068048123</v>
      </c>
      <c r="R111" s="5">
        <f t="shared" si="76"/>
        <v>0.50718449843197544</v>
      </c>
    </row>
    <row r="112" spans="1:18" x14ac:dyDescent="0.3">
      <c r="A112" t="s">
        <v>19</v>
      </c>
      <c r="B112" s="5">
        <f t="shared" si="77"/>
        <v>23.69</v>
      </c>
      <c r="C112">
        <v>13.2</v>
      </c>
      <c r="D112">
        <v>12.65</v>
      </c>
      <c r="E112">
        <v>33.75</v>
      </c>
      <c r="F112">
        <v>33.25</v>
      </c>
      <c r="G112" s="5">
        <f t="shared" si="66"/>
        <v>13.478999999999999</v>
      </c>
      <c r="H112" s="5">
        <f t="shared" si="67"/>
        <v>12.936999999999999</v>
      </c>
      <c r="I112" s="5">
        <f t="shared" si="68"/>
        <v>0.96</v>
      </c>
      <c r="J112" s="5">
        <f t="shared" si="69"/>
        <v>45.47</v>
      </c>
      <c r="K112" s="5">
        <f t="shared" si="70"/>
        <v>0.52100000000000002</v>
      </c>
      <c r="M112">
        <f t="shared" si="71"/>
        <v>23.688442876458737</v>
      </c>
      <c r="N112" s="5">
        <f t="shared" si="72"/>
        <v>13.478986996325395</v>
      </c>
      <c r="O112" s="5">
        <f t="shared" si="73"/>
        <v>12.937440669796503</v>
      </c>
      <c r="P112" s="5">
        <f t="shared" si="74"/>
        <v>0.95982292091560539</v>
      </c>
      <c r="Q112" s="5">
        <f t="shared" si="75"/>
        <v>45.465559059463708</v>
      </c>
      <c r="R112" s="5">
        <f t="shared" si="76"/>
        <v>0.5210195006175331</v>
      </c>
    </row>
    <row r="113" spans="1:18" x14ac:dyDescent="0.3">
      <c r="A113" t="s">
        <v>19</v>
      </c>
      <c r="B113" s="5">
        <f t="shared" si="77"/>
        <v>23.69</v>
      </c>
      <c r="C113">
        <v>14.099999999999998</v>
      </c>
      <c r="D113">
        <v>13.600000000000001</v>
      </c>
      <c r="E113">
        <v>34.650000000000006</v>
      </c>
      <c r="F113">
        <v>34.199999999999996</v>
      </c>
      <c r="G113" s="5">
        <f t="shared" si="66"/>
        <v>14.365</v>
      </c>
      <c r="H113" s="5">
        <f t="shared" si="67"/>
        <v>13.872</v>
      </c>
      <c r="I113" s="5">
        <f t="shared" si="68"/>
        <v>0.96599999999999997</v>
      </c>
      <c r="J113" s="5">
        <f t="shared" si="69"/>
        <v>48.66</v>
      </c>
      <c r="K113" s="5">
        <f t="shared" si="70"/>
        <v>0.48699999999999999</v>
      </c>
      <c r="M113">
        <f t="shared" si="71"/>
        <v>23.688442876458737</v>
      </c>
      <c r="N113" s="5">
        <f t="shared" si="72"/>
        <v>14.36468238393158</v>
      </c>
      <c r="O113" s="5">
        <f t="shared" si="73"/>
        <v>13.871693534336973</v>
      </c>
      <c r="P113" s="5">
        <f t="shared" si="74"/>
        <v>0.9656804907746469</v>
      </c>
      <c r="Q113" s="5">
        <f t="shared" si="75"/>
        <v>48.655922415159949</v>
      </c>
      <c r="R113" s="5">
        <f t="shared" si="76"/>
        <v>0.48685631061179963</v>
      </c>
    </row>
    <row r="114" spans="1:18" x14ac:dyDescent="0.3">
      <c r="A114" t="s">
        <v>19</v>
      </c>
      <c r="B114" s="5">
        <f t="shared" si="77"/>
        <v>23.69</v>
      </c>
      <c r="C114">
        <v>14.999999999999998</v>
      </c>
      <c r="D114">
        <v>14.8</v>
      </c>
      <c r="E114">
        <v>35.550000000000004</v>
      </c>
      <c r="F114">
        <v>35.4</v>
      </c>
      <c r="G114" s="5">
        <f t="shared" si="66"/>
        <v>15.250999999999999</v>
      </c>
      <c r="H114" s="5">
        <f t="shared" si="67"/>
        <v>15.054</v>
      </c>
      <c r="I114" s="5">
        <f t="shared" si="68"/>
        <v>0.98699999999999999</v>
      </c>
      <c r="J114" s="5">
        <f t="shared" si="69"/>
        <v>51.85</v>
      </c>
      <c r="K114" s="5">
        <f t="shared" si="70"/>
        <v>0.45700000000000002</v>
      </c>
      <c r="M114">
        <f t="shared" si="71"/>
        <v>23.688442876458737</v>
      </c>
      <c r="N114" s="5">
        <f t="shared" si="72"/>
        <v>15.251450385247612</v>
      </c>
      <c r="O114" s="5">
        <f t="shared" si="73"/>
        <v>15.053585835409603</v>
      </c>
      <c r="P114" s="5">
        <f t="shared" si="74"/>
        <v>0.98702650929321456</v>
      </c>
      <c r="Q114" s="5">
        <f t="shared" si="75"/>
        <v>51.850149432700427</v>
      </c>
      <c r="R114" s="5">
        <f t="shared" si="76"/>
        <v>0.45686354110137056</v>
      </c>
    </row>
    <row r="115" spans="1:18" x14ac:dyDescent="0.3">
      <c r="A115" t="s">
        <v>19</v>
      </c>
      <c r="B115" s="5">
        <f>ROUND(M115,2)</f>
        <v>26.6</v>
      </c>
      <c r="C115">
        <v>7.6499999999999986</v>
      </c>
      <c r="D115">
        <v>0</v>
      </c>
      <c r="E115">
        <v>28.200000000000003</v>
      </c>
      <c r="F115" s="6" t="s">
        <v>30</v>
      </c>
      <c r="G115" s="5">
        <f t="shared" ref="G115:I116" si="78">ROUND(N115,3)</f>
        <v>8.1539999999999999</v>
      </c>
      <c r="H115" s="5">
        <f t="shared" si="78"/>
        <v>0</v>
      </c>
      <c r="I115" s="5">
        <f t="shared" si="78"/>
        <v>0</v>
      </c>
      <c r="J115" s="5">
        <f>ROUND(Q115,2)</f>
        <v>26.6</v>
      </c>
      <c r="K115" s="5">
        <f>ROUND(R115,3)</f>
        <v>1</v>
      </c>
      <c r="M115">
        <v>26.596485718008633</v>
      </c>
      <c r="N115" s="5">
        <f>(C115+((((1000*M115)/(30*E115))^2)/1962))</f>
        <v>8.1537427192220111</v>
      </c>
      <c r="O115" s="5">
        <f>IF(D115=0,0,(D115+((((1000*M115)/(30*F115))^2)/1962)))</f>
        <v>0</v>
      </c>
      <c r="P115" s="5">
        <f t="shared" si="74"/>
        <v>0</v>
      </c>
      <c r="Q115" s="5">
        <f>M115</f>
        <v>26.596485718008633</v>
      </c>
      <c r="R115" s="5">
        <f>M115/Q115</f>
        <v>1</v>
      </c>
    </row>
    <row r="116" spans="1:18" x14ac:dyDescent="0.3">
      <c r="A116" t="s">
        <v>19</v>
      </c>
      <c r="B116" s="5">
        <f t="shared" ref="B116:B117" si="79">ROUND(M116,2)</f>
        <v>26.6</v>
      </c>
      <c r="C116">
        <v>7.6999999999999993</v>
      </c>
      <c r="D116">
        <v>0</v>
      </c>
      <c r="E116">
        <v>28.250000000000004</v>
      </c>
      <c r="F116">
        <v>19.5</v>
      </c>
      <c r="G116" s="5">
        <f t="shared" si="78"/>
        <v>8.202</v>
      </c>
      <c r="H116" s="5">
        <f t="shared" si="78"/>
        <v>0</v>
      </c>
      <c r="I116" s="5">
        <f t="shared" si="78"/>
        <v>0</v>
      </c>
      <c r="J116" s="5">
        <f>ROUND(Q116,2)</f>
        <v>26.46</v>
      </c>
      <c r="K116" s="5">
        <f>ROUND(R116,3)</f>
        <v>1.0049999999999999</v>
      </c>
      <c r="M116">
        <f>M115</f>
        <v>26.596485718008633</v>
      </c>
      <c r="N116" s="5">
        <f>(C116+((((1000*M116)/(30*E116))^2)/1962))</f>
        <v>8.2019611371717289</v>
      </c>
      <c r="O116" s="5">
        <f>IF(D116=0,0,(D116+((((1000*M116)/(30*F116))^2)/1962)))</f>
        <v>0</v>
      </c>
      <c r="P116" s="5">
        <f>O116/N116</f>
        <v>0</v>
      </c>
      <c r="Q116" s="5">
        <f xml:space="preserve"> 3.6021*N116-3.0871</f>
        <v>26.457184212206286</v>
      </c>
      <c r="R116" s="5">
        <f>M116/Q116</f>
        <v>1.0052651674753081</v>
      </c>
    </row>
    <row r="117" spans="1:18" x14ac:dyDescent="0.3">
      <c r="A117" t="s">
        <v>19</v>
      </c>
      <c r="B117" s="5">
        <f t="shared" si="79"/>
        <v>26.6</v>
      </c>
      <c r="C117">
        <v>7.6999999999999993</v>
      </c>
      <c r="D117">
        <v>0</v>
      </c>
      <c r="E117">
        <v>28.250000000000004</v>
      </c>
      <c r="F117">
        <v>20.45</v>
      </c>
      <c r="G117" s="5">
        <f t="shared" ref="G117:G143" si="80">ROUND(N117,3)</f>
        <v>8.202</v>
      </c>
      <c r="H117" s="5">
        <f t="shared" ref="H117:H143" si="81">ROUND(O117,3)</f>
        <v>0</v>
      </c>
      <c r="I117" s="5">
        <f t="shared" ref="I117:I143" si="82">ROUND(P117,3)</f>
        <v>0</v>
      </c>
      <c r="J117" s="5">
        <f t="shared" ref="J117:J143" si="83">ROUND(Q117,2)</f>
        <v>26.46</v>
      </c>
      <c r="K117" s="5">
        <f t="shared" ref="K117:K143" si="84">ROUND(R117,3)</f>
        <v>1.0049999999999999</v>
      </c>
      <c r="M117">
        <f t="shared" ref="M117:M143" si="85">M116</f>
        <v>26.596485718008633</v>
      </c>
      <c r="N117" s="5">
        <f t="shared" ref="N117:N143" si="86">(C117+((((1000*M117)/(30*E117))^2)/1962))</f>
        <v>8.2019611371717289</v>
      </c>
      <c r="O117" s="5">
        <f t="shared" ref="O117:O143" si="87">IF(D117=0,0,(D117+((((1000*M117)/(30*F117))^2)/1962)))</f>
        <v>0</v>
      </c>
      <c r="P117" s="5">
        <f t="shared" ref="P117:P144" si="88">O117/N117</f>
        <v>0</v>
      </c>
      <c r="Q117" s="5">
        <f t="shared" ref="Q117:Q143" si="89" xml:space="preserve"> 3.6021*N117-3.0871</f>
        <v>26.457184212206286</v>
      </c>
      <c r="R117" s="5">
        <f t="shared" ref="R117:R143" si="90">M117/Q117</f>
        <v>1.0052651674753081</v>
      </c>
    </row>
    <row r="118" spans="1:18" x14ac:dyDescent="0.3">
      <c r="A118" t="s">
        <v>19</v>
      </c>
      <c r="B118" s="5">
        <f t="shared" ref="B118:B143" si="91">ROUND(M118,2)</f>
        <v>26.6</v>
      </c>
      <c r="C118">
        <v>7.6999999999999993</v>
      </c>
      <c r="D118">
        <v>1.1000000000000014</v>
      </c>
      <c r="E118">
        <v>28.250000000000004</v>
      </c>
      <c r="F118">
        <v>21.7</v>
      </c>
      <c r="G118" s="5">
        <f t="shared" si="80"/>
        <v>8.202</v>
      </c>
      <c r="H118" s="5">
        <f t="shared" si="81"/>
        <v>1.9510000000000001</v>
      </c>
      <c r="I118" s="5">
        <f t="shared" si="82"/>
        <v>0.23799999999999999</v>
      </c>
      <c r="J118" s="5">
        <f t="shared" si="83"/>
        <v>26.46</v>
      </c>
      <c r="K118" s="5">
        <f t="shared" si="84"/>
        <v>1.0049999999999999</v>
      </c>
      <c r="M118">
        <f t="shared" si="85"/>
        <v>26.596485718008633</v>
      </c>
      <c r="N118" s="5">
        <f t="shared" si="86"/>
        <v>8.2019611371717289</v>
      </c>
      <c r="O118" s="5">
        <f t="shared" si="87"/>
        <v>1.9507217397568732</v>
      </c>
      <c r="P118" s="5">
        <f t="shared" si="88"/>
        <v>0.23783601350122197</v>
      </c>
      <c r="Q118" s="5">
        <f t="shared" si="89"/>
        <v>26.457184212206286</v>
      </c>
      <c r="R118" s="5">
        <f t="shared" si="90"/>
        <v>1.0052651674753081</v>
      </c>
    </row>
    <row r="119" spans="1:18" x14ac:dyDescent="0.3">
      <c r="A119" t="s">
        <v>19</v>
      </c>
      <c r="B119" s="5">
        <f t="shared" si="91"/>
        <v>26.6</v>
      </c>
      <c r="C119">
        <v>7.4499999999999993</v>
      </c>
      <c r="D119">
        <v>1.9000000000000021</v>
      </c>
      <c r="E119">
        <v>28.000000000000004</v>
      </c>
      <c r="F119">
        <v>22.5</v>
      </c>
      <c r="G119" s="5">
        <f t="shared" si="80"/>
        <v>7.9610000000000003</v>
      </c>
      <c r="H119" s="5">
        <f t="shared" si="81"/>
        <v>2.6909999999999998</v>
      </c>
      <c r="I119" s="5">
        <f t="shared" si="82"/>
        <v>0.33800000000000002</v>
      </c>
      <c r="J119" s="5">
        <f t="shared" si="83"/>
        <v>25.59</v>
      </c>
      <c r="K119" s="5">
        <f t="shared" si="84"/>
        <v>1.0389999999999999</v>
      </c>
      <c r="M119">
        <f t="shared" si="85"/>
        <v>26.596485718008633</v>
      </c>
      <c r="N119" s="5">
        <f t="shared" si="86"/>
        <v>7.96096474494147</v>
      </c>
      <c r="O119" s="5">
        <f t="shared" si="87"/>
        <v>2.6913014519192382</v>
      </c>
      <c r="P119" s="5">
        <f t="shared" si="88"/>
        <v>0.33806222463544211</v>
      </c>
      <c r="Q119" s="5">
        <f t="shared" si="89"/>
        <v>25.589091107753671</v>
      </c>
      <c r="R119" s="5">
        <f t="shared" si="90"/>
        <v>1.0393681278484219</v>
      </c>
    </row>
    <row r="120" spans="1:18" x14ac:dyDescent="0.3">
      <c r="A120" t="s">
        <v>19</v>
      </c>
      <c r="B120" s="5">
        <f t="shared" si="91"/>
        <v>26.6</v>
      </c>
      <c r="C120">
        <v>7.3999999999999986</v>
      </c>
      <c r="D120">
        <v>2.8500000000000014</v>
      </c>
      <c r="E120">
        <v>27.950000000000003</v>
      </c>
      <c r="F120">
        <v>23.45</v>
      </c>
      <c r="G120" s="5">
        <f t="shared" si="80"/>
        <v>7.9130000000000003</v>
      </c>
      <c r="H120" s="5">
        <f t="shared" si="81"/>
        <v>3.5779999999999998</v>
      </c>
      <c r="I120" s="5">
        <f t="shared" si="82"/>
        <v>0.45200000000000001</v>
      </c>
      <c r="J120" s="5">
        <f t="shared" si="83"/>
        <v>25.42</v>
      </c>
      <c r="K120" s="5">
        <f t="shared" si="84"/>
        <v>1.046</v>
      </c>
      <c r="M120">
        <f t="shared" si="85"/>
        <v>26.596485718008633</v>
      </c>
      <c r="N120" s="5">
        <f t="shared" si="86"/>
        <v>7.9127945187504034</v>
      </c>
      <c r="O120" s="5">
        <f t="shared" si="87"/>
        <v>3.5784861589720252</v>
      </c>
      <c r="P120" s="5">
        <f t="shared" si="88"/>
        <v>0.45224050118985565</v>
      </c>
      <c r="Q120" s="5">
        <f t="shared" si="89"/>
        <v>25.41557713599083</v>
      </c>
      <c r="R120" s="5">
        <f t="shared" si="90"/>
        <v>1.0464639687581805</v>
      </c>
    </row>
    <row r="121" spans="1:18" x14ac:dyDescent="0.3">
      <c r="A121" t="s">
        <v>19</v>
      </c>
      <c r="B121" s="5">
        <f t="shared" si="91"/>
        <v>26.6</v>
      </c>
      <c r="C121">
        <v>7.4499999999999993</v>
      </c>
      <c r="D121">
        <v>3.4000000000000021</v>
      </c>
      <c r="E121">
        <v>28.000000000000004</v>
      </c>
      <c r="F121">
        <v>24</v>
      </c>
      <c r="G121" s="5">
        <f t="shared" si="80"/>
        <v>7.9610000000000003</v>
      </c>
      <c r="H121" s="5">
        <f t="shared" si="81"/>
        <v>4.0949999999999998</v>
      </c>
      <c r="I121" s="5">
        <f t="shared" si="82"/>
        <v>0.51400000000000001</v>
      </c>
      <c r="J121" s="5">
        <f t="shared" si="83"/>
        <v>25.59</v>
      </c>
      <c r="K121" s="5">
        <f t="shared" si="84"/>
        <v>1.0389999999999999</v>
      </c>
      <c r="M121">
        <f t="shared" si="85"/>
        <v>26.596485718008633</v>
      </c>
      <c r="N121" s="5">
        <f t="shared" si="86"/>
        <v>7.96096474494147</v>
      </c>
      <c r="O121" s="5">
        <f t="shared" si="87"/>
        <v>4.0954797917258929</v>
      </c>
      <c r="P121" s="5">
        <f t="shared" si="88"/>
        <v>0.51444516122599704</v>
      </c>
      <c r="Q121" s="5">
        <f t="shared" si="89"/>
        <v>25.589091107753671</v>
      </c>
      <c r="R121" s="5">
        <f t="shared" si="90"/>
        <v>1.0393681278484219</v>
      </c>
    </row>
    <row r="122" spans="1:18" x14ac:dyDescent="0.3">
      <c r="A122" t="s">
        <v>19</v>
      </c>
      <c r="B122" s="5">
        <f t="shared" si="91"/>
        <v>26.6</v>
      </c>
      <c r="C122">
        <v>7.4499999999999993</v>
      </c>
      <c r="D122">
        <v>3.6999999999999993</v>
      </c>
      <c r="E122">
        <v>28.000000000000004</v>
      </c>
      <c r="F122">
        <v>24.299999999999997</v>
      </c>
      <c r="G122" s="5">
        <f t="shared" si="80"/>
        <v>7.9610000000000003</v>
      </c>
      <c r="H122" s="5">
        <f t="shared" si="81"/>
        <v>4.3780000000000001</v>
      </c>
      <c r="I122" s="5">
        <f t="shared" si="82"/>
        <v>0.55000000000000004</v>
      </c>
      <c r="J122" s="5">
        <f t="shared" si="83"/>
        <v>25.59</v>
      </c>
      <c r="K122" s="5">
        <f t="shared" si="84"/>
        <v>1.0389999999999999</v>
      </c>
      <c r="M122">
        <f t="shared" si="85"/>
        <v>26.596485718008633</v>
      </c>
      <c r="N122" s="5">
        <f t="shared" si="86"/>
        <v>7.96096474494147</v>
      </c>
      <c r="O122" s="5">
        <f t="shared" si="87"/>
        <v>4.3784134532915253</v>
      </c>
      <c r="P122" s="5">
        <f t="shared" si="88"/>
        <v>0.54998528363960442</v>
      </c>
      <c r="Q122" s="5">
        <f t="shared" si="89"/>
        <v>25.589091107753671</v>
      </c>
      <c r="R122" s="5">
        <f t="shared" si="90"/>
        <v>1.0393681278484219</v>
      </c>
    </row>
    <row r="123" spans="1:18" x14ac:dyDescent="0.3">
      <c r="A123" t="s">
        <v>19</v>
      </c>
      <c r="B123" s="5">
        <f t="shared" si="91"/>
        <v>26.6</v>
      </c>
      <c r="C123">
        <v>7.8499999999999979</v>
      </c>
      <c r="D123">
        <v>4.8000000000000007</v>
      </c>
      <c r="E123">
        <v>28.400000000000002</v>
      </c>
      <c r="F123">
        <v>25.4</v>
      </c>
      <c r="G123" s="5">
        <f t="shared" si="80"/>
        <v>8.3469999999999995</v>
      </c>
      <c r="H123" s="5">
        <f t="shared" si="81"/>
        <v>5.4210000000000003</v>
      </c>
      <c r="I123" s="5">
        <f t="shared" si="82"/>
        <v>0.64900000000000002</v>
      </c>
      <c r="J123" s="5">
        <f t="shared" si="83"/>
        <v>26.98</v>
      </c>
      <c r="K123" s="5">
        <f t="shared" si="84"/>
        <v>0.98599999999999999</v>
      </c>
      <c r="M123">
        <f t="shared" si="85"/>
        <v>26.596485718008633</v>
      </c>
      <c r="N123" s="5">
        <f t="shared" si="86"/>
        <v>8.3466727336268995</v>
      </c>
      <c r="O123" s="5">
        <f t="shared" si="87"/>
        <v>5.4209255999040762</v>
      </c>
      <c r="P123" s="5">
        <f t="shared" si="88"/>
        <v>0.64947144483865593</v>
      </c>
      <c r="Q123" s="5">
        <f t="shared" si="89"/>
        <v>26.978449853797457</v>
      </c>
      <c r="R123" s="5">
        <f t="shared" si="90"/>
        <v>0.9858418798018872</v>
      </c>
    </row>
    <row r="124" spans="1:18" x14ac:dyDescent="0.3">
      <c r="A124" t="s">
        <v>19</v>
      </c>
      <c r="B124" s="5">
        <f t="shared" si="91"/>
        <v>26.6</v>
      </c>
      <c r="C124">
        <v>8.2999999999999989</v>
      </c>
      <c r="D124">
        <v>5.9</v>
      </c>
      <c r="E124">
        <v>28.85</v>
      </c>
      <c r="F124" s="6">
        <v>26.5</v>
      </c>
      <c r="G124" s="5">
        <f t="shared" si="80"/>
        <v>8.7810000000000006</v>
      </c>
      <c r="H124" s="5">
        <f t="shared" si="81"/>
        <v>6.47</v>
      </c>
      <c r="I124" s="5">
        <f t="shared" si="82"/>
        <v>0.73699999999999999</v>
      </c>
      <c r="J124" s="5">
        <f t="shared" si="83"/>
        <v>28.54</v>
      </c>
      <c r="K124" s="5">
        <f t="shared" si="84"/>
        <v>0.93200000000000005</v>
      </c>
      <c r="M124">
        <f t="shared" si="85"/>
        <v>26.596485718008633</v>
      </c>
      <c r="N124" s="5">
        <f t="shared" si="86"/>
        <v>8.7812994482716888</v>
      </c>
      <c r="O124" s="5">
        <f t="shared" si="87"/>
        <v>6.4704469349008384</v>
      </c>
      <c r="P124" s="5">
        <f t="shared" si="88"/>
        <v>0.73684390026971847</v>
      </c>
      <c r="Q124" s="5">
        <f t="shared" si="89"/>
        <v>28.54401874261945</v>
      </c>
      <c r="R124" s="5">
        <f t="shared" si="90"/>
        <v>0.93177088894974236</v>
      </c>
    </row>
    <row r="125" spans="1:18" x14ac:dyDescent="0.3">
      <c r="A125" t="s">
        <v>19</v>
      </c>
      <c r="B125" s="5">
        <f t="shared" si="91"/>
        <v>26.6</v>
      </c>
      <c r="C125">
        <v>8.5999999999999979</v>
      </c>
      <c r="D125">
        <v>6.4500000000000011</v>
      </c>
      <c r="E125">
        <v>29.150000000000002</v>
      </c>
      <c r="F125">
        <v>27.049999999999997</v>
      </c>
      <c r="G125" s="5">
        <f t="shared" si="80"/>
        <v>9.0709999999999997</v>
      </c>
      <c r="H125" s="5">
        <f t="shared" si="81"/>
        <v>6.9969999999999999</v>
      </c>
      <c r="I125" s="5">
        <f t="shared" si="82"/>
        <v>0.77100000000000002</v>
      </c>
      <c r="J125" s="5">
        <f t="shared" si="83"/>
        <v>29.59</v>
      </c>
      <c r="K125" s="5">
        <f t="shared" si="84"/>
        <v>0.89900000000000002</v>
      </c>
      <c r="M125">
        <f t="shared" si="85"/>
        <v>26.596485718008633</v>
      </c>
      <c r="N125" s="5">
        <f t="shared" si="86"/>
        <v>9.0714437478519301</v>
      </c>
      <c r="O125" s="5">
        <f t="shared" si="87"/>
        <v>6.9974852963248235</v>
      </c>
      <c r="P125" s="5">
        <f t="shared" si="88"/>
        <v>0.77137504137439983</v>
      </c>
      <c r="Q125" s="5">
        <f t="shared" si="89"/>
        <v>29.589147524137438</v>
      </c>
      <c r="R125" s="5">
        <f t="shared" si="90"/>
        <v>0.89885947867583782</v>
      </c>
    </row>
    <row r="126" spans="1:18" x14ac:dyDescent="0.3">
      <c r="A126" t="s">
        <v>19</v>
      </c>
      <c r="B126" s="5">
        <f t="shared" si="91"/>
        <v>26.6</v>
      </c>
      <c r="C126">
        <v>8.7499999999999982</v>
      </c>
      <c r="D126">
        <v>6.9</v>
      </c>
      <c r="E126">
        <v>29.300000000000004</v>
      </c>
      <c r="F126">
        <v>27.5</v>
      </c>
      <c r="G126" s="5">
        <f t="shared" si="80"/>
        <v>9.2170000000000005</v>
      </c>
      <c r="H126" s="5">
        <f t="shared" si="81"/>
        <v>7.43</v>
      </c>
      <c r="I126" s="5">
        <f t="shared" si="82"/>
        <v>0.80600000000000005</v>
      </c>
      <c r="J126" s="5">
        <f t="shared" si="83"/>
        <v>30.11</v>
      </c>
      <c r="K126" s="5">
        <f t="shared" si="84"/>
        <v>0.88300000000000001</v>
      </c>
      <c r="M126">
        <f t="shared" si="85"/>
        <v>26.596485718008633</v>
      </c>
      <c r="N126" s="5">
        <f t="shared" si="86"/>
        <v>9.2166290347401976</v>
      </c>
      <c r="O126" s="5">
        <f t="shared" si="87"/>
        <v>7.4297141950864312</v>
      </c>
      <c r="P126" s="5">
        <f t="shared" si="88"/>
        <v>0.80612056393738352</v>
      </c>
      <c r="Q126" s="5">
        <f t="shared" si="89"/>
        <v>30.112119446037667</v>
      </c>
      <c r="R126" s="5">
        <f t="shared" si="90"/>
        <v>0.88324854601054525</v>
      </c>
    </row>
    <row r="127" spans="1:18" x14ac:dyDescent="0.3">
      <c r="A127" t="s">
        <v>19</v>
      </c>
      <c r="B127" s="5">
        <f t="shared" si="91"/>
        <v>26.6</v>
      </c>
      <c r="C127">
        <v>8.9499999999999993</v>
      </c>
      <c r="D127">
        <v>7.25</v>
      </c>
      <c r="E127">
        <v>29.500000000000004</v>
      </c>
      <c r="F127">
        <v>27.849999999999998</v>
      </c>
      <c r="G127" s="5">
        <f t="shared" si="80"/>
        <v>9.41</v>
      </c>
      <c r="H127" s="5">
        <f t="shared" si="81"/>
        <v>7.766</v>
      </c>
      <c r="I127" s="5">
        <f t="shared" si="82"/>
        <v>0.82499999999999996</v>
      </c>
      <c r="J127" s="5">
        <f t="shared" si="83"/>
        <v>30.81</v>
      </c>
      <c r="K127" s="5">
        <f t="shared" si="84"/>
        <v>0.86299999999999999</v>
      </c>
      <c r="M127">
        <f t="shared" si="85"/>
        <v>26.596485718008633</v>
      </c>
      <c r="N127" s="5">
        <f t="shared" si="86"/>
        <v>9.4103233094330516</v>
      </c>
      <c r="O127" s="5">
        <f t="shared" si="87"/>
        <v>7.7664836760590532</v>
      </c>
      <c r="P127" s="5">
        <f t="shared" si="88"/>
        <v>0.82531528627436335</v>
      </c>
      <c r="Q127" s="5">
        <f t="shared" si="89"/>
        <v>30.809825592908794</v>
      </c>
      <c r="R127" s="5">
        <f t="shared" si="90"/>
        <v>0.86324687680575818</v>
      </c>
    </row>
    <row r="128" spans="1:18" x14ac:dyDescent="0.3">
      <c r="A128" t="s">
        <v>19</v>
      </c>
      <c r="B128" s="5">
        <f t="shared" si="91"/>
        <v>26.6</v>
      </c>
      <c r="C128">
        <v>9.0999999999999979</v>
      </c>
      <c r="D128">
        <v>7.5500000000000007</v>
      </c>
      <c r="E128">
        <v>29.650000000000002</v>
      </c>
      <c r="F128">
        <v>28.15</v>
      </c>
      <c r="G128" s="5">
        <f t="shared" si="80"/>
        <v>9.5559999999999992</v>
      </c>
      <c r="H128" s="5">
        <f t="shared" si="81"/>
        <v>8.0559999999999992</v>
      </c>
      <c r="I128" s="5">
        <f t="shared" si="82"/>
        <v>0.84299999999999997</v>
      </c>
      <c r="J128" s="5">
        <f t="shared" si="83"/>
        <v>31.33</v>
      </c>
      <c r="K128" s="5">
        <f t="shared" si="84"/>
        <v>0.84899999999999998</v>
      </c>
      <c r="M128">
        <f t="shared" si="85"/>
        <v>26.596485718008633</v>
      </c>
      <c r="N128" s="5">
        <f t="shared" si="86"/>
        <v>9.5556775193833747</v>
      </c>
      <c r="O128" s="5">
        <f t="shared" si="87"/>
        <v>8.0555338030332475</v>
      </c>
      <c r="P128" s="5">
        <f t="shared" si="88"/>
        <v>0.84301021949441723</v>
      </c>
      <c r="Q128" s="5">
        <f t="shared" si="89"/>
        <v>31.333405992570853</v>
      </c>
      <c r="R128" s="5">
        <f t="shared" si="90"/>
        <v>0.84882204393338712</v>
      </c>
    </row>
    <row r="129" spans="1:18" x14ac:dyDescent="0.3">
      <c r="A129" t="s">
        <v>19</v>
      </c>
      <c r="B129" s="5">
        <f t="shared" si="91"/>
        <v>26.6</v>
      </c>
      <c r="C129">
        <v>9.4499999999999993</v>
      </c>
      <c r="D129">
        <v>8</v>
      </c>
      <c r="E129">
        <v>30.000000000000004</v>
      </c>
      <c r="F129">
        <v>28.599999999999998</v>
      </c>
      <c r="G129" s="5">
        <f t="shared" si="80"/>
        <v>9.8949999999999996</v>
      </c>
      <c r="H129" s="5">
        <f t="shared" si="81"/>
        <v>8.49</v>
      </c>
      <c r="I129" s="5">
        <f t="shared" si="82"/>
        <v>0.85799999999999998</v>
      </c>
      <c r="J129" s="5">
        <f t="shared" si="83"/>
        <v>32.56</v>
      </c>
      <c r="K129" s="5">
        <f t="shared" si="84"/>
        <v>0.81699999999999995</v>
      </c>
      <c r="M129">
        <f t="shared" si="85"/>
        <v>26.596485718008633</v>
      </c>
      <c r="N129" s="5">
        <f t="shared" si="86"/>
        <v>9.8951070667045702</v>
      </c>
      <c r="O129" s="5">
        <f t="shared" si="87"/>
        <v>8.4897505501908572</v>
      </c>
      <c r="P129" s="5">
        <f t="shared" si="88"/>
        <v>0.85797460229182265</v>
      </c>
      <c r="Q129" s="5">
        <f t="shared" si="89"/>
        <v>32.55606516497653</v>
      </c>
      <c r="R129" s="5">
        <f t="shared" si="90"/>
        <v>0.81694411112743592</v>
      </c>
    </row>
    <row r="130" spans="1:18" x14ac:dyDescent="0.3">
      <c r="A130" t="s">
        <v>19</v>
      </c>
      <c r="B130" s="5">
        <f t="shared" si="91"/>
        <v>26.6</v>
      </c>
      <c r="C130">
        <v>9.9999999999999982</v>
      </c>
      <c r="D130">
        <v>8.8000000000000007</v>
      </c>
      <c r="E130">
        <v>30.550000000000004</v>
      </c>
      <c r="F130">
        <v>29.4</v>
      </c>
      <c r="G130" s="5">
        <f t="shared" si="80"/>
        <v>10.429</v>
      </c>
      <c r="H130" s="5">
        <f t="shared" si="81"/>
        <v>9.2629999999999999</v>
      </c>
      <c r="I130" s="5">
        <f t="shared" si="82"/>
        <v>0.88800000000000001</v>
      </c>
      <c r="J130" s="5">
        <f t="shared" si="83"/>
        <v>34.479999999999997</v>
      </c>
      <c r="K130" s="5">
        <f t="shared" si="84"/>
        <v>0.77100000000000002</v>
      </c>
      <c r="M130">
        <f t="shared" si="85"/>
        <v>26.596485718008633</v>
      </c>
      <c r="N130" s="5">
        <f t="shared" si="86"/>
        <v>10.429224565490944</v>
      </c>
      <c r="O130" s="5">
        <f t="shared" si="87"/>
        <v>9.2634600861147138</v>
      </c>
      <c r="P130" s="5">
        <f t="shared" si="88"/>
        <v>0.88822136563886012</v>
      </c>
      <c r="Q130" s="5">
        <f t="shared" si="89"/>
        <v>34.480009807354932</v>
      </c>
      <c r="R130" s="5">
        <f t="shared" si="90"/>
        <v>0.77135957520334975</v>
      </c>
    </row>
    <row r="131" spans="1:18" x14ac:dyDescent="0.3">
      <c r="A131" t="s">
        <v>19</v>
      </c>
      <c r="B131" s="5">
        <f t="shared" si="91"/>
        <v>26.6</v>
      </c>
      <c r="C131">
        <v>10.899999999999999</v>
      </c>
      <c r="D131">
        <v>9.8000000000000007</v>
      </c>
      <c r="E131">
        <v>31.450000000000003</v>
      </c>
      <c r="F131">
        <v>30.4</v>
      </c>
      <c r="G131" s="5">
        <f t="shared" si="80"/>
        <v>11.305</v>
      </c>
      <c r="H131" s="5">
        <f t="shared" si="81"/>
        <v>10.233000000000001</v>
      </c>
      <c r="I131" s="5">
        <f t="shared" si="82"/>
        <v>0.90500000000000003</v>
      </c>
      <c r="J131" s="5">
        <f t="shared" si="83"/>
        <v>37.630000000000003</v>
      </c>
      <c r="K131" s="5">
        <f t="shared" si="84"/>
        <v>0.70699999999999996</v>
      </c>
      <c r="M131">
        <f t="shared" si="85"/>
        <v>26.596485718008633</v>
      </c>
      <c r="N131" s="5">
        <f t="shared" si="86"/>
        <v>11.305009956029949</v>
      </c>
      <c r="O131" s="5">
        <f t="shared" si="87"/>
        <v>10.233470784316692</v>
      </c>
      <c r="P131" s="5">
        <f t="shared" si="88"/>
        <v>0.90521554816130778</v>
      </c>
      <c r="Q131" s="5">
        <f t="shared" si="89"/>
        <v>37.63467636261548</v>
      </c>
      <c r="R131" s="5">
        <f t="shared" si="90"/>
        <v>0.70670159248209541</v>
      </c>
    </row>
    <row r="132" spans="1:18" x14ac:dyDescent="0.3">
      <c r="A132" t="s">
        <v>19</v>
      </c>
      <c r="B132" s="5">
        <f t="shared" si="91"/>
        <v>26.6</v>
      </c>
      <c r="C132">
        <v>11.099999999999998</v>
      </c>
      <c r="D132">
        <v>10.25</v>
      </c>
      <c r="E132">
        <v>31.650000000000002</v>
      </c>
      <c r="F132">
        <v>30.849999999999998</v>
      </c>
      <c r="G132" s="5">
        <f t="shared" si="80"/>
        <v>11.5</v>
      </c>
      <c r="H132" s="5">
        <f t="shared" si="81"/>
        <v>10.670999999999999</v>
      </c>
      <c r="I132" s="5">
        <f t="shared" si="82"/>
        <v>0.92800000000000005</v>
      </c>
      <c r="J132" s="5">
        <f t="shared" si="83"/>
        <v>38.340000000000003</v>
      </c>
      <c r="K132" s="5">
        <f t="shared" si="84"/>
        <v>0.69399999999999995</v>
      </c>
      <c r="M132">
        <f t="shared" si="85"/>
        <v>26.596485718008633</v>
      </c>
      <c r="N132" s="5">
        <f t="shared" si="86"/>
        <v>11.499907519332062</v>
      </c>
      <c r="O132" s="5">
        <f t="shared" si="87"/>
        <v>10.670917189657819</v>
      </c>
      <c r="P132" s="5">
        <f t="shared" si="88"/>
        <v>0.92791330466956723</v>
      </c>
      <c r="Q132" s="5">
        <f t="shared" si="89"/>
        <v>38.336716875386024</v>
      </c>
      <c r="R132" s="5">
        <f t="shared" si="90"/>
        <v>0.6937601309069017</v>
      </c>
    </row>
    <row r="133" spans="1:18" x14ac:dyDescent="0.3">
      <c r="A133" t="s">
        <v>19</v>
      </c>
      <c r="B133" s="5">
        <f t="shared" si="91"/>
        <v>26.6</v>
      </c>
      <c r="C133">
        <v>11.649999999999999</v>
      </c>
      <c r="D133">
        <v>10.700000000000001</v>
      </c>
      <c r="E133">
        <v>32.200000000000003</v>
      </c>
      <c r="F133">
        <v>31.299999999999997</v>
      </c>
      <c r="G133" s="5">
        <f t="shared" si="80"/>
        <v>12.036</v>
      </c>
      <c r="H133" s="5">
        <f t="shared" si="81"/>
        <v>11.109</v>
      </c>
      <c r="I133" s="5">
        <f t="shared" si="82"/>
        <v>0.92300000000000004</v>
      </c>
      <c r="J133" s="5">
        <f t="shared" si="83"/>
        <v>40.270000000000003</v>
      </c>
      <c r="K133" s="5">
        <f t="shared" si="84"/>
        <v>0.66</v>
      </c>
      <c r="M133">
        <f t="shared" si="85"/>
        <v>26.596485718008633</v>
      </c>
      <c r="N133" s="5">
        <f t="shared" si="86"/>
        <v>12.036362756099409</v>
      </c>
      <c r="O133" s="5">
        <f t="shared" si="87"/>
        <v>11.108901142232863</v>
      </c>
      <c r="P133" s="5">
        <f t="shared" si="88"/>
        <v>0.922945026445256</v>
      </c>
      <c r="Q133" s="5">
        <f t="shared" si="89"/>
        <v>40.269082283745682</v>
      </c>
      <c r="R133" s="5">
        <f t="shared" si="90"/>
        <v>0.66046912940809954</v>
      </c>
    </row>
    <row r="134" spans="1:18" x14ac:dyDescent="0.3">
      <c r="A134" t="s">
        <v>19</v>
      </c>
      <c r="B134" s="5">
        <f t="shared" si="91"/>
        <v>26.6</v>
      </c>
      <c r="C134">
        <v>12.149999999999999</v>
      </c>
      <c r="D134">
        <v>11.3</v>
      </c>
      <c r="E134">
        <v>32.700000000000003</v>
      </c>
      <c r="F134">
        <v>31.9</v>
      </c>
      <c r="G134" s="5">
        <f t="shared" si="80"/>
        <v>12.525</v>
      </c>
      <c r="H134" s="5">
        <f t="shared" si="81"/>
        <v>11.694000000000001</v>
      </c>
      <c r="I134" s="5">
        <f t="shared" si="82"/>
        <v>0.93400000000000005</v>
      </c>
      <c r="J134" s="5">
        <f t="shared" si="83"/>
        <v>42.03</v>
      </c>
      <c r="K134" s="5">
        <f t="shared" si="84"/>
        <v>0.63300000000000001</v>
      </c>
      <c r="M134">
        <f t="shared" si="85"/>
        <v>26.596485718008633</v>
      </c>
      <c r="N134" s="5">
        <f t="shared" si="86"/>
        <v>12.524637712906799</v>
      </c>
      <c r="O134" s="5">
        <f t="shared" si="87"/>
        <v>11.693663938084446</v>
      </c>
      <c r="P134" s="5">
        <f t="shared" si="88"/>
        <v>0.93365286933880542</v>
      </c>
      <c r="Q134" s="5">
        <f t="shared" si="89"/>
        <v>42.027897505661578</v>
      </c>
      <c r="R134" s="5">
        <f t="shared" si="90"/>
        <v>0.63282931806012477</v>
      </c>
    </row>
    <row r="135" spans="1:18" x14ac:dyDescent="0.3">
      <c r="A135" t="s">
        <v>19</v>
      </c>
      <c r="B135" s="5">
        <f t="shared" si="91"/>
        <v>26.6</v>
      </c>
      <c r="C135">
        <v>12.7</v>
      </c>
      <c r="D135">
        <v>11.9</v>
      </c>
      <c r="E135">
        <v>33.25</v>
      </c>
      <c r="F135">
        <v>32.5</v>
      </c>
      <c r="G135" s="5">
        <f t="shared" si="80"/>
        <v>13.061999999999999</v>
      </c>
      <c r="H135" s="5">
        <f t="shared" si="81"/>
        <v>12.279</v>
      </c>
      <c r="I135" s="5">
        <f t="shared" si="82"/>
        <v>0.94</v>
      </c>
      <c r="J135" s="5">
        <f t="shared" si="83"/>
        <v>43.96</v>
      </c>
      <c r="K135" s="5">
        <f t="shared" si="84"/>
        <v>0.60499999999999998</v>
      </c>
      <c r="M135">
        <f t="shared" si="85"/>
        <v>26.596485718008633</v>
      </c>
      <c r="N135" s="5">
        <f t="shared" si="86"/>
        <v>13.062346190318605</v>
      </c>
      <c r="O135" s="5">
        <f t="shared" si="87"/>
        <v>12.2792628260678</v>
      </c>
      <c r="P135" s="5">
        <f t="shared" si="88"/>
        <v>0.94005032841410974</v>
      </c>
      <c r="Q135" s="5">
        <f t="shared" si="89"/>
        <v>43.96477721214665</v>
      </c>
      <c r="R135" s="5">
        <f t="shared" si="90"/>
        <v>0.60494985769336551</v>
      </c>
    </row>
    <row r="136" spans="1:18" x14ac:dyDescent="0.3">
      <c r="A136" t="s">
        <v>19</v>
      </c>
      <c r="B136" s="5">
        <f t="shared" si="91"/>
        <v>26.6</v>
      </c>
      <c r="C136">
        <v>12.899999999999999</v>
      </c>
      <c r="D136">
        <v>12.25</v>
      </c>
      <c r="E136">
        <v>33.450000000000003</v>
      </c>
      <c r="F136">
        <v>32.849999999999994</v>
      </c>
      <c r="G136" s="5">
        <f t="shared" si="80"/>
        <v>13.257999999999999</v>
      </c>
      <c r="H136" s="5">
        <f t="shared" si="81"/>
        <v>12.621</v>
      </c>
      <c r="I136" s="5">
        <f t="shared" si="82"/>
        <v>0.95199999999999996</v>
      </c>
      <c r="J136" s="5">
        <f t="shared" si="83"/>
        <v>44.67</v>
      </c>
      <c r="K136" s="5">
        <f t="shared" si="84"/>
        <v>0.59499999999999997</v>
      </c>
      <c r="M136">
        <f t="shared" si="85"/>
        <v>26.596485718008633</v>
      </c>
      <c r="N136" s="5">
        <f t="shared" si="86"/>
        <v>13.25802615512443</v>
      </c>
      <c r="O136" s="5">
        <f t="shared" si="87"/>
        <v>12.621224175229516</v>
      </c>
      <c r="P136" s="5">
        <f t="shared" si="88"/>
        <v>0.95196856813796671</v>
      </c>
      <c r="Q136" s="5">
        <f t="shared" si="89"/>
        <v>44.669636013373712</v>
      </c>
      <c r="R136" s="5">
        <f t="shared" si="90"/>
        <v>0.59540412888177263</v>
      </c>
    </row>
    <row r="137" spans="1:18" x14ac:dyDescent="0.3">
      <c r="A137" t="s">
        <v>19</v>
      </c>
      <c r="B137" s="5">
        <f t="shared" si="91"/>
        <v>26.6</v>
      </c>
      <c r="C137">
        <v>13.649999999999999</v>
      </c>
      <c r="D137">
        <v>12.850000000000001</v>
      </c>
      <c r="E137">
        <v>34.200000000000003</v>
      </c>
      <c r="F137">
        <v>33.449999999999996</v>
      </c>
      <c r="G137" s="5">
        <f t="shared" si="80"/>
        <v>13.992000000000001</v>
      </c>
      <c r="H137" s="5">
        <f t="shared" si="81"/>
        <v>13.208</v>
      </c>
      <c r="I137" s="5">
        <f t="shared" si="82"/>
        <v>0.94399999999999995</v>
      </c>
      <c r="J137" s="5">
        <f t="shared" si="83"/>
        <v>47.32</v>
      </c>
      <c r="K137" s="5">
        <f t="shared" si="84"/>
        <v>0.56200000000000006</v>
      </c>
      <c r="M137">
        <f t="shared" si="85"/>
        <v>26.596485718008633</v>
      </c>
      <c r="N137" s="5">
        <f t="shared" si="86"/>
        <v>13.992495434521828</v>
      </c>
      <c r="O137" s="5">
        <f t="shared" si="87"/>
        <v>13.208026155124433</v>
      </c>
      <c r="P137" s="5">
        <f t="shared" si="88"/>
        <v>0.94393642770381192</v>
      </c>
      <c r="Q137" s="5">
        <f t="shared" si="89"/>
        <v>47.315267804691082</v>
      </c>
      <c r="R137" s="5">
        <f t="shared" si="90"/>
        <v>0.5621121247330596</v>
      </c>
    </row>
    <row r="138" spans="1:18" x14ac:dyDescent="0.3">
      <c r="A138" t="s">
        <v>19</v>
      </c>
      <c r="B138" s="5">
        <f t="shared" si="91"/>
        <v>26.6</v>
      </c>
      <c r="C138">
        <v>14.2</v>
      </c>
      <c r="D138">
        <v>13.5</v>
      </c>
      <c r="E138">
        <v>34.75</v>
      </c>
      <c r="F138">
        <v>34.1</v>
      </c>
      <c r="G138" s="5">
        <f t="shared" si="80"/>
        <v>14.532</v>
      </c>
      <c r="H138" s="5">
        <f t="shared" si="81"/>
        <v>13.845000000000001</v>
      </c>
      <c r="I138" s="5">
        <f t="shared" si="82"/>
        <v>0.95299999999999996</v>
      </c>
      <c r="J138" s="5">
        <f t="shared" si="83"/>
        <v>49.26</v>
      </c>
      <c r="K138" s="5">
        <f t="shared" si="84"/>
        <v>0.54</v>
      </c>
      <c r="M138">
        <f t="shared" si="85"/>
        <v>26.596485718008633</v>
      </c>
      <c r="N138" s="5">
        <f t="shared" si="86"/>
        <v>14.531739649114735</v>
      </c>
      <c r="O138" s="5">
        <f t="shared" si="87"/>
        <v>13.844507150810633</v>
      </c>
      <c r="P138" s="5">
        <f t="shared" si="88"/>
        <v>0.95270817432061772</v>
      </c>
      <c r="Q138" s="5">
        <f t="shared" si="89"/>
        <v>49.257679390076191</v>
      </c>
      <c r="R138" s="5">
        <f t="shared" si="90"/>
        <v>0.53994597486797058</v>
      </c>
    </row>
    <row r="139" spans="1:18" x14ac:dyDescent="0.3">
      <c r="A139" t="s">
        <v>19</v>
      </c>
      <c r="B139" s="5">
        <f t="shared" si="91"/>
        <v>26.6</v>
      </c>
      <c r="C139">
        <v>14.649999999999999</v>
      </c>
      <c r="D139">
        <v>13.950000000000001</v>
      </c>
      <c r="E139">
        <v>35.200000000000003</v>
      </c>
      <c r="F139">
        <v>34.549999999999997</v>
      </c>
      <c r="G139" s="5">
        <f t="shared" si="80"/>
        <v>14.973000000000001</v>
      </c>
      <c r="H139" s="5">
        <f t="shared" si="81"/>
        <v>14.286</v>
      </c>
      <c r="I139" s="5">
        <f t="shared" si="82"/>
        <v>0.95399999999999996</v>
      </c>
      <c r="J139" s="5">
        <f t="shared" si="83"/>
        <v>50.85</v>
      </c>
      <c r="K139" s="5">
        <f t="shared" si="84"/>
        <v>0.52300000000000002</v>
      </c>
      <c r="M139">
        <f t="shared" si="85"/>
        <v>26.596485718008633</v>
      </c>
      <c r="N139" s="5">
        <f t="shared" si="86"/>
        <v>14.973311886649432</v>
      </c>
      <c r="O139" s="5">
        <f t="shared" si="87"/>
        <v>14.285591456023687</v>
      </c>
      <c r="P139" s="5">
        <f t="shared" si="88"/>
        <v>0.95407025273821122</v>
      </c>
      <c r="Q139" s="5">
        <f t="shared" si="89"/>
        <v>50.848266746899924</v>
      </c>
      <c r="R139" s="5">
        <f t="shared" si="90"/>
        <v>0.52305589589501877</v>
      </c>
    </row>
    <row r="140" spans="1:18" x14ac:dyDescent="0.3">
      <c r="A140" t="s">
        <v>19</v>
      </c>
      <c r="B140" s="5">
        <f t="shared" si="91"/>
        <v>26.6</v>
      </c>
      <c r="C140">
        <v>15.249999999999998</v>
      </c>
      <c r="D140">
        <v>14.600000000000001</v>
      </c>
      <c r="E140">
        <v>35.800000000000004</v>
      </c>
      <c r="F140">
        <v>35.199999999999996</v>
      </c>
      <c r="G140" s="5">
        <f t="shared" si="80"/>
        <v>15.563000000000001</v>
      </c>
      <c r="H140" s="5">
        <f t="shared" si="81"/>
        <v>14.923</v>
      </c>
      <c r="I140" s="5">
        <f t="shared" si="82"/>
        <v>0.95899999999999996</v>
      </c>
      <c r="J140" s="5">
        <f t="shared" si="83"/>
        <v>52.97</v>
      </c>
      <c r="K140" s="5">
        <f t="shared" si="84"/>
        <v>0.502</v>
      </c>
      <c r="M140">
        <f t="shared" si="85"/>
        <v>26.596485718008633</v>
      </c>
      <c r="N140" s="5">
        <f t="shared" si="86"/>
        <v>15.562565431817134</v>
      </c>
      <c r="O140" s="5">
        <f t="shared" si="87"/>
        <v>14.923311886649435</v>
      </c>
      <c r="P140" s="5">
        <f t="shared" si="88"/>
        <v>0.95892363968084804</v>
      </c>
      <c r="Q140" s="5">
        <f t="shared" si="89"/>
        <v>52.970816941948499</v>
      </c>
      <c r="R140" s="5">
        <f t="shared" si="90"/>
        <v>0.50209695174526225</v>
      </c>
    </row>
    <row r="141" spans="1:18" x14ac:dyDescent="0.3">
      <c r="A141" t="s">
        <v>19</v>
      </c>
      <c r="B141" s="5">
        <f t="shared" si="91"/>
        <v>26.6</v>
      </c>
      <c r="C141">
        <v>15.799999999999999</v>
      </c>
      <c r="D141">
        <v>15.3</v>
      </c>
      <c r="E141">
        <v>36.35</v>
      </c>
      <c r="F141">
        <v>35.9</v>
      </c>
      <c r="G141" s="5">
        <f t="shared" si="80"/>
        <v>16.103000000000002</v>
      </c>
      <c r="H141" s="5">
        <f t="shared" si="81"/>
        <v>15.611000000000001</v>
      </c>
      <c r="I141" s="5">
        <f t="shared" si="82"/>
        <v>0.96899999999999997</v>
      </c>
      <c r="J141" s="5">
        <f t="shared" si="83"/>
        <v>54.92</v>
      </c>
      <c r="K141" s="5">
        <f t="shared" si="84"/>
        <v>0.48399999999999999</v>
      </c>
      <c r="M141">
        <f t="shared" si="85"/>
        <v>26.596485718008633</v>
      </c>
      <c r="N141" s="5">
        <f t="shared" si="86"/>
        <v>16.103178338395139</v>
      </c>
      <c r="O141" s="5">
        <f t="shared" si="87"/>
        <v>15.610826545444336</v>
      </c>
      <c r="P141" s="5">
        <f t="shared" si="88"/>
        <v>0.96942517914138238</v>
      </c>
      <c r="Q141" s="5">
        <f t="shared" si="89"/>
        <v>54.91815869273313</v>
      </c>
      <c r="R141" s="5">
        <f t="shared" si="90"/>
        <v>0.48429310725466707</v>
      </c>
    </row>
    <row r="142" spans="1:18" x14ac:dyDescent="0.3">
      <c r="A142" t="s">
        <v>19</v>
      </c>
      <c r="B142" s="5">
        <f t="shared" si="91"/>
        <v>26.6</v>
      </c>
      <c r="C142">
        <v>16.2</v>
      </c>
      <c r="D142">
        <v>15.8</v>
      </c>
      <c r="E142">
        <v>36.75</v>
      </c>
      <c r="F142">
        <v>36.4</v>
      </c>
      <c r="G142" s="5">
        <f t="shared" si="80"/>
        <v>16.497</v>
      </c>
      <c r="H142" s="5">
        <f t="shared" si="81"/>
        <v>16.102</v>
      </c>
      <c r="I142" s="5">
        <f t="shared" si="82"/>
        <v>0.97599999999999998</v>
      </c>
      <c r="J142" s="5">
        <f t="shared" si="83"/>
        <v>56.34</v>
      </c>
      <c r="K142" s="5">
        <f t="shared" si="84"/>
        <v>0.47199999999999998</v>
      </c>
      <c r="M142">
        <f t="shared" si="85"/>
        <v>26.596485718008633</v>
      </c>
      <c r="N142" s="5">
        <f t="shared" si="86"/>
        <v>16.496614455113416</v>
      </c>
      <c r="O142" s="5">
        <f t="shared" si="87"/>
        <v>16.102346002923948</v>
      </c>
      <c r="P142" s="5">
        <f t="shared" si="88"/>
        <v>0.9761000383889521</v>
      </c>
      <c r="Q142" s="5">
        <f t="shared" si="89"/>
        <v>56.33535492876404</v>
      </c>
      <c r="R142" s="5">
        <f t="shared" si="90"/>
        <v>0.47211002312206685</v>
      </c>
    </row>
    <row r="143" spans="1:18" x14ac:dyDescent="0.3">
      <c r="A143" t="s">
        <v>19</v>
      </c>
      <c r="B143" s="5">
        <f t="shared" si="91"/>
        <v>26.6</v>
      </c>
      <c r="C143">
        <v>18.299999999999997</v>
      </c>
      <c r="D143">
        <v>18</v>
      </c>
      <c r="E143">
        <v>38.85</v>
      </c>
      <c r="F143">
        <v>38.6</v>
      </c>
      <c r="G143" s="5">
        <f t="shared" si="80"/>
        <v>18.565000000000001</v>
      </c>
      <c r="H143" s="5">
        <f t="shared" si="81"/>
        <v>18.268999999999998</v>
      </c>
      <c r="I143" s="5">
        <f t="shared" si="82"/>
        <v>0.98399999999999999</v>
      </c>
      <c r="J143" s="5">
        <f t="shared" si="83"/>
        <v>63.79</v>
      </c>
      <c r="K143" s="5">
        <f t="shared" si="84"/>
        <v>0.41699999999999998</v>
      </c>
      <c r="M143">
        <f t="shared" si="85"/>
        <v>26.596485718008633</v>
      </c>
      <c r="N143" s="5">
        <f t="shared" si="86"/>
        <v>18.565414687738446</v>
      </c>
      <c r="O143" s="5">
        <f t="shared" si="87"/>
        <v>18.26886383529364</v>
      </c>
      <c r="P143" s="5">
        <f t="shared" si="88"/>
        <v>0.98402670463156072</v>
      </c>
      <c r="Q143" s="5">
        <f t="shared" si="89"/>
        <v>63.787380246702661</v>
      </c>
      <c r="R143" s="5">
        <f t="shared" si="90"/>
        <v>0.41695529139376242</v>
      </c>
    </row>
    <row r="144" spans="1:18" x14ac:dyDescent="0.3">
      <c r="A144" t="s">
        <v>19</v>
      </c>
      <c r="B144" s="5">
        <f>ROUND(M144,2)</f>
        <v>29.63</v>
      </c>
      <c r="C144">
        <v>8.4499999999999993</v>
      </c>
      <c r="D144">
        <v>0</v>
      </c>
      <c r="E144">
        <v>29.000000000000004</v>
      </c>
      <c r="F144" s="6" t="s">
        <v>30</v>
      </c>
      <c r="G144" s="5">
        <f t="shared" ref="G144:I145" si="92">ROUND(N144,3)</f>
        <v>9.0410000000000004</v>
      </c>
      <c r="H144" s="5">
        <f t="shared" si="92"/>
        <v>0</v>
      </c>
      <c r="I144" s="5">
        <f t="shared" si="92"/>
        <v>0</v>
      </c>
      <c r="J144" s="5">
        <f>ROUND(Q144,2)</f>
        <v>29.63</v>
      </c>
      <c r="K144" s="5">
        <f>ROUND(R144,3)</f>
        <v>1</v>
      </c>
      <c r="M144">
        <v>29.62843370194274</v>
      </c>
      <c r="N144" s="5">
        <f>(C144+((((1000*M144)/(30*E144))^2)/1962))</f>
        <v>9.0411257502202407</v>
      </c>
      <c r="O144" s="5">
        <f>IF(D144=0,0,(D144+((((1000*M144)/(30*F144))^2)/1962)))</f>
        <v>0</v>
      </c>
      <c r="P144" s="5">
        <f t="shared" si="88"/>
        <v>0</v>
      </c>
      <c r="Q144" s="5">
        <f>M144</f>
        <v>29.62843370194274</v>
      </c>
      <c r="R144" s="5">
        <f>M144/Q144</f>
        <v>1</v>
      </c>
    </row>
    <row r="145" spans="1:18" x14ac:dyDescent="0.3">
      <c r="A145" t="s">
        <v>19</v>
      </c>
      <c r="B145" s="5">
        <f t="shared" ref="B145:B146" si="93">ROUND(M145,2)</f>
        <v>29.63</v>
      </c>
      <c r="C145">
        <v>8.3999999999999986</v>
      </c>
      <c r="D145">
        <v>0</v>
      </c>
      <c r="E145">
        <v>28.950000000000003</v>
      </c>
      <c r="F145">
        <v>18.549999999999997</v>
      </c>
      <c r="G145" s="5">
        <f t="shared" si="92"/>
        <v>8.9930000000000003</v>
      </c>
      <c r="H145" s="5">
        <f t="shared" si="92"/>
        <v>0</v>
      </c>
      <c r="I145" s="5">
        <f t="shared" si="92"/>
        <v>0</v>
      </c>
      <c r="J145" s="5">
        <f>ROUND(Q145,2)</f>
        <v>29.31</v>
      </c>
      <c r="K145" s="5">
        <f>ROUND(R145,3)</f>
        <v>1.0109999999999999</v>
      </c>
      <c r="M145">
        <f>M144</f>
        <v>29.62843370194274</v>
      </c>
      <c r="N145" s="5">
        <f>(C145+((((1000*M145)/(30*E145))^2)/1962))</f>
        <v>8.9931693986537695</v>
      </c>
      <c r="O145" s="5">
        <f>IF(D145=0,0,(D145+((((1000*M145)/(30*F145))^2)/1962)))</f>
        <v>0</v>
      </c>
      <c r="P145" s="5">
        <f>O145/N145</f>
        <v>0</v>
      </c>
      <c r="Q145" s="5">
        <f xml:space="preserve"> 3.6021*N145-3.0871</f>
        <v>29.307195490890741</v>
      </c>
      <c r="R145" s="5">
        <f>M145/Q145</f>
        <v>1.0109610696510298</v>
      </c>
    </row>
    <row r="146" spans="1:18" x14ac:dyDescent="0.3">
      <c r="A146" t="s">
        <v>19</v>
      </c>
      <c r="B146" s="5">
        <f t="shared" si="93"/>
        <v>29.63</v>
      </c>
      <c r="C146">
        <v>8.3499999999999979</v>
      </c>
      <c r="D146">
        <v>0</v>
      </c>
      <c r="E146">
        <v>28.900000000000002</v>
      </c>
      <c r="F146">
        <v>19.149999999999999</v>
      </c>
      <c r="G146" s="5">
        <f t="shared" ref="G146:G171" si="94">ROUND(N146,3)</f>
        <v>8.9450000000000003</v>
      </c>
      <c r="H146" s="5">
        <f t="shared" ref="H146:H171" si="95">ROUND(O146,3)</f>
        <v>0</v>
      </c>
      <c r="I146" s="5">
        <f t="shared" ref="I146:I171" si="96">ROUND(P146,3)</f>
        <v>0</v>
      </c>
      <c r="J146" s="5">
        <f t="shared" ref="J146:J171" si="97">ROUND(Q146,2)</f>
        <v>29.13</v>
      </c>
      <c r="K146" s="5">
        <f t="shared" ref="K146:K171" si="98">ROUND(R146,3)</f>
        <v>1.0169999999999999</v>
      </c>
      <c r="M146">
        <f t="shared" ref="M146:M171" si="99">M145</f>
        <v>29.62843370194274</v>
      </c>
      <c r="N146" s="5">
        <f t="shared" ref="N146:N171" si="100">(C146+((((1000*M146)/(30*E146))^2)/1962))</f>
        <v>8.9452236634322162</v>
      </c>
      <c r="O146" s="5">
        <f t="shared" ref="O146:O171" si="101">IF(D146=0,0,(D146+((((1000*M146)/(30*F146))^2)/1962)))</f>
        <v>0</v>
      </c>
      <c r="P146" s="5">
        <f t="shared" ref="P146:P172" si="102">O146/N146</f>
        <v>0</v>
      </c>
      <c r="Q146" s="5">
        <f t="shared" ref="Q146:Q171" si="103" xml:space="preserve"> 3.6021*N146-3.0871</f>
        <v>29.134490158049189</v>
      </c>
      <c r="R146" s="5">
        <f t="shared" ref="R146:R171" si="104">M146/Q146</f>
        <v>1.016953910681601</v>
      </c>
    </row>
    <row r="147" spans="1:18" x14ac:dyDescent="0.3">
      <c r="A147" t="s">
        <v>19</v>
      </c>
      <c r="B147" s="5">
        <f t="shared" ref="B147:B171" si="105">ROUND(M147,2)</f>
        <v>29.63</v>
      </c>
      <c r="C147">
        <v>8.2999999999999989</v>
      </c>
      <c r="D147">
        <v>0</v>
      </c>
      <c r="E147">
        <v>28.85</v>
      </c>
      <c r="F147">
        <v>19.95</v>
      </c>
      <c r="G147" s="5">
        <f t="shared" si="94"/>
        <v>8.8970000000000002</v>
      </c>
      <c r="H147" s="5">
        <f t="shared" si="95"/>
        <v>0</v>
      </c>
      <c r="I147" s="5">
        <f t="shared" si="96"/>
        <v>0</v>
      </c>
      <c r="J147" s="5">
        <f t="shared" si="97"/>
        <v>28.96</v>
      </c>
      <c r="K147" s="5">
        <f t="shared" si="98"/>
        <v>1.0229999999999999</v>
      </c>
      <c r="M147">
        <f t="shared" si="99"/>
        <v>29.62843370194274</v>
      </c>
      <c r="N147" s="5">
        <f t="shared" si="100"/>
        <v>8.8972886182161623</v>
      </c>
      <c r="O147" s="5">
        <f t="shared" si="101"/>
        <v>0</v>
      </c>
      <c r="P147" s="5">
        <f t="shared" si="102"/>
        <v>0</v>
      </c>
      <c r="Q147" s="5">
        <f t="shared" si="103"/>
        <v>28.961823331676442</v>
      </c>
      <c r="R147" s="5">
        <f t="shared" si="104"/>
        <v>1.0230168647405982</v>
      </c>
    </row>
    <row r="148" spans="1:18" x14ac:dyDescent="0.3">
      <c r="A148" t="s">
        <v>19</v>
      </c>
      <c r="B148" s="5">
        <f t="shared" si="105"/>
        <v>29.63</v>
      </c>
      <c r="C148">
        <v>8.3999999999999986</v>
      </c>
      <c r="D148">
        <v>0.30000000000000071</v>
      </c>
      <c r="E148">
        <v>28.950000000000003</v>
      </c>
      <c r="F148">
        <v>20.9</v>
      </c>
      <c r="G148" s="5">
        <f t="shared" si="94"/>
        <v>8.9930000000000003</v>
      </c>
      <c r="H148" s="5">
        <f t="shared" si="95"/>
        <v>1.4379999999999999</v>
      </c>
      <c r="I148" s="5">
        <f t="shared" si="96"/>
        <v>0.16</v>
      </c>
      <c r="J148" s="5">
        <f t="shared" si="97"/>
        <v>29.31</v>
      </c>
      <c r="K148" s="5">
        <f t="shared" si="98"/>
        <v>1.0109999999999999</v>
      </c>
      <c r="M148">
        <f t="shared" si="99"/>
        <v>29.62843370194274</v>
      </c>
      <c r="N148" s="5">
        <f t="shared" si="100"/>
        <v>8.9931693986537695</v>
      </c>
      <c r="O148" s="5">
        <f t="shared" si="101"/>
        <v>1.4381075431771779</v>
      </c>
      <c r="P148" s="5">
        <f t="shared" si="102"/>
        <v>0.15991109245562027</v>
      </c>
      <c r="Q148" s="5">
        <f t="shared" si="103"/>
        <v>29.307195490890741</v>
      </c>
      <c r="R148" s="5">
        <f t="shared" si="104"/>
        <v>1.0109610696510298</v>
      </c>
    </row>
    <row r="149" spans="1:18" x14ac:dyDescent="0.3">
      <c r="A149" t="s">
        <v>19</v>
      </c>
      <c r="B149" s="5">
        <f t="shared" si="105"/>
        <v>29.63</v>
      </c>
      <c r="C149">
        <v>8.0999999999999979</v>
      </c>
      <c r="D149">
        <v>1.5</v>
      </c>
      <c r="E149">
        <v>28.650000000000002</v>
      </c>
      <c r="F149">
        <v>22.099999999999998</v>
      </c>
      <c r="G149" s="5">
        <f t="shared" si="94"/>
        <v>8.7059999999999995</v>
      </c>
      <c r="H149" s="5">
        <f t="shared" si="95"/>
        <v>2.5179999999999998</v>
      </c>
      <c r="I149" s="5">
        <f t="shared" si="96"/>
        <v>0.28899999999999998</v>
      </c>
      <c r="J149" s="5">
        <f t="shared" si="97"/>
        <v>28.27</v>
      </c>
      <c r="K149" s="5">
        <f t="shared" si="98"/>
        <v>1.048</v>
      </c>
      <c r="M149">
        <f t="shared" si="99"/>
        <v>29.62843370194274</v>
      </c>
      <c r="N149" s="5">
        <f t="shared" si="100"/>
        <v>8.7056568331584732</v>
      </c>
      <c r="O149" s="5">
        <f t="shared" si="101"/>
        <v>2.5178676848042074</v>
      </c>
      <c r="P149" s="5">
        <f t="shared" si="102"/>
        <v>0.28922202345652387</v>
      </c>
      <c r="Q149" s="5">
        <f t="shared" si="103"/>
        <v>28.271546478720136</v>
      </c>
      <c r="R149" s="5">
        <f t="shared" si="104"/>
        <v>1.0479948001515915</v>
      </c>
    </row>
    <row r="150" spans="1:18" x14ac:dyDescent="0.3">
      <c r="A150" t="s">
        <v>19</v>
      </c>
      <c r="B150" s="5">
        <f t="shared" si="105"/>
        <v>29.63</v>
      </c>
      <c r="C150">
        <v>8.0999999999999979</v>
      </c>
      <c r="D150">
        <v>2.4000000000000021</v>
      </c>
      <c r="E150">
        <v>28.650000000000002</v>
      </c>
      <c r="F150">
        <v>23</v>
      </c>
      <c r="G150" s="5">
        <f t="shared" si="94"/>
        <v>8.7059999999999995</v>
      </c>
      <c r="H150" s="5">
        <f t="shared" si="95"/>
        <v>3.34</v>
      </c>
      <c r="I150" s="5">
        <f t="shared" si="96"/>
        <v>0.38400000000000001</v>
      </c>
      <c r="J150" s="5">
        <f t="shared" si="97"/>
        <v>28.27</v>
      </c>
      <c r="K150" s="5">
        <f t="shared" si="98"/>
        <v>1.048</v>
      </c>
      <c r="M150">
        <f t="shared" si="99"/>
        <v>29.62843370194274</v>
      </c>
      <c r="N150" s="5">
        <f t="shared" si="100"/>
        <v>8.7056568331584732</v>
      </c>
      <c r="O150" s="5">
        <f t="shared" si="101"/>
        <v>3.3397670244522191</v>
      </c>
      <c r="P150" s="5">
        <f t="shared" si="102"/>
        <v>0.3836318256574936</v>
      </c>
      <c r="Q150" s="5">
        <f t="shared" si="103"/>
        <v>28.271546478720136</v>
      </c>
      <c r="R150" s="5">
        <f t="shared" si="104"/>
        <v>1.0479948001515915</v>
      </c>
    </row>
    <row r="151" spans="1:18" x14ac:dyDescent="0.3">
      <c r="A151" t="s">
        <v>19</v>
      </c>
      <c r="B151" s="5">
        <f t="shared" si="105"/>
        <v>29.63</v>
      </c>
      <c r="C151">
        <v>8.0999999999999979</v>
      </c>
      <c r="D151">
        <v>3.1999999999999993</v>
      </c>
      <c r="E151">
        <v>28.650000000000002</v>
      </c>
      <c r="F151">
        <v>23.799999999999997</v>
      </c>
      <c r="G151" s="5">
        <f t="shared" si="94"/>
        <v>8.7059999999999995</v>
      </c>
      <c r="H151" s="5">
        <f t="shared" si="95"/>
        <v>4.0780000000000003</v>
      </c>
      <c r="I151" s="5">
        <f t="shared" si="96"/>
        <v>0.46800000000000003</v>
      </c>
      <c r="J151" s="5">
        <f t="shared" si="97"/>
        <v>28.27</v>
      </c>
      <c r="K151" s="5">
        <f t="shared" si="98"/>
        <v>1.048</v>
      </c>
      <c r="M151">
        <f t="shared" si="99"/>
        <v>29.62843370194274</v>
      </c>
      <c r="N151" s="5">
        <f t="shared" si="100"/>
        <v>8.7056568331584732</v>
      </c>
      <c r="O151" s="5">
        <f t="shared" si="101"/>
        <v>4.0776512180199536</v>
      </c>
      <c r="P151" s="5">
        <f t="shared" si="102"/>
        <v>0.46839098946432434</v>
      </c>
      <c r="Q151" s="5">
        <f t="shared" si="103"/>
        <v>28.271546478720136</v>
      </c>
      <c r="R151" s="5">
        <f t="shared" si="104"/>
        <v>1.0479948001515915</v>
      </c>
    </row>
    <row r="152" spans="1:18" x14ac:dyDescent="0.3">
      <c r="A152" t="s">
        <v>19</v>
      </c>
      <c r="B152" s="5">
        <f t="shared" si="105"/>
        <v>29.63</v>
      </c>
      <c r="C152">
        <v>8.1999999999999993</v>
      </c>
      <c r="D152">
        <v>4.1000000000000014</v>
      </c>
      <c r="E152">
        <v>28.750000000000004</v>
      </c>
      <c r="F152">
        <v>24.7</v>
      </c>
      <c r="G152" s="5">
        <f t="shared" si="94"/>
        <v>8.8010000000000002</v>
      </c>
      <c r="H152" s="5">
        <f t="shared" si="95"/>
        <v>4.915</v>
      </c>
      <c r="I152" s="5">
        <f t="shared" si="96"/>
        <v>0.55800000000000005</v>
      </c>
      <c r="J152" s="5">
        <f t="shared" si="97"/>
        <v>28.62</v>
      </c>
      <c r="K152" s="5">
        <f t="shared" si="98"/>
        <v>1.0349999999999999</v>
      </c>
      <c r="M152">
        <f t="shared" si="99"/>
        <v>29.62843370194274</v>
      </c>
      <c r="N152" s="5">
        <f t="shared" si="100"/>
        <v>8.8014508956494186</v>
      </c>
      <c r="O152" s="5">
        <f t="shared" si="101"/>
        <v>4.9148580634582171</v>
      </c>
      <c r="P152" s="5">
        <f t="shared" si="102"/>
        <v>0.55841452980072237</v>
      </c>
      <c r="Q152" s="5">
        <f t="shared" si="103"/>
        <v>28.616606271218771</v>
      </c>
      <c r="R152" s="5">
        <f t="shared" si="104"/>
        <v>1.035358051235503</v>
      </c>
    </row>
    <row r="153" spans="1:18" x14ac:dyDescent="0.3">
      <c r="A153" t="s">
        <v>19</v>
      </c>
      <c r="B153" s="5">
        <f t="shared" si="105"/>
        <v>29.63</v>
      </c>
      <c r="C153">
        <v>8.4999999999999982</v>
      </c>
      <c r="D153">
        <v>5.4</v>
      </c>
      <c r="E153">
        <v>29.050000000000004</v>
      </c>
      <c r="F153">
        <v>26</v>
      </c>
      <c r="G153" s="5">
        <f t="shared" si="94"/>
        <v>9.0890000000000004</v>
      </c>
      <c r="H153" s="5">
        <f t="shared" si="95"/>
        <v>6.1349999999999998</v>
      </c>
      <c r="I153" s="5">
        <f t="shared" si="96"/>
        <v>0.67500000000000004</v>
      </c>
      <c r="J153" s="5">
        <f t="shared" si="97"/>
        <v>29.65</v>
      </c>
      <c r="K153" s="5">
        <f t="shared" si="98"/>
        <v>0.999</v>
      </c>
      <c r="M153">
        <f t="shared" si="99"/>
        <v>29.62843370194274</v>
      </c>
      <c r="N153" s="5">
        <f t="shared" si="100"/>
        <v>9.0890926451044063</v>
      </c>
      <c r="O153" s="5">
        <f t="shared" si="101"/>
        <v>6.1354094022710397</v>
      </c>
      <c r="P153" s="5">
        <f t="shared" si="102"/>
        <v>0.67502991132736578</v>
      </c>
      <c r="Q153" s="5">
        <f t="shared" si="103"/>
        <v>29.65272061693058</v>
      </c>
      <c r="R153" s="5">
        <f t="shared" si="104"/>
        <v>0.99918095491804648</v>
      </c>
    </row>
    <row r="154" spans="1:18" x14ac:dyDescent="0.3">
      <c r="A154" t="s">
        <v>19</v>
      </c>
      <c r="B154" s="5">
        <f t="shared" si="105"/>
        <v>29.63</v>
      </c>
      <c r="C154">
        <v>8.6499999999999986</v>
      </c>
      <c r="D154">
        <v>6.1000000000000014</v>
      </c>
      <c r="E154">
        <v>29.200000000000003</v>
      </c>
      <c r="F154">
        <v>26.7</v>
      </c>
      <c r="G154" s="5">
        <f t="shared" si="94"/>
        <v>9.2330000000000005</v>
      </c>
      <c r="H154" s="5">
        <f t="shared" si="95"/>
        <v>6.7969999999999997</v>
      </c>
      <c r="I154" s="5">
        <f t="shared" si="96"/>
        <v>0.73599999999999999</v>
      </c>
      <c r="J154" s="5">
        <f t="shared" si="97"/>
        <v>30.17</v>
      </c>
      <c r="K154" s="5">
        <f t="shared" si="98"/>
        <v>0.98199999999999998</v>
      </c>
      <c r="M154">
        <f t="shared" si="99"/>
        <v>29.62843370194274</v>
      </c>
      <c r="N154" s="5">
        <f t="shared" si="100"/>
        <v>9.2330558687549509</v>
      </c>
      <c r="O154" s="5">
        <f t="shared" si="101"/>
        <v>6.7973540881976513</v>
      </c>
      <c r="P154" s="5">
        <f t="shared" si="102"/>
        <v>0.73619765598951736</v>
      </c>
      <c r="Q154" s="5">
        <f t="shared" si="103"/>
        <v>30.171290544842208</v>
      </c>
      <c r="R154" s="5">
        <f t="shared" si="104"/>
        <v>0.98200750338827425</v>
      </c>
    </row>
    <row r="155" spans="1:18" x14ac:dyDescent="0.3">
      <c r="A155" t="s">
        <v>19</v>
      </c>
      <c r="B155" s="5">
        <f t="shared" si="105"/>
        <v>29.63</v>
      </c>
      <c r="C155">
        <v>9.0499999999999989</v>
      </c>
      <c r="D155">
        <v>6.7000000000000011</v>
      </c>
      <c r="E155">
        <v>29.6</v>
      </c>
      <c r="F155">
        <v>27.299999999999997</v>
      </c>
      <c r="G155" s="5">
        <f t="shared" si="94"/>
        <v>9.6170000000000009</v>
      </c>
      <c r="H155" s="5">
        <f t="shared" si="95"/>
        <v>7.367</v>
      </c>
      <c r="I155" s="5">
        <f t="shared" si="96"/>
        <v>0.76600000000000001</v>
      </c>
      <c r="J155" s="5">
        <f t="shared" si="97"/>
        <v>31.56</v>
      </c>
      <c r="K155" s="5">
        <f t="shared" si="98"/>
        <v>0.93899999999999995</v>
      </c>
      <c r="M155">
        <f t="shared" si="99"/>
        <v>29.62843370194274</v>
      </c>
      <c r="N155" s="5">
        <f t="shared" si="100"/>
        <v>9.6174040768070004</v>
      </c>
      <c r="O155" s="5">
        <f t="shared" si="101"/>
        <v>7.3670380065950489</v>
      </c>
      <c r="P155" s="5">
        <f t="shared" si="102"/>
        <v>0.76601107198574958</v>
      </c>
      <c r="Q155" s="5">
        <f t="shared" si="103"/>
        <v>31.555751225066494</v>
      </c>
      <c r="R155" s="5">
        <f t="shared" si="104"/>
        <v>0.93892341496238008</v>
      </c>
    </row>
    <row r="156" spans="1:18" x14ac:dyDescent="0.3">
      <c r="A156" t="s">
        <v>19</v>
      </c>
      <c r="B156" s="5">
        <f t="shared" si="105"/>
        <v>29.63</v>
      </c>
      <c r="C156">
        <v>9.4499999999999993</v>
      </c>
      <c r="D156">
        <v>7.3000000000000007</v>
      </c>
      <c r="E156">
        <v>30.000000000000004</v>
      </c>
      <c r="F156">
        <v>27.9</v>
      </c>
      <c r="G156" s="5">
        <f t="shared" si="94"/>
        <v>10.002000000000001</v>
      </c>
      <c r="H156" s="5">
        <f t="shared" si="95"/>
        <v>7.9390000000000001</v>
      </c>
      <c r="I156" s="5">
        <f t="shared" si="96"/>
        <v>0.79400000000000004</v>
      </c>
      <c r="J156" s="5">
        <f t="shared" si="97"/>
        <v>32.94</v>
      </c>
      <c r="K156" s="5">
        <f t="shared" si="98"/>
        <v>0.89900000000000002</v>
      </c>
      <c r="M156">
        <f t="shared" si="99"/>
        <v>29.62843370194274</v>
      </c>
      <c r="N156" s="5">
        <f t="shared" si="100"/>
        <v>10.002374173261359</v>
      </c>
      <c r="O156" s="5">
        <f t="shared" si="101"/>
        <v>7.9386566924053179</v>
      </c>
      <c r="P156" s="5">
        <f t="shared" si="102"/>
        <v>0.79367723651322386</v>
      </c>
      <c r="Q156" s="5">
        <f t="shared" si="103"/>
        <v>32.942452009504741</v>
      </c>
      <c r="R156" s="5">
        <f t="shared" si="104"/>
        <v>0.89939976821986956</v>
      </c>
    </row>
    <row r="157" spans="1:18" x14ac:dyDescent="0.3">
      <c r="A157" t="s">
        <v>19</v>
      </c>
      <c r="B157" s="5">
        <f t="shared" si="105"/>
        <v>29.63</v>
      </c>
      <c r="C157">
        <v>9.6499999999999986</v>
      </c>
      <c r="D157">
        <v>7.8000000000000007</v>
      </c>
      <c r="E157">
        <v>30.200000000000003</v>
      </c>
      <c r="F157">
        <v>28.4</v>
      </c>
      <c r="G157" s="5">
        <f t="shared" si="94"/>
        <v>10.195</v>
      </c>
      <c r="H157" s="5">
        <f t="shared" si="95"/>
        <v>8.4160000000000004</v>
      </c>
      <c r="I157" s="5">
        <f t="shared" si="96"/>
        <v>0.82599999999999996</v>
      </c>
      <c r="J157" s="5">
        <f t="shared" si="97"/>
        <v>33.64</v>
      </c>
      <c r="K157" s="5">
        <f t="shared" si="98"/>
        <v>0.88100000000000001</v>
      </c>
      <c r="M157">
        <f t="shared" si="99"/>
        <v>29.62843370194274</v>
      </c>
      <c r="N157" s="5">
        <f t="shared" si="100"/>
        <v>10.19508218492086</v>
      </c>
      <c r="O157" s="5">
        <f t="shared" si="101"/>
        <v>8.4163667376701348</v>
      </c>
      <c r="P157" s="5">
        <f t="shared" si="102"/>
        <v>0.82553201484912475</v>
      </c>
      <c r="Q157" s="5">
        <f t="shared" si="103"/>
        <v>33.636605538303435</v>
      </c>
      <c r="R157" s="5">
        <f t="shared" si="104"/>
        <v>0.88083899156243872</v>
      </c>
    </row>
    <row r="158" spans="1:18" x14ac:dyDescent="0.3">
      <c r="A158" t="s">
        <v>19</v>
      </c>
      <c r="B158" s="5">
        <f t="shared" si="105"/>
        <v>29.63</v>
      </c>
      <c r="C158">
        <v>9.9499999999999993</v>
      </c>
      <c r="D158">
        <v>8.3000000000000007</v>
      </c>
      <c r="E158">
        <v>30.500000000000004</v>
      </c>
      <c r="F158">
        <v>28.9</v>
      </c>
      <c r="G158" s="5">
        <f t="shared" si="94"/>
        <v>10.484</v>
      </c>
      <c r="H158" s="5">
        <f t="shared" si="95"/>
        <v>8.8949999999999996</v>
      </c>
      <c r="I158" s="5">
        <f t="shared" si="96"/>
        <v>0.84799999999999998</v>
      </c>
      <c r="J158" s="5">
        <f t="shared" si="97"/>
        <v>34.68</v>
      </c>
      <c r="K158" s="5">
        <f t="shared" si="98"/>
        <v>0.85399999999999998</v>
      </c>
      <c r="M158">
        <f t="shared" si="99"/>
        <v>29.62843370194274</v>
      </c>
      <c r="N158" s="5">
        <f t="shared" si="100"/>
        <v>10.484411992405507</v>
      </c>
      <c r="O158" s="5">
        <f t="shared" si="101"/>
        <v>8.895223663432219</v>
      </c>
      <c r="P158" s="5">
        <f t="shared" si="102"/>
        <v>0.84842370462698025</v>
      </c>
      <c r="Q158" s="5">
        <f t="shared" si="103"/>
        <v>34.678800437843876</v>
      </c>
      <c r="R158" s="5">
        <f t="shared" si="104"/>
        <v>0.85436731743495287</v>
      </c>
    </row>
    <row r="159" spans="1:18" x14ac:dyDescent="0.3">
      <c r="A159" t="s">
        <v>19</v>
      </c>
      <c r="B159" s="5">
        <f t="shared" si="105"/>
        <v>29.63</v>
      </c>
      <c r="C159">
        <v>10.599999999999998</v>
      </c>
      <c r="D159">
        <v>8.9500000000000011</v>
      </c>
      <c r="E159">
        <v>31.150000000000002</v>
      </c>
      <c r="F159">
        <v>29.549999999999997</v>
      </c>
      <c r="G159" s="5">
        <f t="shared" si="94"/>
        <v>11.112</v>
      </c>
      <c r="H159" s="5">
        <f t="shared" si="95"/>
        <v>9.5190000000000001</v>
      </c>
      <c r="I159" s="5">
        <f t="shared" si="96"/>
        <v>0.85699999999999998</v>
      </c>
      <c r="J159" s="5">
        <f t="shared" si="97"/>
        <v>36.94</v>
      </c>
      <c r="K159" s="5">
        <f t="shared" si="98"/>
        <v>0.80200000000000005</v>
      </c>
      <c r="M159">
        <f t="shared" si="99"/>
        <v>29.62843370194274</v>
      </c>
      <c r="N159" s="5">
        <f t="shared" si="100"/>
        <v>11.112341779083986</v>
      </c>
      <c r="O159" s="5">
        <f t="shared" si="101"/>
        <v>9.5193258504587703</v>
      </c>
      <c r="P159" s="5">
        <f t="shared" si="102"/>
        <v>0.85664444450191024</v>
      </c>
      <c r="Q159" s="5">
        <f t="shared" si="103"/>
        <v>36.940666322438425</v>
      </c>
      <c r="R159" s="5">
        <f t="shared" si="104"/>
        <v>0.80205466364167599</v>
      </c>
    </row>
    <row r="160" spans="1:18" x14ac:dyDescent="0.3">
      <c r="A160" t="s">
        <v>19</v>
      </c>
      <c r="B160" s="5">
        <f t="shared" si="105"/>
        <v>29.63</v>
      </c>
      <c r="C160">
        <v>10.799999999999999</v>
      </c>
      <c r="D160">
        <v>9.4</v>
      </c>
      <c r="E160">
        <v>31.35</v>
      </c>
      <c r="F160">
        <v>30</v>
      </c>
      <c r="G160" s="5">
        <f t="shared" si="94"/>
        <v>11.305999999999999</v>
      </c>
      <c r="H160" s="5">
        <f t="shared" si="95"/>
        <v>9.952</v>
      </c>
      <c r="I160" s="5">
        <f t="shared" si="96"/>
        <v>0.88</v>
      </c>
      <c r="J160" s="5">
        <f t="shared" si="97"/>
        <v>37.64</v>
      </c>
      <c r="K160" s="5">
        <f t="shared" si="98"/>
        <v>0.78700000000000003</v>
      </c>
      <c r="M160">
        <f t="shared" si="99"/>
        <v>29.62843370194274</v>
      </c>
      <c r="N160" s="5">
        <f t="shared" si="100"/>
        <v>11.305825574745411</v>
      </c>
      <c r="O160" s="5">
        <f t="shared" si="101"/>
        <v>9.952374173261358</v>
      </c>
      <c r="P160" s="5">
        <f t="shared" si="102"/>
        <v>0.88028725611092484</v>
      </c>
      <c r="Q160" s="5">
        <f t="shared" si="103"/>
        <v>37.637614302790446</v>
      </c>
      <c r="R160" s="5">
        <f t="shared" si="104"/>
        <v>0.78720275582786059</v>
      </c>
    </row>
    <row r="161" spans="1:18" x14ac:dyDescent="0.3">
      <c r="A161" t="s">
        <v>19</v>
      </c>
      <c r="B161" s="5">
        <f t="shared" si="105"/>
        <v>29.63</v>
      </c>
      <c r="C161">
        <v>11.099999999999998</v>
      </c>
      <c r="D161">
        <v>9.8000000000000007</v>
      </c>
      <c r="E161">
        <v>31.650000000000002</v>
      </c>
      <c r="F161">
        <v>30.4</v>
      </c>
      <c r="G161" s="5">
        <f t="shared" si="94"/>
        <v>11.596</v>
      </c>
      <c r="H161" s="5">
        <f t="shared" si="95"/>
        <v>10.337999999999999</v>
      </c>
      <c r="I161" s="5">
        <f t="shared" si="96"/>
        <v>0.89100000000000001</v>
      </c>
      <c r="J161" s="5">
        <f t="shared" si="97"/>
        <v>38.68</v>
      </c>
      <c r="K161" s="5">
        <f t="shared" si="98"/>
        <v>0.76600000000000001</v>
      </c>
      <c r="M161">
        <f t="shared" si="99"/>
        <v>29.62843370194274</v>
      </c>
      <c r="N161" s="5">
        <f t="shared" si="100"/>
        <v>11.596281910344652</v>
      </c>
      <c r="O161" s="5">
        <f t="shared" si="101"/>
        <v>10.337933643454839</v>
      </c>
      <c r="P161" s="5">
        <f t="shared" si="102"/>
        <v>0.89148691997843865</v>
      </c>
      <c r="Q161" s="5">
        <f t="shared" si="103"/>
        <v>38.683867069252472</v>
      </c>
      <c r="R161" s="5">
        <f t="shared" si="104"/>
        <v>0.76591188902860841</v>
      </c>
    </row>
    <row r="162" spans="1:18" x14ac:dyDescent="0.3">
      <c r="A162" t="s">
        <v>19</v>
      </c>
      <c r="B162" s="5">
        <f t="shared" si="105"/>
        <v>29.63</v>
      </c>
      <c r="C162">
        <v>11.45</v>
      </c>
      <c r="D162">
        <v>10.200000000000001</v>
      </c>
      <c r="E162">
        <v>32</v>
      </c>
      <c r="F162">
        <v>30.799999999999997</v>
      </c>
      <c r="G162" s="5">
        <f t="shared" si="94"/>
        <v>11.935</v>
      </c>
      <c r="H162" s="5">
        <f t="shared" si="95"/>
        <v>10.724</v>
      </c>
      <c r="I162" s="5">
        <f t="shared" si="96"/>
        <v>0.89900000000000002</v>
      </c>
      <c r="J162" s="5">
        <f t="shared" si="97"/>
        <v>39.909999999999997</v>
      </c>
      <c r="K162" s="5">
        <f t="shared" si="98"/>
        <v>0.74199999999999999</v>
      </c>
      <c r="M162">
        <f t="shared" si="99"/>
        <v>29.62843370194274</v>
      </c>
      <c r="N162" s="5">
        <f t="shared" si="100"/>
        <v>11.93548511321799</v>
      </c>
      <c r="O162" s="5">
        <f t="shared" si="101"/>
        <v>10.724052070263982</v>
      </c>
      <c r="P162" s="5">
        <f t="shared" si="102"/>
        <v>0.89850156642461032</v>
      </c>
      <c r="Q162" s="5">
        <f t="shared" si="103"/>
        <v>39.90571092632252</v>
      </c>
      <c r="R162" s="5">
        <f t="shared" si="104"/>
        <v>0.74246099152688683</v>
      </c>
    </row>
    <row r="163" spans="1:18" x14ac:dyDescent="0.3">
      <c r="A163" t="s">
        <v>19</v>
      </c>
      <c r="B163" s="5">
        <f t="shared" si="105"/>
        <v>29.63</v>
      </c>
      <c r="C163">
        <v>11.999999999999998</v>
      </c>
      <c r="D163">
        <v>10.850000000000001</v>
      </c>
      <c r="E163">
        <v>32.550000000000004</v>
      </c>
      <c r="F163">
        <v>31.45</v>
      </c>
      <c r="G163" s="5">
        <f t="shared" si="94"/>
        <v>12.468999999999999</v>
      </c>
      <c r="H163" s="5">
        <f t="shared" si="95"/>
        <v>11.353</v>
      </c>
      <c r="I163" s="5">
        <f t="shared" si="96"/>
        <v>0.91</v>
      </c>
      <c r="J163" s="5">
        <f t="shared" si="97"/>
        <v>41.83</v>
      </c>
      <c r="K163" s="5">
        <f t="shared" si="98"/>
        <v>0.70799999999999996</v>
      </c>
      <c r="M163">
        <f t="shared" si="99"/>
        <v>29.62843370194274</v>
      </c>
      <c r="N163" s="5">
        <f t="shared" si="100"/>
        <v>12.469217161767169</v>
      </c>
      <c r="O163" s="5">
        <f t="shared" si="101"/>
        <v>11.352613991912087</v>
      </c>
      <c r="P163" s="5">
        <f t="shared" si="102"/>
        <v>0.91045122116576926</v>
      </c>
      <c r="Q163" s="5">
        <f t="shared" si="103"/>
        <v>41.828267138401522</v>
      </c>
      <c r="R163" s="5">
        <f t="shared" si="104"/>
        <v>0.70833519361220654</v>
      </c>
    </row>
    <row r="164" spans="1:18" x14ac:dyDescent="0.3">
      <c r="A164" t="s">
        <v>19</v>
      </c>
      <c r="B164" s="5">
        <f t="shared" si="105"/>
        <v>29.63</v>
      </c>
      <c r="C164">
        <v>12.45</v>
      </c>
      <c r="D164">
        <v>11.450000000000001</v>
      </c>
      <c r="E164">
        <v>33</v>
      </c>
      <c r="F164">
        <v>32.049999999999997</v>
      </c>
      <c r="G164" s="5">
        <f t="shared" si="94"/>
        <v>12.907</v>
      </c>
      <c r="H164" s="5">
        <f t="shared" si="95"/>
        <v>11.933999999999999</v>
      </c>
      <c r="I164" s="5">
        <f t="shared" si="96"/>
        <v>0.92500000000000004</v>
      </c>
      <c r="J164" s="5">
        <f t="shared" si="97"/>
        <v>43.4</v>
      </c>
      <c r="K164" s="5">
        <f t="shared" si="98"/>
        <v>0.68300000000000005</v>
      </c>
      <c r="M164">
        <f t="shared" si="99"/>
        <v>29.62843370194274</v>
      </c>
      <c r="N164" s="5">
        <f t="shared" si="100"/>
        <v>12.906507581207734</v>
      </c>
      <c r="O164" s="5">
        <f t="shared" si="101"/>
        <v>11.933971520644882</v>
      </c>
      <c r="P164" s="5">
        <f t="shared" si="102"/>
        <v>0.92464762024555003</v>
      </c>
      <c r="Q164" s="5">
        <f t="shared" si="103"/>
        <v>43.40343095826838</v>
      </c>
      <c r="R164" s="5">
        <f t="shared" si="104"/>
        <v>0.68262883942124175</v>
      </c>
    </row>
    <row r="165" spans="1:18" x14ac:dyDescent="0.3">
      <c r="A165" t="s">
        <v>19</v>
      </c>
      <c r="B165" s="5">
        <f t="shared" si="105"/>
        <v>29.63</v>
      </c>
      <c r="C165">
        <v>13.2</v>
      </c>
      <c r="D165">
        <v>12.5</v>
      </c>
      <c r="E165">
        <v>33.75</v>
      </c>
      <c r="F165">
        <v>33.099999999999994</v>
      </c>
      <c r="G165" s="5">
        <f t="shared" si="94"/>
        <v>13.635999999999999</v>
      </c>
      <c r="H165" s="5">
        <f t="shared" si="95"/>
        <v>12.954000000000001</v>
      </c>
      <c r="I165" s="5">
        <f t="shared" si="96"/>
        <v>0.95</v>
      </c>
      <c r="J165" s="5">
        <f t="shared" si="97"/>
        <v>46.03</v>
      </c>
      <c r="K165" s="5">
        <f t="shared" si="98"/>
        <v>0.64400000000000002</v>
      </c>
      <c r="M165">
        <f t="shared" si="99"/>
        <v>29.62843370194274</v>
      </c>
      <c r="N165" s="5">
        <f t="shared" si="100"/>
        <v>13.63644379121885</v>
      </c>
      <c r="O165" s="5">
        <f t="shared" si="101"/>
        <v>12.953753393940566</v>
      </c>
      <c r="P165" s="5">
        <f t="shared" si="102"/>
        <v>0.94993633180830472</v>
      </c>
      <c r="Q165" s="5">
        <f t="shared" si="103"/>
        <v>46.032734180349422</v>
      </c>
      <c r="R165" s="5">
        <f t="shared" si="104"/>
        <v>0.64363836364494298</v>
      </c>
    </row>
    <row r="166" spans="1:18" x14ac:dyDescent="0.3">
      <c r="A166" t="s">
        <v>19</v>
      </c>
      <c r="B166" s="5">
        <f t="shared" si="105"/>
        <v>29.63</v>
      </c>
      <c r="C166">
        <v>14.499999999999998</v>
      </c>
      <c r="D166">
        <v>13.55</v>
      </c>
      <c r="E166">
        <v>35.050000000000004</v>
      </c>
      <c r="F166">
        <v>34.15</v>
      </c>
      <c r="G166" s="5">
        <f t="shared" si="94"/>
        <v>14.904999999999999</v>
      </c>
      <c r="H166" s="5">
        <f t="shared" si="95"/>
        <v>13.976000000000001</v>
      </c>
      <c r="I166" s="5">
        <f t="shared" si="96"/>
        <v>0.93799999999999994</v>
      </c>
      <c r="J166" s="5">
        <f t="shared" si="97"/>
        <v>50.6</v>
      </c>
      <c r="K166" s="5">
        <f t="shared" si="98"/>
        <v>0.58599999999999997</v>
      </c>
      <c r="M166">
        <f t="shared" si="99"/>
        <v>29.62843370194274</v>
      </c>
      <c r="N166" s="5">
        <f t="shared" si="100"/>
        <v>14.904668900498958</v>
      </c>
      <c r="O166" s="5">
        <f t="shared" si="101"/>
        <v>13.97627951007224</v>
      </c>
      <c r="P166" s="5">
        <f t="shared" si="102"/>
        <v>0.9377115052588898</v>
      </c>
      <c r="Q166" s="5">
        <f t="shared" si="103"/>
        <v>50.601007846487299</v>
      </c>
      <c r="R166" s="5">
        <f t="shared" si="104"/>
        <v>0.58553050547588126</v>
      </c>
    </row>
    <row r="167" spans="1:18" x14ac:dyDescent="0.3">
      <c r="A167" t="s">
        <v>19</v>
      </c>
      <c r="B167" s="5">
        <f t="shared" si="105"/>
        <v>29.63</v>
      </c>
      <c r="C167">
        <v>15.099999999999998</v>
      </c>
      <c r="D167">
        <v>14.3</v>
      </c>
      <c r="E167">
        <v>35.650000000000006</v>
      </c>
      <c r="F167">
        <v>34.9</v>
      </c>
      <c r="G167" s="5">
        <f t="shared" si="94"/>
        <v>15.491</v>
      </c>
      <c r="H167" s="5">
        <f t="shared" si="95"/>
        <v>14.708</v>
      </c>
      <c r="I167" s="5">
        <f t="shared" si="96"/>
        <v>0.94899999999999995</v>
      </c>
      <c r="J167" s="5">
        <f t="shared" si="97"/>
        <v>52.71</v>
      </c>
      <c r="K167" s="5">
        <f t="shared" si="98"/>
        <v>0.56200000000000006</v>
      </c>
      <c r="M167">
        <f t="shared" si="99"/>
        <v>29.62843370194274</v>
      </c>
      <c r="N167" s="5">
        <f t="shared" si="100"/>
        <v>15.491162132966581</v>
      </c>
      <c r="O167" s="5">
        <f t="shared" si="101"/>
        <v>14.70815490507896</v>
      </c>
      <c r="P167" s="5">
        <f t="shared" si="102"/>
        <v>0.94945458441614838</v>
      </c>
      <c r="Q167" s="5">
        <f t="shared" si="103"/>
        <v>52.713615119158924</v>
      </c>
      <c r="R167" s="5">
        <f t="shared" si="104"/>
        <v>0.56206415809213195</v>
      </c>
    </row>
    <row r="168" spans="1:18" x14ac:dyDescent="0.3">
      <c r="A168" t="s">
        <v>19</v>
      </c>
      <c r="B168" s="5">
        <f t="shared" si="105"/>
        <v>29.63</v>
      </c>
      <c r="C168">
        <v>15.599999999999998</v>
      </c>
      <c r="D168">
        <v>14.9</v>
      </c>
      <c r="E168">
        <v>36.150000000000006</v>
      </c>
      <c r="F168">
        <v>35.5</v>
      </c>
      <c r="G168" s="5">
        <f t="shared" si="94"/>
        <v>15.98</v>
      </c>
      <c r="H168" s="5">
        <f t="shared" si="95"/>
        <v>15.294</v>
      </c>
      <c r="I168" s="5">
        <f t="shared" si="96"/>
        <v>0.95699999999999996</v>
      </c>
      <c r="J168" s="5">
        <f t="shared" si="97"/>
        <v>54.48</v>
      </c>
      <c r="K168" s="5">
        <f t="shared" si="98"/>
        <v>0.54400000000000004</v>
      </c>
      <c r="M168">
        <f t="shared" si="99"/>
        <v>29.62843370194274</v>
      </c>
      <c r="N168" s="5">
        <f t="shared" si="100"/>
        <v>15.980416434470037</v>
      </c>
      <c r="O168" s="5">
        <f t="shared" si="101"/>
        <v>15.294474712108887</v>
      </c>
      <c r="P168" s="5">
        <f t="shared" si="102"/>
        <v>0.95707610467011595</v>
      </c>
      <c r="Q168" s="5">
        <f t="shared" si="103"/>
        <v>54.475958038604524</v>
      </c>
      <c r="R168" s="5">
        <f t="shared" si="104"/>
        <v>0.54388091129937499</v>
      </c>
    </row>
    <row r="169" spans="1:18" x14ac:dyDescent="0.3">
      <c r="A169" t="s">
        <v>19</v>
      </c>
      <c r="B169" s="5">
        <f t="shared" si="105"/>
        <v>29.63</v>
      </c>
      <c r="C169">
        <v>16.299999999999997</v>
      </c>
      <c r="D169">
        <v>15.700000000000001</v>
      </c>
      <c r="E169">
        <v>36.85</v>
      </c>
      <c r="F169">
        <v>36.299999999999997</v>
      </c>
      <c r="G169" s="5">
        <f t="shared" si="94"/>
        <v>16.666</v>
      </c>
      <c r="H169" s="5">
        <f t="shared" si="95"/>
        <v>16.077000000000002</v>
      </c>
      <c r="I169" s="5">
        <f t="shared" si="96"/>
        <v>0.96499999999999997</v>
      </c>
      <c r="J169" s="5">
        <f t="shared" si="97"/>
        <v>56.95</v>
      </c>
      <c r="K169" s="5">
        <f t="shared" si="98"/>
        <v>0.52</v>
      </c>
      <c r="M169">
        <f t="shared" si="99"/>
        <v>29.62843370194274</v>
      </c>
      <c r="N169" s="5">
        <f t="shared" si="100"/>
        <v>16.66610097846911</v>
      </c>
      <c r="O169" s="5">
        <f t="shared" si="101"/>
        <v>16.077278992733667</v>
      </c>
      <c r="P169" s="5">
        <f t="shared" si="102"/>
        <v>0.96466948169244027</v>
      </c>
      <c r="Q169" s="5">
        <f t="shared" si="103"/>
        <v>56.945862334543584</v>
      </c>
      <c r="R169" s="5">
        <f t="shared" si="104"/>
        <v>0.52029124658579484</v>
      </c>
    </row>
    <row r="170" spans="1:18" x14ac:dyDescent="0.3">
      <c r="A170" t="s">
        <v>19</v>
      </c>
      <c r="B170" s="5">
        <f t="shared" si="105"/>
        <v>29.63</v>
      </c>
      <c r="C170">
        <v>16.599999999999998</v>
      </c>
      <c r="D170">
        <v>16.149999999999999</v>
      </c>
      <c r="E170">
        <v>37.150000000000006</v>
      </c>
      <c r="F170">
        <v>36.75</v>
      </c>
      <c r="G170" s="5">
        <f t="shared" si="94"/>
        <v>16.96</v>
      </c>
      <c r="H170" s="5">
        <f t="shared" si="95"/>
        <v>16.518000000000001</v>
      </c>
      <c r="I170" s="5">
        <f t="shared" si="96"/>
        <v>0.97399999999999998</v>
      </c>
      <c r="J170" s="5">
        <f t="shared" si="97"/>
        <v>58.01</v>
      </c>
      <c r="K170" s="5">
        <f t="shared" si="98"/>
        <v>0.51100000000000001</v>
      </c>
      <c r="M170">
        <f t="shared" si="99"/>
        <v>29.62843370194274</v>
      </c>
      <c r="N170" s="5">
        <f t="shared" si="100"/>
        <v>16.960212050694935</v>
      </c>
      <c r="O170" s="5">
        <f t="shared" si="101"/>
        <v>16.518096075476123</v>
      </c>
      <c r="P170" s="5">
        <f t="shared" si="102"/>
        <v>0.97393216700962792</v>
      </c>
      <c r="Q170" s="5">
        <f t="shared" si="103"/>
        <v>58.005279827808224</v>
      </c>
      <c r="R170" s="5">
        <f t="shared" si="104"/>
        <v>0.51078856597013811</v>
      </c>
    </row>
    <row r="171" spans="1:18" x14ac:dyDescent="0.3">
      <c r="A171" t="s">
        <v>19</v>
      </c>
      <c r="B171" s="5">
        <f t="shared" si="105"/>
        <v>29.63</v>
      </c>
      <c r="C171">
        <v>18.849999999999998</v>
      </c>
      <c r="D171">
        <v>18.7</v>
      </c>
      <c r="E171">
        <v>39.400000000000006</v>
      </c>
      <c r="F171">
        <v>39.299999999999997</v>
      </c>
      <c r="G171" s="5">
        <f t="shared" si="94"/>
        <v>19.170000000000002</v>
      </c>
      <c r="H171" s="5">
        <f t="shared" si="95"/>
        <v>19.021999999999998</v>
      </c>
      <c r="I171" s="5">
        <f t="shared" si="96"/>
        <v>0.99199999999999999</v>
      </c>
      <c r="J171" s="5">
        <f t="shared" si="97"/>
        <v>65.97</v>
      </c>
      <c r="K171" s="5">
        <f t="shared" si="98"/>
        <v>0.44900000000000001</v>
      </c>
      <c r="M171">
        <f t="shared" si="99"/>
        <v>29.62843370194274</v>
      </c>
      <c r="N171" s="5">
        <f t="shared" si="100"/>
        <v>19.170245790883055</v>
      </c>
      <c r="O171" s="5">
        <f t="shared" si="101"/>
        <v>19.021877613927717</v>
      </c>
      <c r="P171" s="5">
        <f t="shared" si="102"/>
        <v>0.99226049688805251</v>
      </c>
      <c r="Q171" s="5">
        <f t="shared" si="103"/>
        <v>65.966042363339852</v>
      </c>
      <c r="R171" s="5">
        <f t="shared" si="104"/>
        <v>0.44914675248743624</v>
      </c>
    </row>
    <row r="172" spans="1:18" x14ac:dyDescent="0.3">
      <c r="A172" t="s">
        <v>19</v>
      </c>
      <c r="B172" s="5">
        <f>ROUND(M172,2)</f>
        <v>32.78</v>
      </c>
      <c r="C172">
        <v>9.2499999999999982</v>
      </c>
      <c r="D172">
        <v>0</v>
      </c>
      <c r="E172">
        <v>29.800000000000004</v>
      </c>
      <c r="F172" s="6" t="s">
        <v>30</v>
      </c>
      <c r="G172" s="5">
        <f t="shared" ref="G172:I173" si="106">ROUND(N172,3)</f>
        <v>9.9350000000000005</v>
      </c>
      <c r="H172" s="5">
        <f t="shared" si="106"/>
        <v>0</v>
      </c>
      <c r="I172" s="5">
        <f t="shared" si="106"/>
        <v>0</v>
      </c>
      <c r="J172" s="5">
        <f>ROUND(Q172,2)</f>
        <v>32.78</v>
      </c>
      <c r="K172" s="5">
        <f>ROUND(R172,3)</f>
        <v>1</v>
      </c>
      <c r="M172">
        <v>32.782086603589953</v>
      </c>
      <c r="N172" s="5">
        <f>(C172+((((1000*M172)/(30*E172))^2)/1962))</f>
        <v>9.9353290573469053</v>
      </c>
      <c r="O172" s="5">
        <f>IF(D172=0,0,(D172+((((1000*M172)/(30*F172))^2)/1962)))</f>
        <v>0</v>
      </c>
      <c r="P172" s="5">
        <f t="shared" si="102"/>
        <v>0</v>
      </c>
      <c r="Q172" s="5">
        <f>M172</f>
        <v>32.782086603589953</v>
      </c>
      <c r="R172" s="5">
        <f>M172/Q172</f>
        <v>1</v>
      </c>
    </row>
    <row r="173" spans="1:18" x14ac:dyDescent="0.3">
      <c r="A173" t="s">
        <v>19</v>
      </c>
      <c r="B173" s="5">
        <f t="shared" ref="B173:B174" si="107">ROUND(M173,2)</f>
        <v>32.78</v>
      </c>
      <c r="C173">
        <v>9.1499999999999986</v>
      </c>
      <c r="D173">
        <v>0</v>
      </c>
      <c r="E173">
        <v>29.700000000000003</v>
      </c>
      <c r="F173">
        <v>18.2</v>
      </c>
      <c r="G173" s="5">
        <f t="shared" si="106"/>
        <v>9.84</v>
      </c>
      <c r="H173" s="5">
        <f t="shared" si="106"/>
        <v>0</v>
      </c>
      <c r="I173" s="5">
        <f t="shared" si="106"/>
        <v>0</v>
      </c>
      <c r="J173" s="5">
        <f>ROUND(Q173,2)</f>
        <v>32.36</v>
      </c>
      <c r="K173" s="5">
        <f>ROUND(R173,3)</f>
        <v>1.0129999999999999</v>
      </c>
      <c r="M173">
        <f>M172</f>
        <v>32.782086603589953</v>
      </c>
      <c r="N173" s="5">
        <f>(C173+((((1000*M173)/(30*E173))^2)/1962))</f>
        <v>9.8399518372120145</v>
      </c>
      <c r="O173" s="5">
        <f>IF(D173=0,0,(D173+((((1000*M173)/(30*F173))^2)/1962)))</f>
        <v>0</v>
      </c>
      <c r="P173" s="5">
        <f>O173/N173</f>
        <v>0</v>
      </c>
      <c r="Q173" s="5">
        <f xml:space="preserve"> 3.6021*N173-3.0871</f>
        <v>32.357390512821397</v>
      </c>
      <c r="R173" s="5">
        <f>M173/Q173</f>
        <v>1.0131251650407431</v>
      </c>
    </row>
    <row r="174" spans="1:18" x14ac:dyDescent="0.3">
      <c r="A174" t="s">
        <v>19</v>
      </c>
      <c r="B174" s="5">
        <f t="shared" si="107"/>
        <v>32.78</v>
      </c>
      <c r="C174">
        <v>9.0999999999999979</v>
      </c>
      <c r="D174">
        <v>0</v>
      </c>
      <c r="E174">
        <v>29.650000000000002</v>
      </c>
      <c r="F174">
        <v>19.799999999999997</v>
      </c>
      <c r="G174" s="5">
        <f t="shared" ref="G174:G198" si="108">ROUND(N174,3)</f>
        <v>9.7919999999999998</v>
      </c>
      <c r="H174" s="5">
        <f t="shared" ref="H174:H198" si="109">ROUND(O174,3)</f>
        <v>0</v>
      </c>
      <c r="I174" s="5">
        <f t="shared" ref="I174:I198" si="110">ROUND(P174,3)</f>
        <v>0</v>
      </c>
      <c r="J174" s="5">
        <f t="shared" ref="J174:J198" si="111">ROUND(Q174,2)</f>
        <v>32.19</v>
      </c>
      <c r="K174" s="5">
        <f t="shared" ref="K174:K198" si="112">ROUND(R174,3)</f>
        <v>1.0189999999999999</v>
      </c>
      <c r="M174">
        <f t="shared" ref="M174:M198" si="113">M173</f>
        <v>32.782086603589953</v>
      </c>
      <c r="N174" s="5">
        <f t="shared" ref="N174:N198" si="114">(C174+((((1000*M174)/(30*E174))^2)/1962))</f>
        <v>9.7922807869055166</v>
      </c>
      <c r="O174" s="5">
        <f t="shared" ref="O174:O198" si="115">IF(D174=0,0,(D174+((((1000*M174)/(30*F174))^2)/1962)))</f>
        <v>0</v>
      </c>
      <c r="P174" s="5">
        <f t="shared" ref="P174:P199" si="116">O174/N174</f>
        <v>0</v>
      </c>
      <c r="Q174" s="5">
        <f t="shared" ref="Q174:Q198" si="117" xml:space="preserve"> 3.6021*N174-3.0871</f>
        <v>32.185674622512366</v>
      </c>
      <c r="R174" s="5">
        <f t="shared" ref="R174:R198" si="118">M174/Q174</f>
        <v>1.0185303551369536</v>
      </c>
    </row>
    <row r="175" spans="1:18" x14ac:dyDescent="0.3">
      <c r="A175" t="s">
        <v>19</v>
      </c>
      <c r="B175" s="5">
        <f t="shared" ref="B175:B198" si="119">ROUND(M175,2)</f>
        <v>32.78</v>
      </c>
      <c r="C175">
        <v>9.0999999999999979</v>
      </c>
      <c r="D175">
        <v>1</v>
      </c>
      <c r="E175">
        <v>29.650000000000002</v>
      </c>
      <c r="F175">
        <v>21.599999999999998</v>
      </c>
      <c r="G175" s="5">
        <f t="shared" si="108"/>
        <v>9.7919999999999998</v>
      </c>
      <c r="H175" s="5">
        <f t="shared" si="109"/>
        <v>2.3039999999999998</v>
      </c>
      <c r="I175" s="5">
        <f t="shared" si="110"/>
        <v>0.23499999999999999</v>
      </c>
      <c r="J175" s="5">
        <f t="shared" si="111"/>
        <v>32.19</v>
      </c>
      <c r="K175" s="5">
        <f t="shared" si="112"/>
        <v>1.0189999999999999</v>
      </c>
      <c r="M175">
        <f t="shared" si="113"/>
        <v>32.782086603589953</v>
      </c>
      <c r="N175" s="5">
        <f t="shared" si="114"/>
        <v>9.7922807869055166</v>
      </c>
      <c r="O175" s="5">
        <f t="shared" si="115"/>
        <v>2.3044401922289683</v>
      </c>
      <c r="P175" s="5">
        <f t="shared" si="116"/>
        <v>0.23533232373304935</v>
      </c>
      <c r="Q175" s="5">
        <f t="shared" si="117"/>
        <v>32.185674622512366</v>
      </c>
      <c r="R175" s="5">
        <f t="shared" si="118"/>
        <v>1.0185303551369536</v>
      </c>
    </row>
    <row r="176" spans="1:18" x14ac:dyDescent="0.3">
      <c r="A176" t="s">
        <v>19</v>
      </c>
      <c r="B176" s="5">
        <f t="shared" si="119"/>
        <v>32.78</v>
      </c>
      <c r="C176">
        <v>8.9499999999999993</v>
      </c>
      <c r="D176">
        <v>1.6000000000000014</v>
      </c>
      <c r="E176">
        <v>29.500000000000004</v>
      </c>
      <c r="F176">
        <v>22.2</v>
      </c>
      <c r="G176" s="5">
        <f t="shared" si="108"/>
        <v>9.6489999999999991</v>
      </c>
      <c r="H176" s="5">
        <f t="shared" si="109"/>
        <v>2.835</v>
      </c>
      <c r="I176" s="5">
        <f t="shared" si="110"/>
        <v>0.29399999999999998</v>
      </c>
      <c r="J176" s="5">
        <f t="shared" si="111"/>
        <v>31.67</v>
      </c>
      <c r="K176" s="5">
        <f t="shared" si="112"/>
        <v>1.0349999999999999</v>
      </c>
      <c r="M176">
        <f t="shared" si="113"/>
        <v>32.782086603589953</v>
      </c>
      <c r="N176" s="5">
        <f t="shared" si="114"/>
        <v>9.6493388291713256</v>
      </c>
      <c r="O176" s="5">
        <f t="shared" si="115"/>
        <v>2.8348827531984981</v>
      </c>
      <c r="P176" s="5">
        <f t="shared" si="116"/>
        <v>0.29379036257160374</v>
      </c>
      <c r="Q176" s="5">
        <f t="shared" si="117"/>
        <v>31.670783396558036</v>
      </c>
      <c r="R176" s="5">
        <f t="shared" si="118"/>
        <v>1.0350892238160643</v>
      </c>
    </row>
    <row r="177" spans="1:18" x14ac:dyDescent="0.3">
      <c r="A177" t="s">
        <v>19</v>
      </c>
      <c r="B177" s="5">
        <f t="shared" si="119"/>
        <v>32.78</v>
      </c>
      <c r="C177">
        <v>8.8999999999999986</v>
      </c>
      <c r="D177">
        <v>2.3000000000000007</v>
      </c>
      <c r="E177">
        <v>29.450000000000003</v>
      </c>
      <c r="F177">
        <v>22.9</v>
      </c>
      <c r="G177" s="5">
        <f t="shared" si="108"/>
        <v>9.6020000000000003</v>
      </c>
      <c r="H177" s="5">
        <f t="shared" si="109"/>
        <v>3.4609999999999999</v>
      </c>
      <c r="I177" s="5">
        <f t="shared" si="110"/>
        <v>0.36</v>
      </c>
      <c r="J177" s="5">
        <f t="shared" si="111"/>
        <v>31.5</v>
      </c>
      <c r="K177" s="5">
        <f t="shared" si="112"/>
        <v>1.0409999999999999</v>
      </c>
      <c r="M177">
        <f t="shared" si="113"/>
        <v>32.782086603589953</v>
      </c>
      <c r="N177" s="5">
        <f t="shared" si="114"/>
        <v>9.6017155099706795</v>
      </c>
      <c r="O177" s="5">
        <f t="shared" si="115"/>
        <v>3.4605415916674884</v>
      </c>
      <c r="P177" s="5">
        <f t="shared" si="116"/>
        <v>0.36040867781116498</v>
      </c>
      <c r="Q177" s="5">
        <f t="shared" si="117"/>
        <v>31.499239438465388</v>
      </c>
      <c r="R177" s="5">
        <f t="shared" si="118"/>
        <v>1.0407262901579144</v>
      </c>
    </row>
    <row r="178" spans="1:18" x14ac:dyDescent="0.3">
      <c r="A178" t="s">
        <v>19</v>
      </c>
      <c r="B178" s="5">
        <f t="shared" si="119"/>
        <v>32.78</v>
      </c>
      <c r="C178">
        <v>8.8999999999999986</v>
      </c>
      <c r="D178">
        <v>3.1000000000000014</v>
      </c>
      <c r="E178">
        <v>29.450000000000003</v>
      </c>
      <c r="F178">
        <v>23.7</v>
      </c>
      <c r="G178" s="5">
        <f t="shared" si="108"/>
        <v>9.6020000000000003</v>
      </c>
      <c r="H178" s="5">
        <f t="shared" si="109"/>
        <v>4.1840000000000002</v>
      </c>
      <c r="I178" s="5">
        <f t="shared" si="110"/>
        <v>0.436</v>
      </c>
      <c r="J178" s="5">
        <f t="shared" si="111"/>
        <v>31.5</v>
      </c>
      <c r="K178" s="5">
        <f t="shared" si="112"/>
        <v>1.0409999999999999</v>
      </c>
      <c r="M178">
        <f t="shared" si="113"/>
        <v>32.782086603589953</v>
      </c>
      <c r="N178" s="5">
        <f t="shared" si="114"/>
        <v>9.6017155099706795</v>
      </c>
      <c r="O178" s="5">
        <f t="shared" si="115"/>
        <v>4.1835151348365613</v>
      </c>
      <c r="P178" s="5">
        <f t="shared" si="116"/>
        <v>0.43570496652314755</v>
      </c>
      <c r="Q178" s="5">
        <f t="shared" si="117"/>
        <v>31.499239438465388</v>
      </c>
      <c r="R178" s="5">
        <f t="shared" si="118"/>
        <v>1.0407262901579144</v>
      </c>
    </row>
    <row r="179" spans="1:18" x14ac:dyDescent="0.3">
      <c r="A179" t="s">
        <v>19</v>
      </c>
      <c r="B179" s="5">
        <f t="shared" si="119"/>
        <v>32.78</v>
      </c>
      <c r="C179">
        <v>8.9999999999999982</v>
      </c>
      <c r="D179">
        <v>3.8000000000000007</v>
      </c>
      <c r="E179">
        <v>29.550000000000004</v>
      </c>
      <c r="F179">
        <v>24.4</v>
      </c>
      <c r="G179" s="5">
        <f t="shared" si="108"/>
        <v>9.6969999999999992</v>
      </c>
      <c r="H179" s="5">
        <f t="shared" si="109"/>
        <v>4.8220000000000001</v>
      </c>
      <c r="I179" s="5">
        <f t="shared" si="110"/>
        <v>0.497</v>
      </c>
      <c r="J179" s="5">
        <f t="shared" si="111"/>
        <v>31.84</v>
      </c>
      <c r="K179" s="5">
        <f t="shared" si="112"/>
        <v>1.03</v>
      </c>
      <c r="M179">
        <f t="shared" si="113"/>
        <v>32.782086603589953</v>
      </c>
      <c r="N179" s="5">
        <f t="shared" si="114"/>
        <v>9.6969742025318819</v>
      </c>
      <c r="O179" s="5">
        <f t="shared" si="115"/>
        <v>4.8222380006825238</v>
      </c>
      <c r="P179" s="5">
        <f t="shared" si="116"/>
        <v>0.4972930627600759</v>
      </c>
      <c r="Q179" s="5">
        <f t="shared" si="117"/>
        <v>31.842370774940093</v>
      </c>
      <c r="R179" s="5">
        <f t="shared" si="118"/>
        <v>1.0295114906892993</v>
      </c>
    </row>
    <row r="180" spans="1:18" x14ac:dyDescent="0.3">
      <c r="A180" t="s">
        <v>19</v>
      </c>
      <c r="B180" s="5">
        <f t="shared" si="119"/>
        <v>32.78</v>
      </c>
      <c r="C180">
        <v>9.0999999999999979</v>
      </c>
      <c r="D180">
        <v>4.5</v>
      </c>
      <c r="E180">
        <v>29.650000000000002</v>
      </c>
      <c r="F180">
        <v>25.099999999999998</v>
      </c>
      <c r="G180" s="5">
        <f t="shared" si="108"/>
        <v>9.7919999999999998</v>
      </c>
      <c r="H180" s="5">
        <f t="shared" si="109"/>
        <v>5.4660000000000002</v>
      </c>
      <c r="I180" s="5">
        <f t="shared" si="110"/>
        <v>0.55800000000000005</v>
      </c>
      <c r="J180" s="5">
        <f t="shared" si="111"/>
        <v>32.19</v>
      </c>
      <c r="K180" s="5">
        <f t="shared" si="112"/>
        <v>1.0189999999999999</v>
      </c>
      <c r="M180">
        <f t="shared" si="113"/>
        <v>32.782086603589953</v>
      </c>
      <c r="N180" s="5">
        <f t="shared" si="114"/>
        <v>9.7922807869055166</v>
      </c>
      <c r="O180" s="5">
        <f t="shared" si="115"/>
        <v>5.4660158030608201</v>
      </c>
      <c r="P180" s="5">
        <f t="shared" si="116"/>
        <v>0.55819639183244352</v>
      </c>
      <c r="Q180" s="5">
        <f t="shared" si="117"/>
        <v>32.185674622512366</v>
      </c>
      <c r="R180" s="5">
        <f t="shared" si="118"/>
        <v>1.0185303551369536</v>
      </c>
    </row>
    <row r="181" spans="1:18" x14ac:dyDescent="0.3">
      <c r="A181" t="s">
        <v>19</v>
      </c>
      <c r="B181" s="5">
        <f t="shared" si="119"/>
        <v>32.78</v>
      </c>
      <c r="C181">
        <v>9.0999999999999979</v>
      </c>
      <c r="D181">
        <v>5.3000000000000007</v>
      </c>
      <c r="E181">
        <v>29.650000000000002</v>
      </c>
      <c r="F181">
        <v>25.9</v>
      </c>
      <c r="G181" s="5">
        <f t="shared" si="108"/>
        <v>9.7919999999999998</v>
      </c>
      <c r="H181" s="5">
        <f t="shared" si="109"/>
        <v>6.2069999999999999</v>
      </c>
      <c r="I181" s="5">
        <f t="shared" si="110"/>
        <v>0.63400000000000001</v>
      </c>
      <c r="J181" s="5">
        <f t="shared" si="111"/>
        <v>32.19</v>
      </c>
      <c r="K181" s="5">
        <f t="shared" si="112"/>
        <v>1.0189999999999999</v>
      </c>
      <c r="M181">
        <f t="shared" si="113"/>
        <v>32.782086603589953</v>
      </c>
      <c r="N181" s="5">
        <f t="shared" si="114"/>
        <v>9.7922807869055166</v>
      </c>
      <c r="O181" s="5">
        <f t="shared" si="115"/>
        <v>6.2072607982682841</v>
      </c>
      <c r="P181" s="5">
        <f t="shared" si="116"/>
        <v>0.63389326075788077</v>
      </c>
      <c r="Q181" s="5">
        <f t="shared" si="117"/>
        <v>32.185674622512366</v>
      </c>
      <c r="R181" s="5">
        <f t="shared" si="118"/>
        <v>1.0185303551369536</v>
      </c>
    </row>
    <row r="182" spans="1:18" x14ac:dyDescent="0.3">
      <c r="A182" t="s">
        <v>19</v>
      </c>
      <c r="B182" s="5">
        <f t="shared" si="119"/>
        <v>32.78</v>
      </c>
      <c r="C182">
        <v>9.2499999999999982</v>
      </c>
      <c r="D182">
        <v>5.9</v>
      </c>
      <c r="E182">
        <v>29.800000000000004</v>
      </c>
      <c r="F182">
        <v>26.5</v>
      </c>
      <c r="G182" s="5">
        <f t="shared" si="108"/>
        <v>9.9350000000000005</v>
      </c>
      <c r="H182" s="5">
        <f t="shared" si="109"/>
        <v>6.7670000000000003</v>
      </c>
      <c r="I182" s="5">
        <f t="shared" si="110"/>
        <v>0.68100000000000005</v>
      </c>
      <c r="J182" s="5">
        <f t="shared" si="111"/>
        <v>32.700000000000003</v>
      </c>
      <c r="K182" s="5">
        <f t="shared" si="112"/>
        <v>1.002</v>
      </c>
      <c r="M182">
        <f t="shared" si="113"/>
        <v>32.782086603589953</v>
      </c>
      <c r="N182" s="5">
        <f t="shared" si="114"/>
        <v>9.9353290573469053</v>
      </c>
      <c r="O182" s="5">
        <f t="shared" si="115"/>
        <v>6.7666423867374119</v>
      </c>
      <c r="P182" s="5">
        <f t="shared" si="116"/>
        <v>0.68106877464050009</v>
      </c>
      <c r="Q182" s="5">
        <f t="shared" si="117"/>
        <v>32.700948797469287</v>
      </c>
      <c r="R182" s="5">
        <f t="shared" si="118"/>
        <v>1.0024812064819031</v>
      </c>
    </row>
    <row r="183" spans="1:18" x14ac:dyDescent="0.3">
      <c r="A183" t="s">
        <v>19</v>
      </c>
      <c r="B183" s="5">
        <f t="shared" si="119"/>
        <v>32.78</v>
      </c>
      <c r="C183">
        <v>9.4499999999999993</v>
      </c>
      <c r="D183">
        <v>6.3000000000000007</v>
      </c>
      <c r="E183">
        <v>30.000000000000004</v>
      </c>
      <c r="F183">
        <v>26.9</v>
      </c>
      <c r="G183" s="5">
        <f t="shared" si="108"/>
        <v>10.125999999999999</v>
      </c>
      <c r="H183" s="5">
        <f t="shared" si="109"/>
        <v>7.141</v>
      </c>
      <c r="I183" s="5">
        <f t="shared" si="110"/>
        <v>0.70499999999999996</v>
      </c>
      <c r="J183" s="5">
        <f t="shared" si="111"/>
        <v>33.39</v>
      </c>
      <c r="K183" s="5">
        <f t="shared" si="112"/>
        <v>0.98199999999999998</v>
      </c>
      <c r="M183">
        <f t="shared" si="113"/>
        <v>32.782086603589953</v>
      </c>
      <c r="N183" s="5">
        <f t="shared" si="114"/>
        <v>10.126221795651496</v>
      </c>
      <c r="O183" s="5">
        <f t="shared" si="115"/>
        <v>7.141060261862533</v>
      </c>
      <c r="P183" s="5">
        <f t="shared" si="116"/>
        <v>0.705204804513478</v>
      </c>
      <c r="Q183" s="5">
        <f t="shared" si="117"/>
        <v>33.388563530116258</v>
      </c>
      <c r="R183" s="5">
        <f t="shared" si="118"/>
        <v>0.98183578859332277</v>
      </c>
    </row>
    <row r="184" spans="1:18" x14ac:dyDescent="0.3">
      <c r="A184" t="s">
        <v>19</v>
      </c>
      <c r="B184" s="5">
        <f t="shared" si="119"/>
        <v>32.78</v>
      </c>
      <c r="C184">
        <v>9.6999999999999993</v>
      </c>
      <c r="D184">
        <v>7.0500000000000007</v>
      </c>
      <c r="E184">
        <v>30.250000000000004</v>
      </c>
      <c r="F184">
        <v>27.65</v>
      </c>
      <c r="G184" s="5">
        <f t="shared" si="108"/>
        <v>10.365</v>
      </c>
      <c r="H184" s="5">
        <f t="shared" si="109"/>
        <v>7.8460000000000001</v>
      </c>
      <c r="I184" s="5">
        <f t="shared" si="110"/>
        <v>0.75700000000000001</v>
      </c>
      <c r="J184" s="5">
        <f t="shared" si="111"/>
        <v>34.25</v>
      </c>
      <c r="K184" s="5">
        <f t="shared" si="112"/>
        <v>0.95699999999999996</v>
      </c>
      <c r="M184">
        <f t="shared" si="113"/>
        <v>32.782086603589953</v>
      </c>
      <c r="N184" s="5">
        <f t="shared" si="114"/>
        <v>10.365090762747185</v>
      </c>
      <c r="O184" s="5">
        <f t="shared" si="115"/>
        <v>7.8460519357982896</v>
      </c>
      <c r="P184" s="5">
        <f t="shared" si="116"/>
        <v>0.75696895621961302</v>
      </c>
      <c r="Q184" s="5">
        <f t="shared" si="117"/>
        <v>34.248993436491638</v>
      </c>
      <c r="R184" s="5">
        <f t="shared" si="118"/>
        <v>0.95716934468098192</v>
      </c>
    </row>
    <row r="185" spans="1:18" x14ac:dyDescent="0.3">
      <c r="A185" t="s">
        <v>19</v>
      </c>
      <c r="B185" s="5">
        <f t="shared" si="119"/>
        <v>32.78</v>
      </c>
      <c r="C185">
        <v>10.099999999999998</v>
      </c>
      <c r="D185">
        <v>7.7000000000000011</v>
      </c>
      <c r="E185">
        <v>30.650000000000002</v>
      </c>
      <c r="F185">
        <v>28.299999999999997</v>
      </c>
      <c r="G185" s="5">
        <f t="shared" si="108"/>
        <v>10.747999999999999</v>
      </c>
      <c r="H185" s="5">
        <f t="shared" si="109"/>
        <v>8.4600000000000009</v>
      </c>
      <c r="I185" s="5">
        <f t="shared" si="110"/>
        <v>0.78700000000000003</v>
      </c>
      <c r="J185" s="5">
        <f t="shared" si="111"/>
        <v>35.630000000000003</v>
      </c>
      <c r="K185" s="5">
        <f t="shared" si="112"/>
        <v>0.92</v>
      </c>
      <c r="M185">
        <f t="shared" si="113"/>
        <v>32.782086603589953</v>
      </c>
      <c r="N185" s="5">
        <f t="shared" si="114"/>
        <v>10.747844410886843</v>
      </c>
      <c r="O185" s="5">
        <f t="shared" si="115"/>
        <v>8.459904126766908</v>
      </c>
      <c r="P185" s="5">
        <f t="shared" si="116"/>
        <v>0.78712566011819018</v>
      </c>
      <c r="Q185" s="5">
        <f t="shared" si="117"/>
        <v>35.627710352455502</v>
      </c>
      <c r="R185" s="5">
        <f t="shared" si="118"/>
        <v>0.92012891873447533</v>
      </c>
    </row>
    <row r="186" spans="1:18" x14ac:dyDescent="0.3">
      <c r="A186" t="s">
        <v>19</v>
      </c>
      <c r="B186" s="5">
        <f t="shared" si="119"/>
        <v>32.78</v>
      </c>
      <c r="C186">
        <v>10.549999999999999</v>
      </c>
      <c r="D186">
        <v>8.4500000000000011</v>
      </c>
      <c r="E186">
        <v>31.1</v>
      </c>
      <c r="F186">
        <v>29.049999999999997</v>
      </c>
      <c r="G186" s="5">
        <f t="shared" si="108"/>
        <v>11.179</v>
      </c>
      <c r="H186" s="5">
        <f t="shared" si="109"/>
        <v>9.1709999999999994</v>
      </c>
      <c r="I186" s="5">
        <f t="shared" si="110"/>
        <v>0.82</v>
      </c>
      <c r="J186" s="5">
        <f t="shared" si="111"/>
        <v>37.18</v>
      </c>
      <c r="K186" s="5">
        <f t="shared" si="112"/>
        <v>0.88200000000000001</v>
      </c>
      <c r="M186">
        <f t="shared" si="113"/>
        <v>32.782086603589953</v>
      </c>
      <c r="N186" s="5">
        <f t="shared" si="114"/>
        <v>11.179232137887682</v>
      </c>
      <c r="O186" s="5">
        <f t="shared" si="115"/>
        <v>9.1711729033701737</v>
      </c>
      <c r="P186" s="5">
        <f t="shared" si="116"/>
        <v>0.82037592477286803</v>
      </c>
      <c r="Q186" s="5">
        <f t="shared" si="117"/>
        <v>37.18161208388522</v>
      </c>
      <c r="R186" s="5">
        <f t="shared" si="118"/>
        <v>0.88167469795635744</v>
      </c>
    </row>
    <row r="187" spans="1:18" x14ac:dyDescent="0.3">
      <c r="A187" t="s">
        <v>19</v>
      </c>
      <c r="B187" s="5">
        <f t="shared" si="119"/>
        <v>32.78</v>
      </c>
      <c r="C187">
        <v>10.799999999999999</v>
      </c>
      <c r="D187">
        <v>9</v>
      </c>
      <c r="E187">
        <v>31.35</v>
      </c>
      <c r="F187">
        <v>29.599999999999998</v>
      </c>
      <c r="G187" s="5">
        <f t="shared" si="108"/>
        <v>11.419</v>
      </c>
      <c r="H187" s="5">
        <f t="shared" si="109"/>
        <v>9.6950000000000003</v>
      </c>
      <c r="I187" s="5">
        <f t="shared" si="110"/>
        <v>0.84899999999999998</v>
      </c>
      <c r="J187" s="5">
        <f t="shared" si="111"/>
        <v>38.049999999999997</v>
      </c>
      <c r="K187" s="5">
        <f t="shared" si="112"/>
        <v>0.86199999999999999</v>
      </c>
      <c r="M187">
        <f t="shared" si="113"/>
        <v>32.782086603589953</v>
      </c>
      <c r="N187" s="5">
        <f t="shared" si="114"/>
        <v>11.419236551957598</v>
      </c>
      <c r="O187" s="5">
        <f t="shared" si="115"/>
        <v>9.6946215486741547</v>
      </c>
      <c r="P187" s="5">
        <f t="shared" si="116"/>
        <v>0.84897282796127094</v>
      </c>
      <c r="Q187" s="5">
        <f t="shared" si="117"/>
        <v>38.046131983806461</v>
      </c>
      <c r="R187" s="5">
        <f t="shared" si="118"/>
        <v>0.86164045841882064</v>
      </c>
    </row>
    <row r="188" spans="1:18" x14ac:dyDescent="0.3">
      <c r="A188" t="s">
        <v>19</v>
      </c>
      <c r="B188" s="5">
        <f t="shared" si="119"/>
        <v>32.78</v>
      </c>
      <c r="C188">
        <v>11.299999999999999</v>
      </c>
      <c r="D188">
        <v>9.4</v>
      </c>
      <c r="E188">
        <v>31.85</v>
      </c>
      <c r="F188">
        <v>30</v>
      </c>
      <c r="G188" s="5">
        <f t="shared" si="108"/>
        <v>11.9</v>
      </c>
      <c r="H188" s="5">
        <f t="shared" si="109"/>
        <v>10.076000000000001</v>
      </c>
      <c r="I188" s="5">
        <f t="shared" si="110"/>
        <v>0.84699999999999998</v>
      </c>
      <c r="J188" s="5">
        <f t="shared" si="111"/>
        <v>39.78</v>
      </c>
      <c r="K188" s="5">
        <f t="shared" si="112"/>
        <v>0.82399999999999995</v>
      </c>
      <c r="M188">
        <f t="shared" si="113"/>
        <v>32.782086603589953</v>
      </c>
      <c r="N188" s="5">
        <f t="shared" si="114"/>
        <v>11.899946882178131</v>
      </c>
      <c r="O188" s="5">
        <f t="shared" si="115"/>
        <v>10.076221795651497</v>
      </c>
      <c r="P188" s="5">
        <f t="shared" si="116"/>
        <v>0.84674510696699634</v>
      </c>
      <c r="Q188" s="5">
        <f t="shared" si="117"/>
        <v>39.777698664293851</v>
      </c>
      <c r="R188" s="5">
        <f t="shared" si="118"/>
        <v>0.82413230791092862</v>
      </c>
    </row>
    <row r="189" spans="1:18" x14ac:dyDescent="0.3">
      <c r="A189" t="s">
        <v>19</v>
      </c>
      <c r="B189" s="5">
        <f t="shared" si="119"/>
        <v>32.78</v>
      </c>
      <c r="C189">
        <v>11.599999999999998</v>
      </c>
      <c r="D189">
        <v>10.050000000000001</v>
      </c>
      <c r="E189">
        <v>32.150000000000006</v>
      </c>
      <c r="F189">
        <v>30.65</v>
      </c>
      <c r="G189" s="5">
        <f t="shared" si="108"/>
        <v>12.189</v>
      </c>
      <c r="H189" s="5">
        <f t="shared" si="109"/>
        <v>10.698</v>
      </c>
      <c r="I189" s="5">
        <f t="shared" si="110"/>
        <v>0.878</v>
      </c>
      <c r="J189" s="5">
        <f t="shared" si="111"/>
        <v>40.82</v>
      </c>
      <c r="K189" s="5">
        <f t="shared" si="112"/>
        <v>0.80300000000000005</v>
      </c>
      <c r="M189">
        <f t="shared" si="113"/>
        <v>32.782086603589953</v>
      </c>
      <c r="N189" s="5">
        <f t="shared" si="114"/>
        <v>12.18880260064612</v>
      </c>
      <c r="O189" s="5">
        <f t="shared" si="115"/>
        <v>10.697844410886846</v>
      </c>
      <c r="P189" s="5">
        <f t="shared" si="116"/>
        <v>0.87767804282266093</v>
      </c>
      <c r="Q189" s="5">
        <f t="shared" si="117"/>
        <v>40.81818584778739</v>
      </c>
      <c r="R189" s="5">
        <f t="shared" si="118"/>
        <v>0.80312453683844831</v>
      </c>
    </row>
    <row r="190" spans="1:18" x14ac:dyDescent="0.3">
      <c r="A190" t="s">
        <v>19</v>
      </c>
      <c r="B190" s="5">
        <f t="shared" si="119"/>
        <v>32.78</v>
      </c>
      <c r="C190">
        <v>12.079999999999998</v>
      </c>
      <c r="D190">
        <v>10.5</v>
      </c>
      <c r="E190">
        <v>32.630000000000003</v>
      </c>
      <c r="F190">
        <v>31.099999999999998</v>
      </c>
      <c r="G190" s="5">
        <f t="shared" si="108"/>
        <v>12.651999999999999</v>
      </c>
      <c r="H190" s="5">
        <f t="shared" si="109"/>
        <v>11.129</v>
      </c>
      <c r="I190" s="5">
        <f t="shared" si="110"/>
        <v>0.88</v>
      </c>
      <c r="J190" s="5">
        <f t="shared" si="111"/>
        <v>42.49</v>
      </c>
      <c r="K190" s="5">
        <f t="shared" si="112"/>
        <v>0.77200000000000002</v>
      </c>
      <c r="M190">
        <f t="shared" si="113"/>
        <v>32.782086603589953</v>
      </c>
      <c r="N190" s="5">
        <f t="shared" si="114"/>
        <v>12.651606984059654</v>
      </c>
      <c r="O190" s="5">
        <f t="shared" si="115"/>
        <v>11.129232137887685</v>
      </c>
      <c r="P190" s="5">
        <f t="shared" si="116"/>
        <v>0.87966944846689599</v>
      </c>
      <c r="Q190" s="5">
        <f t="shared" si="117"/>
        <v>42.485253517281279</v>
      </c>
      <c r="R190" s="5">
        <f t="shared" si="118"/>
        <v>0.7716109447306353</v>
      </c>
    </row>
    <row r="191" spans="1:18" x14ac:dyDescent="0.3">
      <c r="A191" t="s">
        <v>19</v>
      </c>
      <c r="B191" s="5">
        <f t="shared" si="119"/>
        <v>32.78</v>
      </c>
      <c r="C191">
        <v>12.95</v>
      </c>
      <c r="D191">
        <v>11.8</v>
      </c>
      <c r="E191">
        <v>33.5</v>
      </c>
      <c r="F191">
        <v>32.4</v>
      </c>
      <c r="G191" s="5">
        <f t="shared" si="108"/>
        <v>13.492000000000001</v>
      </c>
      <c r="H191" s="5">
        <f t="shared" si="109"/>
        <v>12.38</v>
      </c>
      <c r="I191" s="5">
        <f t="shared" si="110"/>
        <v>0.91800000000000004</v>
      </c>
      <c r="J191" s="5">
        <f t="shared" si="111"/>
        <v>45.51</v>
      </c>
      <c r="K191" s="5">
        <f t="shared" si="112"/>
        <v>0.72</v>
      </c>
      <c r="M191">
        <f t="shared" si="113"/>
        <v>32.782086603589953</v>
      </c>
      <c r="N191" s="5">
        <f t="shared" si="114"/>
        <v>13.492303066238669</v>
      </c>
      <c r="O191" s="5">
        <f t="shared" si="115"/>
        <v>12.379751196546209</v>
      </c>
      <c r="P191" s="5">
        <f t="shared" si="116"/>
        <v>0.91754173737200129</v>
      </c>
      <c r="Q191" s="5">
        <f t="shared" si="117"/>
        <v>45.513524874898316</v>
      </c>
      <c r="R191" s="5">
        <f t="shared" si="118"/>
        <v>0.720271319211094</v>
      </c>
    </row>
    <row r="192" spans="1:18" x14ac:dyDescent="0.3">
      <c r="A192" t="s">
        <v>19</v>
      </c>
      <c r="B192" s="5">
        <f t="shared" si="119"/>
        <v>32.78</v>
      </c>
      <c r="C192">
        <v>13.549999999999999</v>
      </c>
      <c r="D192">
        <v>12.450000000000001</v>
      </c>
      <c r="E192">
        <v>34.1</v>
      </c>
      <c r="F192">
        <v>33.049999999999997</v>
      </c>
      <c r="G192" s="5">
        <f t="shared" si="108"/>
        <v>14.073</v>
      </c>
      <c r="H192" s="5">
        <f t="shared" si="109"/>
        <v>13.007</v>
      </c>
      <c r="I192" s="5">
        <f t="shared" si="110"/>
        <v>0.92400000000000004</v>
      </c>
      <c r="J192" s="5">
        <f t="shared" si="111"/>
        <v>47.61</v>
      </c>
      <c r="K192" s="5">
        <f t="shared" si="112"/>
        <v>0.68899999999999995</v>
      </c>
      <c r="M192">
        <f>M191</f>
        <v>32.782086603589953</v>
      </c>
      <c r="N192" s="5">
        <f t="shared" si="114"/>
        <v>14.073386981610362</v>
      </c>
      <c r="O192" s="5">
        <f t="shared" si="115"/>
        <v>13.007171311139862</v>
      </c>
      <c r="P192" s="5">
        <f t="shared" si="116"/>
        <v>0.92423887214472822</v>
      </c>
      <c r="Q192" s="5">
        <f t="shared" si="117"/>
        <v>47.606647246458685</v>
      </c>
      <c r="R192" s="5">
        <f t="shared" si="118"/>
        <v>0.68860313631997083</v>
      </c>
    </row>
    <row r="193" spans="1:18" x14ac:dyDescent="0.3">
      <c r="A193" t="s">
        <v>19</v>
      </c>
      <c r="B193" s="5">
        <f t="shared" si="119"/>
        <v>32.78</v>
      </c>
      <c r="C193">
        <v>14.599999999999998</v>
      </c>
      <c r="D193">
        <v>13.450000000000001</v>
      </c>
      <c r="E193">
        <v>35.150000000000006</v>
      </c>
      <c r="F193">
        <v>34.049999999999997</v>
      </c>
      <c r="G193" s="5">
        <f t="shared" si="108"/>
        <v>15.093</v>
      </c>
      <c r="H193" s="5">
        <f t="shared" si="109"/>
        <v>13.975</v>
      </c>
      <c r="I193" s="5">
        <f t="shared" si="110"/>
        <v>0.92600000000000005</v>
      </c>
      <c r="J193" s="5">
        <f t="shared" si="111"/>
        <v>51.28</v>
      </c>
      <c r="K193" s="5">
        <f t="shared" si="112"/>
        <v>0.63900000000000001</v>
      </c>
      <c r="M193">
        <f t="shared" si="113"/>
        <v>32.782086603589953</v>
      </c>
      <c r="N193" s="5">
        <f t="shared" si="114"/>
        <v>15.092584810140119</v>
      </c>
      <c r="O193" s="5">
        <f t="shared" si="115"/>
        <v>13.97492522319587</v>
      </c>
      <c r="P193" s="5">
        <f t="shared" si="116"/>
        <v>0.92594644317033503</v>
      </c>
      <c r="Q193" s="5">
        <f t="shared" si="117"/>
        <v>51.277899744605726</v>
      </c>
      <c r="R193" s="5">
        <f t="shared" si="118"/>
        <v>0.63930244348665088</v>
      </c>
    </row>
    <row r="194" spans="1:18" x14ac:dyDescent="0.3">
      <c r="A194" t="s">
        <v>19</v>
      </c>
      <c r="B194" s="5">
        <f t="shared" si="119"/>
        <v>32.78</v>
      </c>
      <c r="C194">
        <v>15.499999999999998</v>
      </c>
      <c r="D194">
        <v>14.3</v>
      </c>
      <c r="E194">
        <v>36.050000000000004</v>
      </c>
      <c r="F194">
        <v>34.9</v>
      </c>
      <c r="G194" s="5">
        <f t="shared" si="108"/>
        <v>15.968</v>
      </c>
      <c r="H194" s="5">
        <f t="shared" si="109"/>
        <v>14.8</v>
      </c>
      <c r="I194" s="5">
        <f t="shared" si="110"/>
        <v>0.92700000000000005</v>
      </c>
      <c r="J194" s="5">
        <f t="shared" si="111"/>
        <v>54.43</v>
      </c>
      <c r="K194" s="5">
        <f t="shared" si="112"/>
        <v>0.60199999999999998</v>
      </c>
      <c r="M194">
        <f t="shared" si="113"/>
        <v>32.782086603589953</v>
      </c>
      <c r="N194" s="5">
        <f t="shared" si="114"/>
        <v>15.968296741570091</v>
      </c>
      <c r="O194" s="5">
        <f t="shared" si="115"/>
        <v>14.799667175217238</v>
      </c>
      <c r="P194" s="5">
        <f t="shared" si="116"/>
        <v>0.92681564068692601</v>
      </c>
      <c r="Q194" s="5">
        <f t="shared" si="117"/>
        <v>54.432301692809624</v>
      </c>
      <c r="R194" s="5">
        <f t="shared" si="118"/>
        <v>0.60225427887647798</v>
      </c>
    </row>
    <row r="195" spans="1:18" x14ac:dyDescent="0.3">
      <c r="A195" t="s">
        <v>19</v>
      </c>
      <c r="B195" s="5">
        <f t="shared" si="119"/>
        <v>32.78</v>
      </c>
      <c r="C195">
        <v>15.899999999999999</v>
      </c>
      <c r="D195">
        <v>14.9</v>
      </c>
      <c r="E195">
        <v>36.450000000000003</v>
      </c>
      <c r="F195">
        <v>35.5</v>
      </c>
      <c r="G195" s="5">
        <f t="shared" si="108"/>
        <v>16.358000000000001</v>
      </c>
      <c r="H195" s="5">
        <f t="shared" si="109"/>
        <v>15.382999999999999</v>
      </c>
      <c r="I195" s="5">
        <f t="shared" si="110"/>
        <v>0.94</v>
      </c>
      <c r="J195" s="5">
        <f t="shared" si="111"/>
        <v>55.84</v>
      </c>
      <c r="K195" s="5">
        <f t="shared" si="112"/>
        <v>0.58699999999999997</v>
      </c>
      <c r="M195">
        <f t="shared" si="113"/>
        <v>32.782086603589953</v>
      </c>
      <c r="N195" s="5">
        <f t="shared" si="114"/>
        <v>16.358075019493299</v>
      </c>
      <c r="O195" s="5">
        <f t="shared" si="115"/>
        <v>15.382919750911602</v>
      </c>
      <c r="P195" s="5">
        <f t="shared" si="116"/>
        <v>0.94038691793382534</v>
      </c>
      <c r="Q195" s="5">
        <f t="shared" si="117"/>
        <v>55.836322027716811</v>
      </c>
      <c r="R195" s="5">
        <f t="shared" si="118"/>
        <v>0.5871104222680914</v>
      </c>
    </row>
    <row r="196" spans="1:18" x14ac:dyDescent="0.3">
      <c r="A196" t="s">
        <v>19</v>
      </c>
      <c r="B196" s="5">
        <f t="shared" si="119"/>
        <v>32.78</v>
      </c>
      <c r="C196">
        <v>16.349999999999998</v>
      </c>
      <c r="D196">
        <v>15.5</v>
      </c>
      <c r="E196">
        <v>36.900000000000006</v>
      </c>
      <c r="F196">
        <v>36.1</v>
      </c>
      <c r="G196" s="5">
        <f t="shared" si="108"/>
        <v>16.797000000000001</v>
      </c>
      <c r="H196" s="5">
        <f t="shared" si="109"/>
        <v>15.967000000000001</v>
      </c>
      <c r="I196" s="5">
        <f t="shared" si="110"/>
        <v>0.95099999999999996</v>
      </c>
      <c r="J196" s="5">
        <f t="shared" si="111"/>
        <v>57.42</v>
      </c>
      <c r="K196" s="5">
        <f t="shared" si="112"/>
        <v>0.57099999999999995</v>
      </c>
      <c r="M196">
        <f t="shared" si="113"/>
        <v>32.782086603589953</v>
      </c>
      <c r="N196" s="5">
        <f t="shared" si="114"/>
        <v>16.796970583416943</v>
      </c>
      <c r="O196" s="5">
        <f t="shared" si="115"/>
        <v>15.967000419031734</v>
      </c>
      <c r="P196" s="5">
        <f t="shared" si="116"/>
        <v>0.95058810395223237</v>
      </c>
      <c r="Q196" s="5">
        <f t="shared" si="117"/>
        <v>57.417267738526171</v>
      </c>
      <c r="R196" s="5">
        <f t="shared" si="118"/>
        <v>0.57094473308756277</v>
      </c>
    </row>
    <row r="197" spans="1:18" x14ac:dyDescent="0.3">
      <c r="A197" t="s">
        <v>19</v>
      </c>
      <c r="B197" s="5">
        <f t="shared" si="119"/>
        <v>32.78</v>
      </c>
      <c r="C197">
        <v>17.45</v>
      </c>
      <c r="D197">
        <v>16.5</v>
      </c>
      <c r="E197">
        <v>38</v>
      </c>
      <c r="F197">
        <v>37.1</v>
      </c>
      <c r="G197" s="5">
        <f t="shared" si="108"/>
        <v>17.870999999999999</v>
      </c>
      <c r="H197" s="5">
        <f t="shared" si="109"/>
        <v>16.942</v>
      </c>
      <c r="I197" s="5">
        <f t="shared" si="110"/>
        <v>0.94799999999999995</v>
      </c>
      <c r="J197" s="5">
        <f t="shared" si="111"/>
        <v>61.29</v>
      </c>
      <c r="K197" s="5">
        <f t="shared" si="112"/>
        <v>0.53500000000000003</v>
      </c>
      <c r="M197">
        <f t="shared" si="113"/>
        <v>32.782086603589953</v>
      </c>
      <c r="N197" s="5">
        <f t="shared" si="114"/>
        <v>17.871467878176141</v>
      </c>
      <c r="O197" s="5">
        <f t="shared" si="115"/>
        <v>16.942164483029291</v>
      </c>
      <c r="P197" s="5">
        <f t="shared" si="116"/>
        <v>0.94800072375243027</v>
      </c>
      <c r="Q197" s="5">
        <f t="shared" si="117"/>
        <v>61.287714443978281</v>
      </c>
      <c r="R197" s="5">
        <f t="shared" si="118"/>
        <v>0.53488838507031156</v>
      </c>
    </row>
    <row r="198" spans="1:18" x14ac:dyDescent="0.3">
      <c r="A198" t="s">
        <v>19</v>
      </c>
      <c r="B198" s="5">
        <f t="shared" si="119"/>
        <v>32.78</v>
      </c>
      <c r="C198">
        <v>19.2</v>
      </c>
      <c r="D198">
        <v>18.7</v>
      </c>
      <c r="E198">
        <v>39.75</v>
      </c>
      <c r="F198">
        <v>39.299999999999997</v>
      </c>
      <c r="G198" s="5">
        <f t="shared" si="108"/>
        <v>19.585000000000001</v>
      </c>
      <c r="H198" s="5">
        <f t="shared" si="109"/>
        <v>19.094000000000001</v>
      </c>
      <c r="I198" s="5">
        <f t="shared" si="110"/>
        <v>0.97499999999999998</v>
      </c>
      <c r="J198" s="5">
        <f t="shared" si="111"/>
        <v>67.459999999999994</v>
      </c>
      <c r="K198" s="5">
        <f t="shared" si="112"/>
        <v>0.48599999999999999</v>
      </c>
      <c r="M198">
        <f t="shared" si="113"/>
        <v>32.782086603589953</v>
      </c>
      <c r="N198" s="5">
        <f t="shared" si="114"/>
        <v>19.585174394105515</v>
      </c>
      <c r="O198" s="5">
        <f t="shared" si="115"/>
        <v>19.094045682449448</v>
      </c>
      <c r="P198" s="5">
        <f t="shared" si="116"/>
        <v>0.97492344455181978</v>
      </c>
      <c r="Q198" s="5">
        <f t="shared" si="117"/>
        <v>67.460656685007464</v>
      </c>
      <c r="R198" s="5">
        <f t="shared" si="118"/>
        <v>0.48594378137554484</v>
      </c>
    </row>
    <row r="199" spans="1:18" x14ac:dyDescent="0.3">
      <c r="A199" t="s">
        <v>19</v>
      </c>
      <c r="B199" s="5">
        <f>ROUND(M199,2)</f>
        <v>36.26</v>
      </c>
      <c r="C199">
        <v>10.149999999999999</v>
      </c>
      <c r="D199">
        <v>0</v>
      </c>
      <c r="E199">
        <v>30.700000000000003</v>
      </c>
      <c r="F199" s="6" t="s">
        <v>30</v>
      </c>
      <c r="G199" s="5">
        <f t="shared" ref="G199:I200" si="120">ROUND(N199,3)</f>
        <v>10.94</v>
      </c>
      <c r="H199" s="5">
        <f t="shared" si="120"/>
        <v>0</v>
      </c>
      <c r="I199" s="5">
        <f t="shared" si="120"/>
        <v>0</v>
      </c>
      <c r="J199" s="5">
        <f>ROUND(Q199,2)</f>
        <v>36.26</v>
      </c>
      <c r="K199" s="5">
        <f>ROUND(R199,3)</f>
        <v>1</v>
      </c>
      <c r="M199">
        <v>36.264039490787901</v>
      </c>
      <c r="N199" s="5">
        <f>(C199+((((1000*M199)/(30*E199))^2)/1962))</f>
        <v>10.940194667408651</v>
      </c>
      <c r="O199" s="5">
        <f>IF(D199=0,0,(D199+((((1000*M199)/(30*F199))^2)/1962)))</f>
        <v>0</v>
      </c>
      <c r="P199" s="5">
        <f t="shared" si="116"/>
        <v>0</v>
      </c>
      <c r="Q199" s="5">
        <f>M199</f>
        <v>36.264039490787901</v>
      </c>
      <c r="R199" s="5">
        <f>M199/Q199</f>
        <v>1</v>
      </c>
    </row>
    <row r="200" spans="1:18" x14ac:dyDescent="0.3">
      <c r="A200" t="s">
        <v>19</v>
      </c>
      <c r="B200" s="5">
        <f t="shared" ref="B200:B201" si="121">ROUND(M200,2)</f>
        <v>36.26</v>
      </c>
      <c r="C200">
        <v>10.099999999999998</v>
      </c>
      <c r="D200">
        <v>0</v>
      </c>
      <c r="E200">
        <v>30.650000000000002</v>
      </c>
      <c r="F200">
        <v>17.099999999999998</v>
      </c>
      <c r="G200" s="5">
        <f t="shared" si="120"/>
        <v>10.893000000000001</v>
      </c>
      <c r="H200" s="5">
        <f t="shared" si="120"/>
        <v>0</v>
      </c>
      <c r="I200" s="5">
        <f t="shared" si="120"/>
        <v>0</v>
      </c>
      <c r="J200" s="5">
        <f>ROUND(Q200,2)</f>
        <v>36.15</v>
      </c>
      <c r="K200" s="5">
        <f>ROUND(R200,3)</f>
        <v>1.0029999999999999</v>
      </c>
      <c r="M200">
        <f>M199</f>
        <v>36.264039490787901</v>
      </c>
      <c r="N200" s="5">
        <f>(C200+((((1000*M200)/(30*E200))^2)/1962))</f>
        <v>10.892774893177435</v>
      </c>
      <c r="O200" s="5">
        <f>IF(D200=0,0,(D200+((((1000*M200)/(30*F200))^2)/1962)))</f>
        <v>0</v>
      </c>
      <c r="P200" s="5">
        <f>O200/N200</f>
        <v>0</v>
      </c>
      <c r="Q200" s="5">
        <f xml:space="preserve"> 3.6021*N200-3.0871</f>
        <v>36.149764442714442</v>
      </c>
      <c r="R200" s="5">
        <f>M200/Q200</f>
        <v>1.0031611560914746</v>
      </c>
    </row>
    <row r="201" spans="1:18" x14ac:dyDescent="0.3">
      <c r="A201" t="s">
        <v>19</v>
      </c>
      <c r="B201" s="5">
        <f t="shared" si="121"/>
        <v>36.26</v>
      </c>
      <c r="C201">
        <v>9.9999999999999982</v>
      </c>
      <c r="D201">
        <v>0</v>
      </c>
      <c r="E201">
        <v>30.550000000000004</v>
      </c>
      <c r="F201">
        <v>18.649999999999999</v>
      </c>
      <c r="G201" s="5">
        <f t="shared" ref="G201:G222" si="122">ROUND(N201,3)</f>
        <v>10.798</v>
      </c>
      <c r="H201" s="5">
        <f t="shared" ref="H201:H222" si="123">ROUND(O201,3)</f>
        <v>0</v>
      </c>
      <c r="I201" s="5">
        <f t="shared" ref="I201:I222" si="124">ROUND(P201,3)</f>
        <v>0</v>
      </c>
      <c r="J201" s="5">
        <f t="shared" ref="J201:J222" si="125">ROUND(Q201,2)</f>
        <v>35.81</v>
      </c>
      <c r="K201" s="5">
        <f t="shared" ref="K201:K222" si="126">ROUND(R201,3)</f>
        <v>1.0129999999999999</v>
      </c>
      <c r="M201">
        <f t="shared" ref="M201:M222" si="127">M200</f>
        <v>36.264039490787901</v>
      </c>
      <c r="N201" s="5">
        <f t="shared" ref="N201:N222" si="128">(C201+((((1000*M201)/(30*E201))^2)/1962))</f>
        <v>10.797973403142045</v>
      </c>
      <c r="O201" s="5">
        <f t="shared" ref="O201:O222" si="129">IF(D201=0,0,(D201+((((1000*M201)/(30*F201))^2)/1962)))</f>
        <v>0</v>
      </c>
      <c r="P201" s="5">
        <f t="shared" ref="P201:P222" si="130">O201/N201</f>
        <v>0</v>
      </c>
      <c r="Q201" s="5">
        <f t="shared" ref="Q201:Q222" si="131" xml:space="preserve"> 3.6021*N201-3.0871</f>
        <v>35.808279995457958</v>
      </c>
      <c r="R201" s="5">
        <f t="shared" ref="R201:R222" si="132">M201/Q201</f>
        <v>1.0127277684208165</v>
      </c>
    </row>
    <row r="202" spans="1:18" x14ac:dyDescent="0.3">
      <c r="A202" t="s">
        <v>19</v>
      </c>
      <c r="B202" s="5">
        <f t="shared" ref="B202:B222" si="133">ROUND(M202,2)</f>
        <v>36.26</v>
      </c>
      <c r="C202">
        <v>9.9499999999999993</v>
      </c>
      <c r="D202">
        <v>0.30000000000000071</v>
      </c>
      <c r="E202">
        <v>30.500000000000004</v>
      </c>
      <c r="F202">
        <v>20.9</v>
      </c>
      <c r="G202" s="5">
        <f t="shared" si="122"/>
        <v>10.750999999999999</v>
      </c>
      <c r="H202" s="5">
        <f t="shared" si="123"/>
        <v>2.0049999999999999</v>
      </c>
      <c r="I202" s="5">
        <f t="shared" si="124"/>
        <v>0.186</v>
      </c>
      <c r="J202" s="5">
        <f t="shared" si="125"/>
        <v>35.64</v>
      </c>
      <c r="K202" s="5">
        <f t="shared" si="126"/>
        <v>1.018</v>
      </c>
      <c r="M202">
        <f t="shared" si="127"/>
        <v>36.264039490787901</v>
      </c>
      <c r="N202" s="5">
        <f t="shared" si="128"/>
        <v>10.750591853895168</v>
      </c>
      <c r="O202" s="5">
        <f t="shared" si="129"/>
        <v>2.0049760126507654</v>
      </c>
      <c r="P202" s="5">
        <f t="shared" si="130"/>
        <v>0.18649912859674977</v>
      </c>
      <c r="Q202" s="5">
        <f t="shared" si="131"/>
        <v>35.637606916915786</v>
      </c>
      <c r="R202" s="5">
        <f t="shared" si="132"/>
        <v>1.0175778518274967</v>
      </c>
    </row>
    <row r="203" spans="1:18" x14ac:dyDescent="0.3">
      <c r="A203" t="s">
        <v>19</v>
      </c>
      <c r="B203" s="5">
        <f t="shared" si="133"/>
        <v>36.26</v>
      </c>
      <c r="C203">
        <v>9.9999999999999982</v>
      </c>
      <c r="D203">
        <v>1.3000000000000007</v>
      </c>
      <c r="E203">
        <v>30.550000000000004</v>
      </c>
      <c r="F203">
        <v>21.9</v>
      </c>
      <c r="G203" s="5">
        <f t="shared" si="122"/>
        <v>10.798</v>
      </c>
      <c r="H203" s="5">
        <f t="shared" si="123"/>
        <v>2.8530000000000002</v>
      </c>
      <c r="I203" s="5">
        <f t="shared" si="124"/>
        <v>0.26400000000000001</v>
      </c>
      <c r="J203" s="5">
        <f t="shared" si="125"/>
        <v>35.81</v>
      </c>
      <c r="K203" s="5">
        <f t="shared" si="126"/>
        <v>1.0129999999999999</v>
      </c>
      <c r="M203">
        <f t="shared" si="127"/>
        <v>36.264039490787901</v>
      </c>
      <c r="N203" s="5">
        <f t="shared" si="128"/>
        <v>10.797973403142045</v>
      </c>
      <c r="O203" s="5">
        <f t="shared" si="129"/>
        <v>2.8528253624527862</v>
      </c>
      <c r="P203" s="5">
        <f t="shared" si="130"/>
        <v>0.26420007310100041</v>
      </c>
      <c r="Q203" s="5">
        <f t="shared" si="131"/>
        <v>35.808279995457958</v>
      </c>
      <c r="R203" s="5">
        <f t="shared" si="132"/>
        <v>1.0127277684208165</v>
      </c>
    </row>
    <row r="204" spans="1:18" x14ac:dyDescent="0.3">
      <c r="A204" t="s">
        <v>19</v>
      </c>
      <c r="B204" s="5">
        <f t="shared" si="133"/>
        <v>36.26</v>
      </c>
      <c r="C204">
        <v>9.4999999999999982</v>
      </c>
      <c r="D204">
        <v>1.9000000000000021</v>
      </c>
      <c r="E204">
        <v>30.050000000000004</v>
      </c>
      <c r="F204">
        <v>22.5</v>
      </c>
      <c r="G204" s="5">
        <f t="shared" si="122"/>
        <v>10.324999999999999</v>
      </c>
      <c r="H204" s="5">
        <f t="shared" si="123"/>
        <v>3.371</v>
      </c>
      <c r="I204" s="5">
        <f t="shared" si="124"/>
        <v>0.32700000000000001</v>
      </c>
      <c r="J204" s="5">
        <f t="shared" si="125"/>
        <v>34.1</v>
      </c>
      <c r="K204" s="5">
        <f t="shared" si="126"/>
        <v>1.0629999999999999</v>
      </c>
      <c r="M204">
        <f t="shared" si="127"/>
        <v>36.264039490787901</v>
      </c>
      <c r="N204" s="5">
        <f t="shared" si="128"/>
        <v>10.324749180745323</v>
      </c>
      <c r="O204" s="5">
        <f t="shared" si="129"/>
        <v>3.3711122411574945</v>
      </c>
      <c r="P204" s="5">
        <f t="shared" si="130"/>
        <v>0.32650790659828316</v>
      </c>
      <c r="Q204" s="5">
        <f t="shared" si="131"/>
        <v>34.103679023962734</v>
      </c>
      <c r="R204" s="5">
        <f t="shared" si="132"/>
        <v>1.0633468449344483</v>
      </c>
    </row>
    <row r="205" spans="1:18" x14ac:dyDescent="0.3">
      <c r="A205" t="s">
        <v>19</v>
      </c>
      <c r="B205" s="5">
        <f t="shared" si="133"/>
        <v>36.26</v>
      </c>
      <c r="C205">
        <v>9.5499999999999989</v>
      </c>
      <c r="D205">
        <v>1.9000000000000021</v>
      </c>
      <c r="E205">
        <v>30.1</v>
      </c>
      <c r="F205">
        <v>22.5</v>
      </c>
      <c r="G205" s="5">
        <f t="shared" si="122"/>
        <v>10.372</v>
      </c>
      <c r="H205" s="5">
        <f t="shared" si="123"/>
        <v>3.371</v>
      </c>
      <c r="I205" s="5">
        <f t="shared" si="124"/>
        <v>0.32500000000000001</v>
      </c>
      <c r="J205" s="5">
        <f t="shared" si="125"/>
        <v>34.270000000000003</v>
      </c>
      <c r="K205" s="5">
        <f t="shared" si="126"/>
        <v>1.0580000000000001</v>
      </c>
      <c r="M205">
        <f t="shared" si="127"/>
        <v>36.264039490787901</v>
      </c>
      <c r="N205" s="5">
        <f t="shared" si="128"/>
        <v>10.37201142601735</v>
      </c>
      <c r="O205" s="5">
        <f t="shared" si="129"/>
        <v>3.3711122411574945</v>
      </c>
      <c r="P205" s="5">
        <f t="shared" si="130"/>
        <v>0.32502010484690874</v>
      </c>
      <c r="Q205" s="5">
        <f t="shared" si="131"/>
        <v>34.273922357657099</v>
      </c>
      <c r="R205" s="5">
        <f t="shared" si="132"/>
        <v>1.0580650534351868</v>
      </c>
    </row>
    <row r="206" spans="1:18" x14ac:dyDescent="0.3">
      <c r="A206" t="s">
        <v>19</v>
      </c>
      <c r="B206" s="5">
        <f t="shared" si="133"/>
        <v>36.26</v>
      </c>
      <c r="C206">
        <v>9.5999999999999979</v>
      </c>
      <c r="D206">
        <v>2.8000000000000007</v>
      </c>
      <c r="E206">
        <v>30.150000000000002</v>
      </c>
      <c r="F206">
        <v>23.4</v>
      </c>
      <c r="G206" s="5">
        <f t="shared" si="122"/>
        <v>10.419</v>
      </c>
      <c r="H206" s="5">
        <f t="shared" si="123"/>
        <v>4.16</v>
      </c>
      <c r="I206" s="5">
        <f t="shared" si="124"/>
        <v>0.39900000000000002</v>
      </c>
      <c r="J206" s="5">
        <f t="shared" si="125"/>
        <v>34.44</v>
      </c>
      <c r="K206" s="5">
        <f t="shared" si="126"/>
        <v>1.0529999999999999</v>
      </c>
      <c r="M206">
        <f t="shared" si="127"/>
        <v>36.264039490787901</v>
      </c>
      <c r="N206" s="5">
        <f t="shared" si="128"/>
        <v>10.419287280662447</v>
      </c>
      <c r="O206" s="5">
        <f t="shared" si="129"/>
        <v>4.1601259626086291</v>
      </c>
      <c r="P206" s="5">
        <f t="shared" si="130"/>
        <v>0.39927164407200538</v>
      </c>
      <c r="Q206" s="5">
        <f t="shared" si="131"/>
        <v>34.444214713674199</v>
      </c>
      <c r="R206" s="5">
        <f t="shared" si="132"/>
        <v>1.0528339749430038</v>
      </c>
    </row>
    <row r="207" spans="1:18" x14ac:dyDescent="0.3">
      <c r="A207" t="s">
        <v>19</v>
      </c>
      <c r="B207" s="5">
        <f t="shared" si="133"/>
        <v>36.26</v>
      </c>
      <c r="C207">
        <v>9.5999999999999979</v>
      </c>
      <c r="D207">
        <v>3.5</v>
      </c>
      <c r="E207">
        <v>30.150000000000002</v>
      </c>
      <c r="F207">
        <v>24.099999999999998</v>
      </c>
      <c r="G207" s="5">
        <f t="shared" si="122"/>
        <v>10.419</v>
      </c>
      <c r="H207" s="5">
        <f t="shared" si="123"/>
        <v>4.782</v>
      </c>
      <c r="I207" s="5">
        <f t="shared" si="124"/>
        <v>0.45900000000000002</v>
      </c>
      <c r="J207" s="5">
        <f t="shared" si="125"/>
        <v>34.44</v>
      </c>
      <c r="K207" s="5">
        <f t="shared" si="126"/>
        <v>1.0529999999999999</v>
      </c>
      <c r="M207">
        <f t="shared" si="127"/>
        <v>36.264039490787901</v>
      </c>
      <c r="N207" s="5">
        <f t="shared" si="128"/>
        <v>10.419287280662447</v>
      </c>
      <c r="O207" s="5">
        <f t="shared" si="129"/>
        <v>4.7822619653345857</v>
      </c>
      <c r="P207" s="5">
        <f t="shared" si="130"/>
        <v>0.45898167854630212</v>
      </c>
      <c r="Q207" s="5">
        <f t="shared" si="131"/>
        <v>34.444214713674199</v>
      </c>
      <c r="R207" s="5">
        <f t="shared" si="132"/>
        <v>1.0528339749430038</v>
      </c>
    </row>
    <row r="208" spans="1:18" x14ac:dyDescent="0.3">
      <c r="A208" t="s">
        <v>19</v>
      </c>
      <c r="B208" s="5">
        <f t="shared" si="133"/>
        <v>36.26</v>
      </c>
      <c r="C208">
        <v>9.6699999999999982</v>
      </c>
      <c r="D208">
        <v>4.1000000000000014</v>
      </c>
      <c r="E208">
        <v>30.220000000000002</v>
      </c>
      <c r="F208">
        <v>24.7</v>
      </c>
      <c r="G208" s="5">
        <f t="shared" si="122"/>
        <v>10.484999999999999</v>
      </c>
      <c r="H208" s="5">
        <f t="shared" si="123"/>
        <v>5.3209999999999997</v>
      </c>
      <c r="I208" s="5">
        <f t="shared" si="124"/>
        <v>0.50700000000000001</v>
      </c>
      <c r="J208" s="5">
        <f t="shared" si="125"/>
        <v>34.68</v>
      </c>
      <c r="K208" s="5">
        <f t="shared" si="126"/>
        <v>1.046</v>
      </c>
      <c r="M208">
        <f t="shared" si="127"/>
        <v>36.264039490787901</v>
      </c>
      <c r="N208" s="5">
        <f t="shared" si="128"/>
        <v>10.485496169591952</v>
      </c>
      <c r="O208" s="5">
        <f t="shared" si="129"/>
        <v>5.3207224705961114</v>
      </c>
      <c r="P208" s="5">
        <f t="shared" si="130"/>
        <v>0.50743640401359946</v>
      </c>
      <c r="Q208" s="5">
        <f t="shared" si="131"/>
        <v>34.682705752487173</v>
      </c>
      <c r="R208" s="5">
        <f t="shared" si="132"/>
        <v>1.0455943013669666</v>
      </c>
    </row>
    <row r="209" spans="1:18" x14ac:dyDescent="0.3">
      <c r="A209" t="s">
        <v>19</v>
      </c>
      <c r="B209" s="5">
        <f t="shared" si="133"/>
        <v>36.26</v>
      </c>
      <c r="C209">
        <v>9.7499999999999982</v>
      </c>
      <c r="D209">
        <v>4.8000000000000007</v>
      </c>
      <c r="E209">
        <v>30.300000000000004</v>
      </c>
      <c r="F209">
        <v>25.4</v>
      </c>
      <c r="G209" s="5">
        <f t="shared" si="122"/>
        <v>10.561</v>
      </c>
      <c r="H209" s="5">
        <f t="shared" si="123"/>
        <v>5.9539999999999997</v>
      </c>
      <c r="I209" s="5">
        <f t="shared" si="124"/>
        <v>0.56399999999999995</v>
      </c>
      <c r="J209" s="5">
        <f t="shared" si="125"/>
        <v>34.96</v>
      </c>
      <c r="K209" s="5">
        <f t="shared" si="126"/>
        <v>1.0369999999999999</v>
      </c>
      <c r="M209">
        <f t="shared" si="127"/>
        <v>36.264039490787901</v>
      </c>
      <c r="N209" s="5">
        <f t="shared" si="128"/>
        <v>10.561195604010477</v>
      </c>
      <c r="O209" s="5">
        <f t="shared" si="129"/>
        <v>5.9543656954646611</v>
      </c>
      <c r="P209" s="5">
        <f t="shared" si="130"/>
        <v>0.56379655473889412</v>
      </c>
      <c r="Q209" s="5">
        <f t="shared" si="131"/>
        <v>34.955382685206139</v>
      </c>
      <c r="R209" s="5">
        <f t="shared" si="132"/>
        <v>1.0374379195721297</v>
      </c>
    </row>
    <row r="210" spans="1:18" x14ac:dyDescent="0.3">
      <c r="A210" t="s">
        <v>19</v>
      </c>
      <c r="B210" s="5">
        <f t="shared" si="133"/>
        <v>36.26</v>
      </c>
      <c r="C210">
        <v>9.7499999999999982</v>
      </c>
      <c r="D210">
        <v>5.4</v>
      </c>
      <c r="E210">
        <v>30.300000000000004</v>
      </c>
      <c r="F210">
        <v>26</v>
      </c>
      <c r="G210" s="5">
        <f t="shared" si="122"/>
        <v>10.561</v>
      </c>
      <c r="H210" s="5">
        <f t="shared" si="123"/>
        <v>6.5019999999999998</v>
      </c>
      <c r="I210" s="5">
        <f t="shared" si="124"/>
        <v>0.61599999999999999</v>
      </c>
      <c r="J210" s="5">
        <f t="shared" si="125"/>
        <v>34.96</v>
      </c>
      <c r="K210" s="5">
        <f t="shared" si="126"/>
        <v>1.0369999999999999</v>
      </c>
      <c r="M210">
        <f t="shared" si="127"/>
        <v>36.264039490787901</v>
      </c>
      <c r="N210" s="5">
        <f t="shared" si="128"/>
        <v>10.561195604010477</v>
      </c>
      <c r="O210" s="5">
        <f t="shared" si="129"/>
        <v>6.5017020297129893</v>
      </c>
      <c r="P210" s="5">
        <f t="shared" si="130"/>
        <v>0.61562177934135154</v>
      </c>
      <c r="Q210" s="5">
        <f t="shared" si="131"/>
        <v>34.955382685206139</v>
      </c>
      <c r="R210" s="5">
        <f t="shared" si="132"/>
        <v>1.0374379195721297</v>
      </c>
    </row>
    <row r="211" spans="1:18" x14ac:dyDescent="0.3">
      <c r="A211" t="s">
        <v>19</v>
      </c>
      <c r="B211" s="5">
        <f t="shared" si="133"/>
        <v>36.26</v>
      </c>
      <c r="C211">
        <v>10.079999999999998</v>
      </c>
      <c r="D211">
        <v>6.0500000000000007</v>
      </c>
      <c r="E211">
        <v>30.630000000000003</v>
      </c>
      <c r="F211">
        <v>26.65</v>
      </c>
      <c r="G211" s="5">
        <f t="shared" si="122"/>
        <v>10.874000000000001</v>
      </c>
      <c r="H211" s="5">
        <f t="shared" si="123"/>
        <v>7.0990000000000002</v>
      </c>
      <c r="I211" s="5">
        <f t="shared" si="124"/>
        <v>0.65300000000000002</v>
      </c>
      <c r="J211" s="5">
        <f t="shared" si="125"/>
        <v>36.08</v>
      </c>
      <c r="K211" s="5">
        <f t="shared" si="126"/>
        <v>1.0049999999999999</v>
      </c>
      <c r="M211">
        <f t="shared" si="127"/>
        <v>36.264039490787901</v>
      </c>
      <c r="N211" s="5">
        <f t="shared" si="128"/>
        <v>10.873810523234493</v>
      </c>
      <c r="O211" s="5">
        <f t="shared" si="129"/>
        <v>7.0986158521955875</v>
      </c>
      <c r="P211" s="5">
        <f t="shared" si="130"/>
        <v>0.65281768861317746</v>
      </c>
      <c r="Q211" s="5">
        <f t="shared" si="131"/>
        <v>36.081452885742969</v>
      </c>
      <c r="R211" s="5">
        <f t="shared" si="132"/>
        <v>1.0050604005781896</v>
      </c>
    </row>
    <row r="212" spans="1:18" x14ac:dyDescent="0.3">
      <c r="A212" t="s">
        <v>19</v>
      </c>
      <c r="B212" s="5">
        <f t="shared" si="133"/>
        <v>36.26</v>
      </c>
      <c r="C212">
        <v>10.299999999999999</v>
      </c>
      <c r="D212">
        <v>6.9</v>
      </c>
      <c r="E212">
        <v>30.85</v>
      </c>
      <c r="F212">
        <v>27.5</v>
      </c>
      <c r="G212" s="5">
        <f t="shared" si="122"/>
        <v>11.083</v>
      </c>
      <c r="H212" s="5">
        <f t="shared" si="123"/>
        <v>7.8849999999999998</v>
      </c>
      <c r="I212" s="5">
        <f t="shared" si="124"/>
        <v>0.71099999999999997</v>
      </c>
      <c r="J212" s="5">
        <f t="shared" si="125"/>
        <v>36.83</v>
      </c>
      <c r="K212" s="5">
        <f t="shared" si="126"/>
        <v>0.98499999999999999</v>
      </c>
      <c r="M212">
        <f t="shared" si="127"/>
        <v>36.264039490787901</v>
      </c>
      <c r="N212" s="5">
        <f t="shared" si="128"/>
        <v>11.082529121761837</v>
      </c>
      <c r="O212" s="5">
        <f t="shared" si="129"/>
        <v>7.8847941449070822</v>
      </c>
      <c r="P212" s="5">
        <f t="shared" si="130"/>
        <v>0.71146162200687302</v>
      </c>
      <c r="Q212" s="5">
        <f t="shared" si="131"/>
        <v>36.833278149498312</v>
      </c>
      <c r="R212" s="5">
        <f t="shared" si="132"/>
        <v>0.98454553362315478</v>
      </c>
    </row>
    <row r="213" spans="1:18" x14ac:dyDescent="0.3">
      <c r="A213" t="s">
        <v>19</v>
      </c>
      <c r="B213" s="5">
        <f t="shared" si="133"/>
        <v>36.26</v>
      </c>
      <c r="C213">
        <v>10.549999999999999</v>
      </c>
      <c r="D213">
        <v>7.4500000000000011</v>
      </c>
      <c r="E213">
        <v>31.1</v>
      </c>
      <c r="F213">
        <v>28.049999999999997</v>
      </c>
      <c r="G213" s="5">
        <f t="shared" si="122"/>
        <v>11.32</v>
      </c>
      <c r="H213" s="5">
        <f t="shared" si="123"/>
        <v>8.3970000000000002</v>
      </c>
      <c r="I213" s="5">
        <f t="shared" si="124"/>
        <v>0.74199999999999999</v>
      </c>
      <c r="J213" s="5">
        <f t="shared" si="125"/>
        <v>37.69</v>
      </c>
      <c r="K213" s="5">
        <f t="shared" si="126"/>
        <v>0.96199999999999997</v>
      </c>
      <c r="M213">
        <f t="shared" si="127"/>
        <v>36.264039490787901</v>
      </c>
      <c r="N213" s="5">
        <f t="shared" si="128"/>
        <v>11.319998833847851</v>
      </c>
      <c r="O213" s="5">
        <f t="shared" si="129"/>
        <v>8.3965533880306449</v>
      </c>
      <c r="P213" s="5">
        <f t="shared" si="130"/>
        <v>0.74174507535496981</v>
      </c>
      <c r="Q213" s="5">
        <f t="shared" si="131"/>
        <v>37.688667799403348</v>
      </c>
      <c r="R213" s="5">
        <f t="shared" si="132"/>
        <v>0.96220008846696359</v>
      </c>
    </row>
    <row r="214" spans="1:18" x14ac:dyDescent="0.3">
      <c r="A214" t="s">
        <v>19</v>
      </c>
      <c r="B214" s="5">
        <f t="shared" si="133"/>
        <v>36.26</v>
      </c>
      <c r="C214">
        <v>10.7</v>
      </c>
      <c r="D214">
        <v>7.9500000000000011</v>
      </c>
      <c r="E214">
        <v>31.250000000000004</v>
      </c>
      <c r="F214">
        <v>28.549999999999997</v>
      </c>
      <c r="G214" s="5">
        <f t="shared" si="122"/>
        <v>11.462999999999999</v>
      </c>
      <c r="H214" s="5">
        <f t="shared" si="123"/>
        <v>8.8640000000000008</v>
      </c>
      <c r="I214" s="5">
        <f t="shared" si="124"/>
        <v>0.77300000000000002</v>
      </c>
      <c r="J214" s="5">
        <f t="shared" si="125"/>
        <v>38.200000000000003</v>
      </c>
      <c r="K214" s="5">
        <f t="shared" si="126"/>
        <v>0.94899999999999995</v>
      </c>
      <c r="M214">
        <f t="shared" si="127"/>
        <v>36.264039490787901</v>
      </c>
      <c r="N214" s="5">
        <f t="shared" si="128"/>
        <v>11.462624585816043</v>
      </c>
      <c r="O214" s="5">
        <f t="shared" si="129"/>
        <v>8.8636894710615923</v>
      </c>
      <c r="P214" s="5">
        <f t="shared" si="130"/>
        <v>0.77326875749115986</v>
      </c>
      <c r="Q214" s="5">
        <f t="shared" si="131"/>
        <v>38.20242002056797</v>
      </c>
      <c r="R214" s="5">
        <f t="shared" si="132"/>
        <v>0.94926026862338941</v>
      </c>
    </row>
    <row r="215" spans="1:18" x14ac:dyDescent="0.3">
      <c r="A215" t="s">
        <v>19</v>
      </c>
      <c r="B215" s="5">
        <f t="shared" si="133"/>
        <v>36.26</v>
      </c>
      <c r="C215">
        <v>11.049999999999999</v>
      </c>
      <c r="D215">
        <v>8.6000000000000014</v>
      </c>
      <c r="E215">
        <v>31.6</v>
      </c>
      <c r="F215">
        <v>29.2</v>
      </c>
      <c r="G215" s="5">
        <f t="shared" si="122"/>
        <v>11.795999999999999</v>
      </c>
      <c r="H215" s="5">
        <f t="shared" si="123"/>
        <v>9.4730000000000008</v>
      </c>
      <c r="I215" s="5">
        <f t="shared" si="124"/>
        <v>0.80300000000000005</v>
      </c>
      <c r="J215" s="5">
        <f t="shared" si="125"/>
        <v>39.4</v>
      </c>
      <c r="K215" s="5">
        <f t="shared" si="126"/>
        <v>0.92</v>
      </c>
      <c r="M215">
        <f t="shared" si="127"/>
        <v>36.264039490787901</v>
      </c>
      <c r="N215" s="5">
        <f t="shared" si="128"/>
        <v>11.79582455945159</v>
      </c>
      <c r="O215" s="5">
        <f t="shared" si="129"/>
        <v>9.4734642663796933</v>
      </c>
      <c r="P215" s="5">
        <f t="shared" si="130"/>
        <v>0.80312013955725803</v>
      </c>
      <c r="Q215" s="5">
        <f t="shared" si="131"/>
        <v>39.402639645600573</v>
      </c>
      <c r="R215" s="5">
        <f t="shared" si="132"/>
        <v>0.92034543413735215</v>
      </c>
    </row>
    <row r="216" spans="1:18" x14ac:dyDescent="0.3">
      <c r="A216" t="s">
        <v>19</v>
      </c>
      <c r="B216" s="5">
        <f t="shared" si="133"/>
        <v>36.26</v>
      </c>
      <c r="C216">
        <v>11.299999999999999</v>
      </c>
      <c r="D216">
        <v>9.0500000000000007</v>
      </c>
      <c r="E216">
        <v>31.85</v>
      </c>
      <c r="F216">
        <v>29.65</v>
      </c>
      <c r="G216" s="5">
        <f t="shared" si="122"/>
        <v>12.034000000000001</v>
      </c>
      <c r="H216" s="5">
        <f t="shared" si="123"/>
        <v>9.8970000000000002</v>
      </c>
      <c r="I216" s="5">
        <f t="shared" si="124"/>
        <v>0.82199999999999995</v>
      </c>
      <c r="J216" s="5">
        <f t="shared" si="125"/>
        <v>40.26</v>
      </c>
      <c r="K216" s="5">
        <f t="shared" si="126"/>
        <v>0.90100000000000002</v>
      </c>
      <c r="M216">
        <f t="shared" si="127"/>
        <v>36.264039490787901</v>
      </c>
      <c r="N216" s="5">
        <f t="shared" si="128"/>
        <v>12.034162118925773</v>
      </c>
      <c r="O216" s="5">
        <f t="shared" si="129"/>
        <v>9.8971522138109087</v>
      </c>
      <c r="P216" s="5">
        <f t="shared" si="130"/>
        <v>0.82242137973577312</v>
      </c>
      <c r="Q216" s="5">
        <f t="shared" si="131"/>
        <v>40.261155368582529</v>
      </c>
      <c r="R216" s="5">
        <f t="shared" si="132"/>
        <v>0.90072028879445065</v>
      </c>
    </row>
    <row r="217" spans="1:18" x14ac:dyDescent="0.3">
      <c r="A217" t="s">
        <v>19</v>
      </c>
      <c r="B217" s="5">
        <f t="shared" si="133"/>
        <v>36.26</v>
      </c>
      <c r="C217">
        <v>11.799999999999999</v>
      </c>
      <c r="D217">
        <v>9.7000000000000011</v>
      </c>
      <c r="E217">
        <v>32.35</v>
      </c>
      <c r="F217">
        <v>30.299999999999997</v>
      </c>
      <c r="G217" s="5">
        <f t="shared" si="122"/>
        <v>12.512</v>
      </c>
      <c r="H217" s="5">
        <f t="shared" si="123"/>
        <v>10.510999999999999</v>
      </c>
      <c r="I217" s="5">
        <f t="shared" si="124"/>
        <v>0.84</v>
      </c>
      <c r="J217" s="5">
        <f t="shared" si="125"/>
        <v>41.98</v>
      </c>
      <c r="K217" s="5">
        <f t="shared" si="126"/>
        <v>0.86399999999999999</v>
      </c>
      <c r="M217">
        <f t="shared" si="127"/>
        <v>36.264039490787901</v>
      </c>
      <c r="N217" s="5">
        <f t="shared" si="128"/>
        <v>12.511643153478285</v>
      </c>
      <c r="O217" s="5">
        <f t="shared" si="129"/>
        <v>10.51119560401048</v>
      </c>
      <c r="P217" s="5">
        <f t="shared" si="130"/>
        <v>0.84011312303838581</v>
      </c>
      <c r="Q217" s="5">
        <f t="shared" si="131"/>
        <v>41.981089803144137</v>
      </c>
      <c r="R217" s="5">
        <f t="shared" si="132"/>
        <v>0.86381843970310501</v>
      </c>
    </row>
    <row r="218" spans="1:18" x14ac:dyDescent="0.3">
      <c r="A218" t="s">
        <v>19</v>
      </c>
      <c r="B218" s="5">
        <f t="shared" si="133"/>
        <v>36.26</v>
      </c>
      <c r="C218">
        <v>12.099999999999998</v>
      </c>
      <c r="D218">
        <v>10.3</v>
      </c>
      <c r="E218">
        <v>32.650000000000006</v>
      </c>
      <c r="F218">
        <v>30.9</v>
      </c>
      <c r="G218" s="5">
        <f t="shared" si="122"/>
        <v>12.798999999999999</v>
      </c>
      <c r="H218" s="5">
        <f t="shared" si="123"/>
        <v>11.08</v>
      </c>
      <c r="I218" s="5">
        <f t="shared" si="124"/>
        <v>0.86599999999999999</v>
      </c>
      <c r="J218" s="5">
        <f t="shared" si="125"/>
        <v>43.01</v>
      </c>
      <c r="K218" s="5">
        <f t="shared" si="126"/>
        <v>0.84299999999999997</v>
      </c>
      <c r="M218">
        <f t="shared" si="127"/>
        <v>36.264039490787901</v>
      </c>
      <c r="N218" s="5">
        <f t="shared" si="128"/>
        <v>12.798625565676126</v>
      </c>
      <c r="O218" s="5">
        <f t="shared" si="129"/>
        <v>11.0799987139703</v>
      </c>
      <c r="P218" s="5">
        <f t="shared" si="130"/>
        <v>0.86571785830543324</v>
      </c>
      <c r="Q218" s="5">
        <f t="shared" si="131"/>
        <v>43.014829150121976</v>
      </c>
      <c r="R218" s="5">
        <f t="shared" si="132"/>
        <v>0.84305901493241353</v>
      </c>
    </row>
    <row r="219" spans="1:18" x14ac:dyDescent="0.3">
      <c r="A219" t="s">
        <v>19</v>
      </c>
      <c r="B219" s="5">
        <f t="shared" si="133"/>
        <v>36.26</v>
      </c>
      <c r="C219">
        <v>12.599999999999998</v>
      </c>
      <c r="D219">
        <v>10.9</v>
      </c>
      <c r="E219">
        <v>33.150000000000006</v>
      </c>
      <c r="F219">
        <v>31.5</v>
      </c>
      <c r="G219" s="5">
        <f t="shared" si="122"/>
        <v>13.278</v>
      </c>
      <c r="H219" s="5">
        <f t="shared" si="123"/>
        <v>11.651</v>
      </c>
      <c r="I219" s="5">
        <f t="shared" si="124"/>
        <v>0.877</v>
      </c>
      <c r="J219" s="5">
        <f t="shared" si="125"/>
        <v>44.74</v>
      </c>
      <c r="K219" s="5">
        <f t="shared" si="126"/>
        <v>0.81100000000000005</v>
      </c>
      <c r="M219">
        <f t="shared" si="127"/>
        <v>36.264039490787901</v>
      </c>
      <c r="N219" s="5">
        <f t="shared" si="128"/>
        <v>13.277709822199453</v>
      </c>
      <c r="O219" s="5">
        <f t="shared" si="129"/>
        <v>11.650567469978313</v>
      </c>
      <c r="P219" s="5">
        <f t="shared" si="130"/>
        <v>0.87745308686437284</v>
      </c>
      <c r="Q219" s="5">
        <f t="shared" si="131"/>
        <v>44.740538550544649</v>
      </c>
      <c r="R219" s="5">
        <f t="shared" si="132"/>
        <v>0.81054096945702592</v>
      </c>
    </row>
    <row r="220" spans="1:18" x14ac:dyDescent="0.3">
      <c r="A220" t="s">
        <v>19</v>
      </c>
      <c r="B220" s="5">
        <f t="shared" si="133"/>
        <v>36.26</v>
      </c>
      <c r="C220">
        <v>13.399999999999999</v>
      </c>
      <c r="D220">
        <v>11.9</v>
      </c>
      <c r="E220">
        <v>33.950000000000003</v>
      </c>
      <c r="F220">
        <v>32.5</v>
      </c>
      <c r="G220" s="5">
        <f t="shared" si="122"/>
        <v>14.045999999999999</v>
      </c>
      <c r="H220" s="5">
        <f t="shared" si="123"/>
        <v>12.605</v>
      </c>
      <c r="I220" s="5">
        <f t="shared" si="124"/>
        <v>0.89700000000000002</v>
      </c>
      <c r="J220" s="5">
        <f t="shared" si="125"/>
        <v>47.51</v>
      </c>
      <c r="K220" s="5">
        <f t="shared" si="126"/>
        <v>0.76300000000000001</v>
      </c>
      <c r="M220">
        <f t="shared" si="127"/>
        <v>36.264039490787901</v>
      </c>
      <c r="N220" s="5">
        <f t="shared" si="128"/>
        <v>14.046146934512096</v>
      </c>
      <c r="O220" s="5">
        <f t="shared" si="129"/>
        <v>12.605089299016313</v>
      </c>
      <c r="P220" s="5">
        <f t="shared" si="130"/>
        <v>0.89740548477710769</v>
      </c>
      <c r="Q220" s="5">
        <f t="shared" si="131"/>
        <v>47.508525872806025</v>
      </c>
      <c r="R220" s="5">
        <f t="shared" si="132"/>
        <v>0.763316453721952</v>
      </c>
    </row>
    <row r="221" spans="1:18" x14ac:dyDescent="0.3">
      <c r="A221" t="s">
        <v>19</v>
      </c>
      <c r="B221" s="5">
        <f t="shared" si="133"/>
        <v>36.26</v>
      </c>
      <c r="C221">
        <v>14.399999999999999</v>
      </c>
      <c r="D221">
        <v>13.3</v>
      </c>
      <c r="E221">
        <v>34.950000000000003</v>
      </c>
      <c r="F221">
        <v>33.9</v>
      </c>
      <c r="G221" s="5">
        <f t="shared" si="122"/>
        <v>15.01</v>
      </c>
      <c r="H221" s="5">
        <f t="shared" si="123"/>
        <v>13.948</v>
      </c>
      <c r="I221" s="5">
        <f t="shared" si="124"/>
        <v>0.92900000000000005</v>
      </c>
      <c r="J221" s="5">
        <f t="shared" si="125"/>
        <v>50.98</v>
      </c>
      <c r="K221" s="5">
        <f t="shared" si="126"/>
        <v>0.71099999999999997</v>
      </c>
      <c r="M221">
        <f t="shared" si="127"/>
        <v>36.264039490787901</v>
      </c>
      <c r="N221" s="5">
        <f t="shared" si="128"/>
        <v>15.009700407560343</v>
      </c>
      <c r="O221" s="5">
        <f t="shared" si="129"/>
        <v>13.94805437829986</v>
      </c>
      <c r="P221" s="5">
        <f t="shared" si="130"/>
        <v>0.92926933913179666</v>
      </c>
      <c r="Q221" s="5">
        <f t="shared" si="131"/>
        <v>50.979341838073111</v>
      </c>
      <c r="R221" s="5">
        <f t="shared" si="132"/>
        <v>0.71134773779493321</v>
      </c>
    </row>
    <row r="222" spans="1:18" x14ac:dyDescent="0.3">
      <c r="A222" t="s">
        <v>19</v>
      </c>
      <c r="B222" s="5">
        <f t="shared" si="133"/>
        <v>36.26</v>
      </c>
      <c r="C222">
        <v>15.349999999999998</v>
      </c>
      <c r="D222">
        <v>14</v>
      </c>
      <c r="E222">
        <v>35.900000000000006</v>
      </c>
      <c r="F222">
        <v>34.6</v>
      </c>
      <c r="G222" s="5">
        <f t="shared" si="122"/>
        <v>15.928000000000001</v>
      </c>
      <c r="H222" s="5">
        <f t="shared" si="123"/>
        <v>14.622</v>
      </c>
      <c r="I222" s="5">
        <f t="shared" si="124"/>
        <v>0.91800000000000004</v>
      </c>
      <c r="J222" s="5">
        <f t="shared" si="125"/>
        <v>54.29</v>
      </c>
      <c r="K222" s="5">
        <f t="shared" si="126"/>
        <v>0.66800000000000004</v>
      </c>
      <c r="M222">
        <f t="shared" si="127"/>
        <v>36.264039490787901</v>
      </c>
      <c r="N222" s="5">
        <f t="shared" si="128"/>
        <v>15.927859088683341</v>
      </c>
      <c r="O222" s="5">
        <f t="shared" si="129"/>
        <v>14.622097774805356</v>
      </c>
      <c r="P222" s="5">
        <f t="shared" si="130"/>
        <v>0.91802028718312045</v>
      </c>
      <c r="Q222" s="5">
        <f t="shared" si="131"/>
        <v>54.286641223346265</v>
      </c>
      <c r="R222" s="5">
        <f t="shared" si="132"/>
        <v>0.66801037370483618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174"/>
  <sheetViews>
    <sheetView zoomScale="80" zoomScaleNormal="80" workbookViewId="0">
      <selection activeCell="B1" sqref="B1:K174"/>
    </sheetView>
  </sheetViews>
  <sheetFormatPr defaultRowHeight="14.4" x14ac:dyDescent="0.3"/>
  <sheetData>
    <row r="1" spans="1:18" ht="18" x14ac:dyDescent="0.35">
      <c r="A1" s="7" t="s">
        <v>0</v>
      </c>
      <c r="B1" s="14" t="s">
        <v>37</v>
      </c>
      <c r="C1" s="7" t="s">
        <v>38</v>
      </c>
      <c r="D1" s="7" t="s">
        <v>39</v>
      </c>
      <c r="E1" s="7" t="s">
        <v>40</v>
      </c>
      <c r="F1" s="7" t="s">
        <v>45</v>
      </c>
      <c r="G1" s="8" t="s">
        <v>41</v>
      </c>
      <c r="H1" s="8" t="s">
        <v>42</v>
      </c>
      <c r="I1" s="8" t="s">
        <v>43</v>
      </c>
      <c r="J1" s="8" t="s">
        <v>8</v>
      </c>
      <c r="K1" s="8" t="s">
        <v>44</v>
      </c>
      <c r="L1" s="9"/>
      <c r="M1" s="10" t="s">
        <v>37</v>
      </c>
      <c r="N1" s="10" t="s">
        <v>41</v>
      </c>
      <c r="O1" s="10" t="s">
        <v>42</v>
      </c>
      <c r="P1" s="11" t="s">
        <v>43</v>
      </c>
      <c r="Q1" s="12" t="s">
        <v>8</v>
      </c>
      <c r="R1" s="13" t="s">
        <v>44</v>
      </c>
    </row>
    <row r="2" spans="1:18" x14ac:dyDescent="0.3">
      <c r="A2" t="s">
        <v>21</v>
      </c>
      <c r="B2" s="5">
        <f>ROUND(M2,2)</f>
        <v>12.64</v>
      </c>
      <c r="C2">
        <v>3</v>
      </c>
      <c r="D2">
        <v>0</v>
      </c>
      <c r="E2">
        <v>23.800000000000004</v>
      </c>
      <c r="F2" s="6" t="s">
        <v>30</v>
      </c>
      <c r="G2" s="5">
        <f t="shared" ref="G2:I3" si="0">ROUND(N2,3)</f>
        <v>3.16</v>
      </c>
      <c r="H2" s="5">
        <f t="shared" si="0"/>
        <v>0</v>
      </c>
      <c r="I2" s="5">
        <f t="shared" si="0"/>
        <v>0</v>
      </c>
      <c r="J2" s="5">
        <f>ROUND(Q2,2)</f>
        <v>12.64</v>
      </c>
      <c r="K2" s="5">
        <f>ROUND(R2,3)</f>
        <v>1</v>
      </c>
      <c r="M2">
        <v>12.636327216070793</v>
      </c>
      <c r="N2" s="5">
        <f>(C2+((((1000*M2)/(30*E2))^2)/1962))</f>
        <v>3.1596416839322838</v>
      </c>
      <c r="O2" s="5">
        <f>IF(D2=0,0,(D2+((((1000*M2)/(30*F2))^2)/1962)))</f>
        <v>0</v>
      </c>
      <c r="P2" s="5">
        <f t="shared" ref="P2" si="1">O2/N2</f>
        <v>0</v>
      </c>
      <c r="Q2" s="5">
        <f>M2</f>
        <v>12.636327216070793</v>
      </c>
      <c r="R2" s="5">
        <f>M2/Q2</f>
        <v>1</v>
      </c>
    </row>
    <row r="3" spans="1:18" x14ac:dyDescent="0.3">
      <c r="A3" t="s">
        <v>21</v>
      </c>
      <c r="B3" s="5">
        <f t="shared" ref="B3:B4" si="2">ROUND(M3,2)</f>
        <v>12.64</v>
      </c>
      <c r="C3">
        <v>2.8999999999999986</v>
      </c>
      <c r="D3">
        <v>0</v>
      </c>
      <c r="E3">
        <v>23.700000000000003</v>
      </c>
      <c r="F3">
        <v>20.75</v>
      </c>
      <c r="G3" s="5">
        <f t="shared" si="0"/>
        <v>3.0609999999999999</v>
      </c>
      <c r="H3" s="5">
        <f t="shared" si="0"/>
        <v>0</v>
      </c>
      <c r="I3" s="5">
        <f t="shared" si="0"/>
        <v>0</v>
      </c>
      <c r="J3" s="5">
        <f>ROUND(Q3,2)</f>
        <v>11.76</v>
      </c>
      <c r="K3" s="5">
        <f>ROUND(R3,3)</f>
        <v>1.0740000000000001</v>
      </c>
      <c r="M3">
        <f>M2</f>
        <v>12.636327216070793</v>
      </c>
      <c r="N3" s="5">
        <f>(C3+((((1000*M3)/(30*E3))^2)/1962))</f>
        <v>3.0609917133055635</v>
      </c>
      <c r="O3" s="5">
        <f>IF(D3=0,0,(D3+((((1000*M3)/(30*F3))^2)/1962)))</f>
        <v>0</v>
      </c>
      <c r="P3" s="5">
        <f>O3/N3</f>
        <v>0</v>
      </c>
      <c r="Q3" s="16">
        <f xml:space="preserve"> 4.0628*N3 - 0.6745</f>
        <v>11.761697132817844</v>
      </c>
      <c r="R3" s="5">
        <f>M3/Q3</f>
        <v>1.0743625748373107</v>
      </c>
    </row>
    <row r="4" spans="1:18" x14ac:dyDescent="0.3">
      <c r="A4" t="s">
        <v>21</v>
      </c>
      <c r="B4" s="5">
        <f t="shared" si="2"/>
        <v>12.64</v>
      </c>
      <c r="C4">
        <v>2.8999999999999986</v>
      </c>
      <c r="D4">
        <v>0.5</v>
      </c>
      <c r="E4">
        <v>23.700000000000003</v>
      </c>
      <c r="F4">
        <v>21.349999999999998</v>
      </c>
      <c r="G4" s="5">
        <f t="shared" ref="G4:G19" si="3">ROUND(N4,3)</f>
        <v>3.0609999999999999</v>
      </c>
      <c r="H4" s="5">
        <f t="shared" ref="H4:H19" si="4">ROUND(O4,3)</f>
        <v>0.69799999999999995</v>
      </c>
      <c r="I4" s="5">
        <f t="shared" ref="I4:I19" si="5">ROUND(P4,3)</f>
        <v>0.22800000000000001</v>
      </c>
      <c r="J4" s="5">
        <f t="shared" ref="J4:J19" si="6">ROUND(Q4,2)</f>
        <v>11.76</v>
      </c>
      <c r="K4" s="5">
        <f t="shared" ref="K4:K19" si="7">ROUND(R4,3)</f>
        <v>1.0740000000000001</v>
      </c>
      <c r="M4">
        <f t="shared" ref="M4:M19" si="8">M3</f>
        <v>12.636327216070793</v>
      </c>
      <c r="N4" s="5">
        <f t="shared" ref="N4:N19" si="9">(C4+((((1000*M4)/(30*E4))^2)/1962))</f>
        <v>3.0609917133055635</v>
      </c>
      <c r="O4" s="5">
        <f t="shared" ref="O4:O19" si="10">IF(D4=0,0,(D4+((((1000*M4)/(30*F4))^2)/1962)))</f>
        <v>0.69838300094138162</v>
      </c>
      <c r="P4" s="5">
        <f t="shared" ref="P4:P20" si="11">O4/N4</f>
        <v>0.22815579601396507</v>
      </c>
      <c r="Q4" s="16">
        <f t="shared" ref="Q4:Q19" si="12" xml:space="preserve"> 4.0628*N4 - 0.6745</f>
        <v>11.761697132817844</v>
      </c>
      <c r="R4" s="5">
        <f t="shared" ref="R4:R19" si="13">M4/Q4</f>
        <v>1.0743625748373107</v>
      </c>
    </row>
    <row r="5" spans="1:18" x14ac:dyDescent="0.3">
      <c r="A5" t="s">
        <v>21</v>
      </c>
      <c r="B5" s="5">
        <f t="shared" ref="B5:B19" si="14">ROUND(M5,2)</f>
        <v>12.64</v>
      </c>
      <c r="C5">
        <v>3.0499999999999972</v>
      </c>
      <c r="D5">
        <v>1.4499999999999993</v>
      </c>
      <c r="E5">
        <v>23.85</v>
      </c>
      <c r="F5">
        <v>22.299999999999997</v>
      </c>
      <c r="G5" s="5">
        <f t="shared" si="3"/>
        <v>3.2090000000000001</v>
      </c>
      <c r="H5" s="5">
        <f t="shared" si="4"/>
        <v>1.6319999999999999</v>
      </c>
      <c r="I5" s="5">
        <f t="shared" si="5"/>
        <v>0.50900000000000001</v>
      </c>
      <c r="J5" s="5">
        <f t="shared" si="6"/>
        <v>12.36</v>
      </c>
      <c r="K5" s="5">
        <f t="shared" si="7"/>
        <v>1.022</v>
      </c>
      <c r="M5">
        <f t="shared" si="8"/>
        <v>12.636327216070793</v>
      </c>
      <c r="N5" s="5">
        <f t="shared" si="9"/>
        <v>3.2089730283991953</v>
      </c>
      <c r="O5" s="5">
        <f t="shared" si="10"/>
        <v>1.6318404461111276</v>
      </c>
      <c r="P5" s="5">
        <f t="shared" si="11"/>
        <v>0.50852420125362519</v>
      </c>
      <c r="Q5" s="16">
        <f t="shared" si="12"/>
        <v>12.362915619780251</v>
      </c>
      <c r="R5" s="5">
        <f t="shared" si="13"/>
        <v>1.0221154624604161</v>
      </c>
    </row>
    <row r="6" spans="1:18" x14ac:dyDescent="0.3">
      <c r="A6" t="s">
        <v>21</v>
      </c>
      <c r="B6" s="5">
        <f t="shared" si="14"/>
        <v>12.64</v>
      </c>
      <c r="C6">
        <v>3.2999999999999972</v>
      </c>
      <c r="D6">
        <v>2</v>
      </c>
      <c r="E6">
        <v>24.1</v>
      </c>
      <c r="F6">
        <v>22.849999999999998</v>
      </c>
      <c r="G6" s="5">
        <f t="shared" si="3"/>
        <v>3.456</v>
      </c>
      <c r="H6" s="5">
        <f t="shared" si="4"/>
        <v>2.173</v>
      </c>
      <c r="I6" s="5">
        <f t="shared" si="5"/>
        <v>0.629</v>
      </c>
      <c r="J6" s="5">
        <f t="shared" si="6"/>
        <v>13.37</v>
      </c>
      <c r="K6" s="5">
        <f t="shared" si="7"/>
        <v>0.94499999999999995</v>
      </c>
      <c r="M6">
        <f t="shared" si="8"/>
        <v>12.636327216070793</v>
      </c>
      <c r="N6" s="5">
        <f t="shared" si="9"/>
        <v>3.4556919396129566</v>
      </c>
      <c r="O6" s="5">
        <f t="shared" si="10"/>
        <v>2.1731919912407585</v>
      </c>
      <c r="P6" s="5">
        <f t="shared" si="11"/>
        <v>0.6288731834945217</v>
      </c>
      <c r="Q6" s="16">
        <f t="shared" si="12"/>
        <v>13.36528521225952</v>
      </c>
      <c r="R6" s="5">
        <f t="shared" si="13"/>
        <v>0.94545885219717729</v>
      </c>
    </row>
    <row r="7" spans="1:18" x14ac:dyDescent="0.3">
      <c r="A7" t="s">
        <v>21</v>
      </c>
      <c r="B7" s="5">
        <f t="shared" si="14"/>
        <v>12.64</v>
      </c>
      <c r="C7">
        <v>3.3499999999999979</v>
      </c>
      <c r="D7">
        <v>2.4000000000000021</v>
      </c>
      <c r="E7">
        <v>24.150000000000002</v>
      </c>
      <c r="F7">
        <v>23.25</v>
      </c>
      <c r="G7" s="5">
        <f t="shared" si="3"/>
        <v>3.5049999999999999</v>
      </c>
      <c r="H7" s="5">
        <f t="shared" si="4"/>
        <v>2.5670000000000002</v>
      </c>
      <c r="I7" s="5">
        <f t="shared" si="5"/>
        <v>0.73199999999999998</v>
      </c>
      <c r="J7" s="5">
        <f t="shared" si="6"/>
        <v>13.57</v>
      </c>
      <c r="K7" s="5">
        <f t="shared" si="7"/>
        <v>0.93100000000000005</v>
      </c>
      <c r="M7">
        <f t="shared" si="8"/>
        <v>12.636327216070793</v>
      </c>
      <c r="N7" s="5">
        <f t="shared" si="9"/>
        <v>3.5050479198703783</v>
      </c>
      <c r="O7" s="5">
        <f t="shared" si="10"/>
        <v>2.5672839596653563</v>
      </c>
      <c r="P7" s="5">
        <f t="shared" si="11"/>
        <v>0.73245331258132929</v>
      </c>
      <c r="Q7" s="16">
        <f t="shared" si="12"/>
        <v>13.565808688849375</v>
      </c>
      <c r="R7" s="5">
        <f t="shared" si="13"/>
        <v>0.93148351903690174</v>
      </c>
    </row>
    <row r="8" spans="1:18" x14ac:dyDescent="0.3">
      <c r="A8" t="s">
        <v>21</v>
      </c>
      <c r="B8" s="5">
        <f t="shared" si="14"/>
        <v>12.64</v>
      </c>
      <c r="C8">
        <v>3.9499999999999993</v>
      </c>
      <c r="D8">
        <v>2.9499999999999993</v>
      </c>
      <c r="E8">
        <v>24.750000000000004</v>
      </c>
      <c r="F8">
        <v>23.799999999999997</v>
      </c>
      <c r="G8" s="5">
        <f t="shared" si="3"/>
        <v>4.0979999999999999</v>
      </c>
      <c r="H8" s="5">
        <f t="shared" si="4"/>
        <v>3.11</v>
      </c>
      <c r="I8" s="5">
        <f t="shared" si="5"/>
        <v>0.75900000000000001</v>
      </c>
      <c r="J8" s="5">
        <f t="shared" si="6"/>
        <v>15.97</v>
      </c>
      <c r="K8" s="5">
        <f t="shared" si="7"/>
        <v>0.79100000000000004</v>
      </c>
      <c r="M8">
        <f t="shared" si="8"/>
        <v>12.636327216070793</v>
      </c>
      <c r="N8" s="5">
        <f t="shared" si="9"/>
        <v>4.0976215658754862</v>
      </c>
      <c r="O8" s="5">
        <f t="shared" si="10"/>
        <v>3.1096416839322831</v>
      </c>
      <c r="P8" s="5">
        <f t="shared" si="11"/>
        <v>0.75888942742517174</v>
      </c>
      <c r="Q8" s="16">
        <f t="shared" si="12"/>
        <v>15.973316897838925</v>
      </c>
      <c r="R8" s="5">
        <f t="shared" si="13"/>
        <v>0.79108974653726405</v>
      </c>
    </row>
    <row r="9" spans="1:18" x14ac:dyDescent="0.3">
      <c r="A9" t="s">
        <v>21</v>
      </c>
      <c r="B9" s="5">
        <f t="shared" si="14"/>
        <v>12.64</v>
      </c>
      <c r="C9">
        <v>4.25</v>
      </c>
      <c r="D9">
        <v>3.6500000000000021</v>
      </c>
      <c r="E9">
        <v>25.050000000000004</v>
      </c>
      <c r="F9">
        <v>24.5</v>
      </c>
      <c r="G9" s="5">
        <f t="shared" si="3"/>
        <v>4.3940000000000001</v>
      </c>
      <c r="H9" s="5">
        <f t="shared" si="4"/>
        <v>3.8010000000000002</v>
      </c>
      <c r="I9" s="5">
        <f t="shared" si="5"/>
        <v>0.86499999999999999</v>
      </c>
      <c r="J9" s="5">
        <f t="shared" si="6"/>
        <v>17.18</v>
      </c>
      <c r="K9" s="5">
        <f t="shared" si="7"/>
        <v>0.73599999999999999</v>
      </c>
      <c r="M9">
        <f t="shared" si="8"/>
        <v>12.636327216070793</v>
      </c>
      <c r="N9" s="5">
        <f t="shared" si="9"/>
        <v>4.3941068927161293</v>
      </c>
      <c r="O9" s="5">
        <f t="shared" si="10"/>
        <v>3.8006496217352841</v>
      </c>
      <c r="P9" s="5">
        <f t="shared" si="11"/>
        <v>0.86494245919128943</v>
      </c>
      <c r="Q9" s="16">
        <f t="shared" si="12"/>
        <v>17.177877483727091</v>
      </c>
      <c r="R9" s="5">
        <f t="shared" si="13"/>
        <v>0.73561633141471705</v>
      </c>
    </row>
    <row r="10" spans="1:18" x14ac:dyDescent="0.3">
      <c r="A10" t="s">
        <v>21</v>
      </c>
      <c r="B10" s="5">
        <f t="shared" si="14"/>
        <v>12.64</v>
      </c>
      <c r="C10">
        <v>4.5</v>
      </c>
      <c r="D10">
        <v>3.9000000000000021</v>
      </c>
      <c r="E10">
        <v>25.300000000000004</v>
      </c>
      <c r="F10">
        <v>24.75</v>
      </c>
      <c r="G10" s="5">
        <f t="shared" si="3"/>
        <v>4.641</v>
      </c>
      <c r="H10" s="5">
        <f t="shared" si="4"/>
        <v>4.048</v>
      </c>
      <c r="I10" s="5">
        <f t="shared" si="5"/>
        <v>0.872</v>
      </c>
      <c r="J10" s="5">
        <f t="shared" si="6"/>
        <v>18.18</v>
      </c>
      <c r="K10" s="5">
        <f t="shared" si="7"/>
        <v>0.69499999999999995</v>
      </c>
      <c r="M10">
        <f t="shared" si="8"/>
        <v>12.636327216070793</v>
      </c>
      <c r="N10" s="5">
        <f t="shared" si="9"/>
        <v>4.6412730013694992</v>
      </c>
      <c r="O10" s="5">
        <f t="shared" si="10"/>
        <v>4.047621565875489</v>
      </c>
      <c r="P10" s="5">
        <f t="shared" si="11"/>
        <v>0.87209297205339109</v>
      </c>
      <c r="Q10" s="16">
        <f t="shared" si="12"/>
        <v>18.182063949964004</v>
      </c>
      <c r="R10" s="5">
        <f t="shared" si="13"/>
        <v>0.6949886025505817</v>
      </c>
    </row>
    <row r="11" spans="1:18" x14ac:dyDescent="0.3">
      <c r="A11" t="s">
        <v>21</v>
      </c>
      <c r="B11" s="5">
        <f t="shared" si="14"/>
        <v>12.64</v>
      </c>
      <c r="C11">
        <v>4.75</v>
      </c>
      <c r="D11">
        <v>4.3000000000000007</v>
      </c>
      <c r="E11">
        <v>25.550000000000004</v>
      </c>
      <c r="F11">
        <v>25.15</v>
      </c>
      <c r="G11" s="5">
        <f t="shared" si="3"/>
        <v>4.8890000000000002</v>
      </c>
      <c r="H11" s="5">
        <f t="shared" si="4"/>
        <v>4.4429999999999996</v>
      </c>
      <c r="I11" s="5">
        <f t="shared" si="5"/>
        <v>0.90900000000000003</v>
      </c>
      <c r="J11" s="5">
        <f t="shared" si="6"/>
        <v>19.190000000000001</v>
      </c>
      <c r="K11" s="5">
        <f t="shared" si="7"/>
        <v>0.65900000000000003</v>
      </c>
      <c r="M11">
        <f t="shared" si="8"/>
        <v>12.636327216070793</v>
      </c>
      <c r="N11" s="5">
        <f t="shared" si="9"/>
        <v>4.8885218890041058</v>
      </c>
      <c r="O11" s="5">
        <f t="shared" si="10"/>
        <v>4.4429631917387971</v>
      </c>
      <c r="P11" s="5">
        <f t="shared" si="11"/>
        <v>0.90885615174036205</v>
      </c>
      <c r="Q11" s="16">
        <f t="shared" si="12"/>
        <v>19.186586730645885</v>
      </c>
      <c r="R11" s="5">
        <f t="shared" si="13"/>
        <v>0.65860214708681597</v>
      </c>
    </row>
    <row r="12" spans="1:18" x14ac:dyDescent="0.3">
      <c r="A12" t="s">
        <v>21</v>
      </c>
      <c r="B12" s="5">
        <f t="shared" si="14"/>
        <v>12.64</v>
      </c>
      <c r="C12">
        <v>4.9499999999999993</v>
      </c>
      <c r="D12">
        <v>4.5500000000000007</v>
      </c>
      <c r="E12">
        <v>25.750000000000004</v>
      </c>
      <c r="F12">
        <v>25.4</v>
      </c>
      <c r="G12" s="5">
        <f t="shared" si="3"/>
        <v>5.0860000000000003</v>
      </c>
      <c r="H12" s="5">
        <f t="shared" si="4"/>
        <v>4.6900000000000004</v>
      </c>
      <c r="I12" s="5">
        <f t="shared" si="5"/>
        <v>0.92200000000000004</v>
      </c>
      <c r="J12" s="5">
        <f t="shared" si="6"/>
        <v>19.989999999999998</v>
      </c>
      <c r="K12" s="5">
        <f t="shared" si="7"/>
        <v>0.63200000000000001</v>
      </c>
      <c r="M12">
        <f t="shared" si="8"/>
        <v>12.636327216070793</v>
      </c>
      <c r="N12" s="5">
        <f t="shared" si="9"/>
        <v>5.0863784491606783</v>
      </c>
      <c r="O12" s="5">
        <f t="shared" si="10"/>
        <v>4.6901628052678461</v>
      </c>
      <c r="P12" s="5">
        <f t="shared" si="11"/>
        <v>0.9221026024993848</v>
      </c>
      <c r="Q12" s="16">
        <f t="shared" si="12"/>
        <v>19.990438363250007</v>
      </c>
      <c r="R12" s="5">
        <f t="shared" si="13"/>
        <v>0.63211856520871224</v>
      </c>
    </row>
    <row r="13" spans="1:18" x14ac:dyDescent="0.3">
      <c r="A13" t="s">
        <v>21</v>
      </c>
      <c r="B13" s="5">
        <f t="shared" si="14"/>
        <v>12.64</v>
      </c>
      <c r="C13">
        <v>5.1499999999999986</v>
      </c>
      <c r="D13">
        <v>4.8000000000000007</v>
      </c>
      <c r="E13">
        <v>25.950000000000003</v>
      </c>
      <c r="F13">
        <v>25.65</v>
      </c>
      <c r="G13" s="5">
        <f t="shared" si="3"/>
        <v>5.2839999999999998</v>
      </c>
      <c r="H13" s="5">
        <f t="shared" si="4"/>
        <v>4.9370000000000003</v>
      </c>
      <c r="I13" s="5">
        <f t="shared" si="5"/>
        <v>0.93400000000000005</v>
      </c>
      <c r="J13" s="5">
        <f t="shared" si="6"/>
        <v>20.79</v>
      </c>
      <c r="K13" s="5">
        <f t="shared" si="7"/>
        <v>0.60799999999999998</v>
      </c>
      <c r="M13">
        <f t="shared" si="8"/>
        <v>12.636327216070793</v>
      </c>
      <c r="N13" s="5">
        <f t="shared" si="9"/>
        <v>5.2842843773918302</v>
      </c>
      <c r="O13" s="5">
        <f t="shared" si="10"/>
        <v>4.9374439017461835</v>
      </c>
      <c r="P13" s="5">
        <f t="shared" si="11"/>
        <v>0.93436377551337668</v>
      </c>
      <c r="Q13" s="16">
        <f t="shared" si="12"/>
        <v>20.794490568467531</v>
      </c>
      <c r="R13" s="5">
        <f t="shared" si="13"/>
        <v>0.60767669082657594</v>
      </c>
    </row>
    <row r="14" spans="1:18" x14ac:dyDescent="0.3">
      <c r="A14" t="s">
        <v>21</v>
      </c>
      <c r="B14" s="5">
        <f t="shared" si="14"/>
        <v>12.64</v>
      </c>
      <c r="C14">
        <v>5.3499999999999979</v>
      </c>
      <c r="D14">
        <v>5.0500000000000007</v>
      </c>
      <c r="E14">
        <v>26.150000000000002</v>
      </c>
      <c r="F14">
        <v>25.9</v>
      </c>
      <c r="G14" s="5">
        <f t="shared" si="3"/>
        <v>5.4820000000000002</v>
      </c>
      <c r="H14" s="5">
        <f t="shared" si="4"/>
        <v>5.1849999999999996</v>
      </c>
      <c r="I14" s="5">
        <f t="shared" si="5"/>
        <v>0.94599999999999995</v>
      </c>
      <c r="J14" s="5">
        <f t="shared" si="6"/>
        <v>21.6</v>
      </c>
      <c r="K14" s="5">
        <f t="shared" si="7"/>
        <v>0.58499999999999996</v>
      </c>
      <c r="M14">
        <f t="shared" si="8"/>
        <v>12.636327216070793</v>
      </c>
      <c r="N14" s="5">
        <f t="shared" si="9"/>
        <v>5.4822381691836721</v>
      </c>
      <c r="O14" s="5">
        <f t="shared" si="10"/>
        <v>5.1848033503474955</v>
      </c>
      <c r="P14" s="5">
        <f t="shared" si="11"/>
        <v>0.94574573200630097</v>
      </c>
      <c r="Q14" s="16">
        <f t="shared" si="12"/>
        <v>21.598737233759426</v>
      </c>
      <c r="R14" s="5">
        <f t="shared" si="13"/>
        <v>0.58504935169635119</v>
      </c>
    </row>
    <row r="15" spans="1:18" x14ac:dyDescent="0.3">
      <c r="A15" t="s">
        <v>21</v>
      </c>
      <c r="B15" s="5">
        <f t="shared" si="14"/>
        <v>12.64</v>
      </c>
      <c r="C15">
        <v>5.6499999999999986</v>
      </c>
      <c r="D15">
        <v>5.4</v>
      </c>
      <c r="E15">
        <v>26.450000000000003</v>
      </c>
      <c r="F15">
        <v>26.25</v>
      </c>
      <c r="G15" s="5">
        <f t="shared" si="3"/>
        <v>5.7789999999999999</v>
      </c>
      <c r="H15" s="5">
        <f t="shared" si="4"/>
        <v>5.5309999999999997</v>
      </c>
      <c r="I15" s="5">
        <f t="shared" si="5"/>
        <v>0.95699999999999996</v>
      </c>
      <c r="J15" s="5">
        <f t="shared" si="6"/>
        <v>22.81</v>
      </c>
      <c r="K15" s="5">
        <f t="shared" si="7"/>
        <v>0.55400000000000005</v>
      </c>
      <c r="M15">
        <f t="shared" si="8"/>
        <v>12.636327216070793</v>
      </c>
      <c r="N15" s="5">
        <f t="shared" si="9"/>
        <v>5.7792554492681232</v>
      </c>
      <c r="O15" s="5">
        <f t="shared" si="10"/>
        <v>5.5312325593782905</v>
      </c>
      <c r="P15" s="5">
        <f t="shared" si="11"/>
        <v>0.95708393718411566</v>
      </c>
      <c r="Q15" s="16">
        <f t="shared" si="12"/>
        <v>22.805459039286532</v>
      </c>
      <c r="R15" s="5">
        <f t="shared" si="13"/>
        <v>0.55409221074228021</v>
      </c>
    </row>
    <row r="16" spans="1:18" x14ac:dyDescent="0.3">
      <c r="A16" t="s">
        <v>21</v>
      </c>
      <c r="B16" s="5">
        <f t="shared" si="14"/>
        <v>12.64</v>
      </c>
      <c r="C16">
        <v>5.9499999999999993</v>
      </c>
      <c r="D16">
        <v>5.7000000000000011</v>
      </c>
      <c r="E16">
        <v>26.750000000000004</v>
      </c>
      <c r="F16">
        <v>26.549999999999997</v>
      </c>
      <c r="G16" s="5">
        <f t="shared" si="3"/>
        <v>6.0759999999999996</v>
      </c>
      <c r="H16" s="5">
        <f t="shared" si="4"/>
        <v>5.8280000000000003</v>
      </c>
      <c r="I16" s="5">
        <f t="shared" si="5"/>
        <v>0.95899999999999996</v>
      </c>
      <c r="J16" s="5">
        <f t="shared" si="6"/>
        <v>24.01</v>
      </c>
      <c r="K16" s="5">
        <f t="shared" si="7"/>
        <v>0.52600000000000002</v>
      </c>
      <c r="M16">
        <f t="shared" si="8"/>
        <v>12.636327216070793</v>
      </c>
      <c r="N16" s="5">
        <f t="shared" si="9"/>
        <v>6.0763725187479816</v>
      </c>
      <c r="O16" s="5">
        <f t="shared" si="10"/>
        <v>5.8282836072316435</v>
      </c>
      <c r="P16" s="5">
        <f t="shared" si="11"/>
        <v>0.95917154342481692</v>
      </c>
      <c r="Q16" s="16">
        <f t="shared" si="12"/>
        <v>24.012586269169301</v>
      </c>
      <c r="R16" s="5">
        <f t="shared" si="13"/>
        <v>0.5262376603013007</v>
      </c>
    </row>
    <row r="17" spans="1:18" x14ac:dyDescent="0.3">
      <c r="A17" t="s">
        <v>21</v>
      </c>
      <c r="B17" s="5">
        <f t="shared" si="14"/>
        <v>12.64</v>
      </c>
      <c r="C17">
        <v>6.25</v>
      </c>
      <c r="D17">
        <v>6.15</v>
      </c>
      <c r="E17">
        <v>27.050000000000004</v>
      </c>
      <c r="F17">
        <v>27</v>
      </c>
      <c r="G17" s="5">
        <f t="shared" si="3"/>
        <v>6.3739999999999997</v>
      </c>
      <c r="H17" s="5">
        <f t="shared" si="4"/>
        <v>6.274</v>
      </c>
      <c r="I17" s="5">
        <f t="shared" si="5"/>
        <v>0.98399999999999999</v>
      </c>
      <c r="J17" s="5">
        <f t="shared" si="6"/>
        <v>25.22</v>
      </c>
      <c r="K17" s="5">
        <f t="shared" si="7"/>
        <v>0.501</v>
      </c>
      <c r="M17">
        <f t="shared" si="8"/>
        <v>12.636327216070793</v>
      </c>
      <c r="N17" s="5">
        <f t="shared" si="9"/>
        <v>6.3735849753781117</v>
      </c>
      <c r="O17" s="5">
        <f t="shared" si="10"/>
        <v>6.2740431213259304</v>
      </c>
      <c r="P17" s="5">
        <f t="shared" si="11"/>
        <v>0.9843821249051008</v>
      </c>
      <c r="Q17" s="16">
        <f t="shared" si="12"/>
        <v>25.220101037966195</v>
      </c>
      <c r="R17" s="5">
        <f t="shared" si="13"/>
        <v>0.50104189499669882</v>
      </c>
    </row>
    <row r="18" spans="1:18" x14ac:dyDescent="0.3">
      <c r="A18" t="s">
        <v>21</v>
      </c>
      <c r="B18" s="5">
        <f t="shared" si="14"/>
        <v>12.64</v>
      </c>
      <c r="C18">
        <v>6.9499999999999993</v>
      </c>
      <c r="D18">
        <v>6.8500000000000014</v>
      </c>
      <c r="E18">
        <v>27.750000000000004</v>
      </c>
      <c r="F18">
        <v>27.7</v>
      </c>
      <c r="G18" s="5">
        <f t="shared" si="3"/>
        <v>7.0670000000000002</v>
      </c>
      <c r="H18" s="5">
        <f t="shared" si="4"/>
        <v>6.968</v>
      </c>
      <c r="I18" s="5">
        <f t="shared" si="5"/>
        <v>0.98599999999999999</v>
      </c>
      <c r="J18" s="5">
        <f t="shared" si="6"/>
        <v>28.04</v>
      </c>
      <c r="K18" s="5">
        <f t="shared" si="7"/>
        <v>0.45100000000000001</v>
      </c>
      <c r="M18">
        <f t="shared" si="8"/>
        <v>12.636327216070793</v>
      </c>
      <c r="N18" s="5">
        <f t="shared" si="9"/>
        <v>7.0674286963027058</v>
      </c>
      <c r="O18" s="5">
        <f t="shared" si="10"/>
        <v>6.9678530092228543</v>
      </c>
      <c r="P18" s="5">
        <f t="shared" si="11"/>
        <v>0.98591062020449616</v>
      </c>
      <c r="Q18" s="16">
        <f t="shared" si="12"/>
        <v>28.039049307338637</v>
      </c>
      <c r="R18" s="5">
        <f t="shared" si="13"/>
        <v>0.45066888957477946</v>
      </c>
    </row>
    <row r="19" spans="1:18" x14ac:dyDescent="0.3">
      <c r="A19" t="s">
        <v>21</v>
      </c>
      <c r="B19" s="5">
        <f t="shared" si="14"/>
        <v>12.64</v>
      </c>
      <c r="C19">
        <v>7.1499999999999986</v>
      </c>
      <c r="D19">
        <v>7.0500000000000007</v>
      </c>
      <c r="E19">
        <v>27.950000000000003</v>
      </c>
      <c r="F19">
        <v>27.9</v>
      </c>
      <c r="G19" s="5">
        <f t="shared" si="3"/>
        <v>7.266</v>
      </c>
      <c r="H19" s="5">
        <f t="shared" si="4"/>
        <v>7.1660000000000004</v>
      </c>
      <c r="I19" s="5">
        <f t="shared" si="5"/>
        <v>0.98599999999999999</v>
      </c>
      <c r="J19" s="5">
        <f t="shared" si="6"/>
        <v>28.84</v>
      </c>
      <c r="K19" s="5">
        <f t="shared" si="7"/>
        <v>0.438</v>
      </c>
      <c r="M19">
        <f t="shared" si="8"/>
        <v>12.636327216070793</v>
      </c>
      <c r="N19" s="5">
        <f t="shared" si="9"/>
        <v>7.2657541552242879</v>
      </c>
      <c r="O19" s="5">
        <f t="shared" si="10"/>
        <v>7.1661694164342746</v>
      </c>
      <c r="P19" s="5">
        <f t="shared" si="11"/>
        <v>0.98629395701223821</v>
      </c>
      <c r="Q19" s="16">
        <f t="shared" si="12"/>
        <v>28.844805981845241</v>
      </c>
      <c r="R19" s="5">
        <f t="shared" si="13"/>
        <v>0.43807981319146422</v>
      </c>
    </row>
    <row r="20" spans="1:18" x14ac:dyDescent="0.3">
      <c r="A20" t="s">
        <v>21</v>
      </c>
      <c r="B20" s="5">
        <f>ROUND(M20,2)</f>
        <v>15.89</v>
      </c>
      <c r="C20">
        <v>3.7999999999999972</v>
      </c>
      <c r="D20">
        <v>0</v>
      </c>
      <c r="E20">
        <v>24.6</v>
      </c>
      <c r="F20" s="6" t="s">
        <v>30</v>
      </c>
      <c r="G20" s="5">
        <f t="shared" ref="G20:I21" si="15">ROUND(N20,3)</f>
        <v>4.0359999999999996</v>
      </c>
      <c r="H20" s="5">
        <f t="shared" si="15"/>
        <v>0</v>
      </c>
      <c r="I20" s="5">
        <f t="shared" si="15"/>
        <v>0</v>
      </c>
      <c r="J20" s="5">
        <f>ROUND(Q20,2)</f>
        <v>15.89</v>
      </c>
      <c r="K20" s="5">
        <f>ROUND(R20,3)</f>
        <v>1</v>
      </c>
      <c r="M20">
        <v>15.888519818882365</v>
      </c>
      <c r="N20" s="5">
        <f>(C20+((((1000*M20)/(30*E20))^2)/1962))</f>
        <v>4.0362409353062123</v>
      </c>
      <c r="O20" s="5">
        <f>IF(D20=0,0,(D20+((((1000*M20)/(30*F20))^2)/1962)))</f>
        <v>0</v>
      </c>
      <c r="P20" s="5">
        <f t="shared" si="11"/>
        <v>0</v>
      </c>
      <c r="Q20" s="5">
        <f>M20</f>
        <v>15.888519818882365</v>
      </c>
      <c r="R20" s="5">
        <f>M20/Q20</f>
        <v>1</v>
      </c>
    </row>
    <row r="21" spans="1:18" x14ac:dyDescent="0.3">
      <c r="A21" t="s">
        <v>21</v>
      </c>
      <c r="B21" s="5">
        <f t="shared" ref="B21:B22" si="16">ROUND(M21,2)</f>
        <v>15.89</v>
      </c>
      <c r="C21">
        <v>3.6499999999999986</v>
      </c>
      <c r="D21">
        <v>0</v>
      </c>
      <c r="E21">
        <v>24.450000000000003</v>
      </c>
      <c r="F21">
        <v>20.799999999999997</v>
      </c>
      <c r="G21" s="5">
        <f t="shared" si="15"/>
        <v>3.8889999999999998</v>
      </c>
      <c r="H21" s="5">
        <f t="shared" si="15"/>
        <v>0</v>
      </c>
      <c r="I21" s="5">
        <f t="shared" si="15"/>
        <v>0</v>
      </c>
      <c r="J21" s="5">
        <f>ROUND(Q21,2)</f>
        <v>15.13</v>
      </c>
      <c r="K21" s="5">
        <f>ROUND(R21,3)</f>
        <v>1.05</v>
      </c>
      <c r="M21">
        <f>M20</f>
        <v>15.888519818882365</v>
      </c>
      <c r="N21" s="5">
        <f>(C21+((((1000*M21)/(30*E21))^2)/1962))</f>
        <v>3.8891484886896732</v>
      </c>
      <c r="O21" s="5">
        <f>IF(D21=0,0,(D21+((((1000*M21)/(30*F21))^2)/1962)))</f>
        <v>0</v>
      </c>
      <c r="P21" s="5">
        <f>O21/N21</f>
        <v>0</v>
      </c>
      <c r="Q21" s="16">
        <f xml:space="preserve"> 4.0628*N21 - 0.6745</f>
        <v>15.126332479848404</v>
      </c>
      <c r="R21" s="5">
        <f>M21/Q21</f>
        <v>1.0503881122571754</v>
      </c>
    </row>
    <row r="22" spans="1:18" x14ac:dyDescent="0.3">
      <c r="A22" t="s">
        <v>21</v>
      </c>
      <c r="B22" s="5">
        <f t="shared" si="16"/>
        <v>15.89</v>
      </c>
      <c r="C22">
        <v>3.6999999999999993</v>
      </c>
      <c r="D22">
        <v>1.4499999999999993</v>
      </c>
      <c r="E22">
        <v>24.500000000000004</v>
      </c>
      <c r="F22">
        <v>22.299999999999997</v>
      </c>
      <c r="G22" s="5">
        <f t="shared" ref="G22:G33" si="17">ROUND(N22,3)</f>
        <v>3.9380000000000002</v>
      </c>
      <c r="H22" s="5">
        <f t="shared" ref="H22:H33" si="18">ROUND(O22,3)</f>
        <v>1.7370000000000001</v>
      </c>
      <c r="I22" s="5">
        <f t="shared" ref="I22:I33" si="19">ROUND(P22,3)</f>
        <v>0.441</v>
      </c>
      <c r="J22" s="5">
        <f t="shared" ref="J22:J33" si="20">ROUND(Q22,2)</f>
        <v>15.33</v>
      </c>
      <c r="K22" s="5">
        <f t="shared" ref="K22:K33" si="21">ROUND(R22,3)</f>
        <v>1.0369999999999999</v>
      </c>
      <c r="M22">
        <f t="shared" ref="M22:M33" si="22">M21</f>
        <v>15.888519818882365</v>
      </c>
      <c r="N22" s="5">
        <f t="shared" ref="N22:N33" si="23">(C22+((((1000*M22)/(30*E22))^2)/1962))</f>
        <v>3.9381733684463285</v>
      </c>
      <c r="O22" s="5">
        <f t="shared" ref="O22:O33" si="24">IF(D22=0,0,(D22+((((1000*M22)/(30*F22))^2)/1962)))</f>
        <v>1.7374852991411629</v>
      </c>
      <c r="P22" s="5">
        <f t="shared" ref="P22:P34" si="25">O22/N22</f>
        <v>0.44119065784720096</v>
      </c>
      <c r="Q22" s="16">
        <f t="shared" ref="Q22:Q33" si="26" xml:space="preserve"> 4.0628*N22 - 0.6745</f>
        <v>15.325510761323743</v>
      </c>
      <c r="R22" s="5">
        <f t="shared" ref="R22:R33" si="27">M22/Q22</f>
        <v>1.0367367239060938</v>
      </c>
    </row>
    <row r="23" spans="1:18" x14ac:dyDescent="0.3">
      <c r="A23" t="s">
        <v>21</v>
      </c>
      <c r="B23" s="5">
        <f t="shared" ref="B23:B33" si="28">ROUND(M23,2)</f>
        <v>15.89</v>
      </c>
      <c r="C23">
        <v>4.0499999999999972</v>
      </c>
      <c r="D23">
        <v>2.25</v>
      </c>
      <c r="E23">
        <v>24.85</v>
      </c>
      <c r="F23">
        <v>23.099999999999998</v>
      </c>
      <c r="G23" s="5">
        <f t="shared" si="17"/>
        <v>4.282</v>
      </c>
      <c r="H23" s="5">
        <f t="shared" si="18"/>
        <v>2.5179999999999998</v>
      </c>
      <c r="I23" s="5">
        <f t="shared" si="19"/>
        <v>0.58799999999999997</v>
      </c>
      <c r="J23" s="5">
        <f t="shared" si="20"/>
        <v>16.72</v>
      </c>
      <c r="K23" s="5">
        <f t="shared" si="21"/>
        <v>0.95</v>
      </c>
      <c r="M23">
        <f t="shared" si="22"/>
        <v>15.888519818882365</v>
      </c>
      <c r="N23" s="5">
        <f t="shared" si="23"/>
        <v>4.2815115067222775</v>
      </c>
      <c r="O23" s="5">
        <f t="shared" si="24"/>
        <v>2.5179177009612062</v>
      </c>
      <c r="P23" s="5">
        <f t="shared" si="25"/>
        <v>0.58809084058466177</v>
      </c>
      <c r="Q23" s="16">
        <f t="shared" si="26"/>
        <v>16.720424949511273</v>
      </c>
      <c r="R23" s="5">
        <f t="shared" si="27"/>
        <v>0.95024617298059622</v>
      </c>
    </row>
    <row r="24" spans="1:18" x14ac:dyDescent="0.3">
      <c r="A24" t="s">
        <v>21</v>
      </c>
      <c r="B24" s="5">
        <f t="shared" si="28"/>
        <v>15.89</v>
      </c>
      <c r="C24">
        <v>4.3999999999999986</v>
      </c>
      <c r="D24">
        <v>3.0500000000000007</v>
      </c>
      <c r="E24">
        <v>25.200000000000003</v>
      </c>
      <c r="F24">
        <v>23.9</v>
      </c>
      <c r="G24" s="5">
        <f t="shared" si="17"/>
        <v>4.625</v>
      </c>
      <c r="H24" s="5">
        <f t="shared" si="18"/>
        <v>3.3</v>
      </c>
      <c r="I24" s="5">
        <f t="shared" si="19"/>
        <v>0.71399999999999997</v>
      </c>
      <c r="J24" s="5">
        <f t="shared" si="20"/>
        <v>18.12</v>
      </c>
      <c r="K24" s="5">
        <f t="shared" si="21"/>
        <v>0.877</v>
      </c>
      <c r="M24">
        <f t="shared" si="22"/>
        <v>15.888519818882365</v>
      </c>
      <c r="N24" s="5">
        <f t="shared" si="23"/>
        <v>4.6251252903910123</v>
      </c>
      <c r="O24" s="5">
        <f t="shared" si="24"/>
        <v>3.3002819705710853</v>
      </c>
      <c r="P24" s="5">
        <f t="shared" si="25"/>
        <v>0.71355515004698966</v>
      </c>
      <c r="Q24" s="16">
        <f t="shared" si="26"/>
        <v>18.116459029800609</v>
      </c>
      <c r="R24" s="5">
        <f t="shared" si="27"/>
        <v>0.877021265179172</v>
      </c>
    </row>
    <row r="25" spans="1:18" x14ac:dyDescent="0.3">
      <c r="A25" t="s">
        <v>21</v>
      </c>
      <c r="B25" s="5">
        <f t="shared" si="28"/>
        <v>15.89</v>
      </c>
      <c r="C25">
        <v>4.8499999999999979</v>
      </c>
      <c r="D25">
        <v>3.8500000000000014</v>
      </c>
      <c r="E25">
        <v>25.650000000000002</v>
      </c>
      <c r="F25">
        <v>24.7</v>
      </c>
      <c r="G25" s="5">
        <f t="shared" si="17"/>
        <v>5.0670000000000002</v>
      </c>
      <c r="H25" s="5">
        <f t="shared" si="18"/>
        <v>4.0839999999999996</v>
      </c>
      <c r="I25" s="5">
        <f t="shared" si="19"/>
        <v>0.80600000000000005</v>
      </c>
      <c r="J25" s="5">
        <f t="shared" si="20"/>
        <v>19.91</v>
      </c>
      <c r="K25" s="5">
        <f t="shared" si="21"/>
        <v>0.79800000000000004</v>
      </c>
      <c r="M25">
        <f t="shared" si="22"/>
        <v>15.888519818882365</v>
      </c>
      <c r="N25" s="5">
        <f t="shared" si="23"/>
        <v>5.0672954480351526</v>
      </c>
      <c r="O25" s="5">
        <f t="shared" si="24"/>
        <v>4.0843319254698649</v>
      </c>
      <c r="P25" s="5">
        <f t="shared" si="25"/>
        <v>0.80601811505851062</v>
      </c>
      <c r="Q25" s="16">
        <f t="shared" si="26"/>
        <v>19.912907946277222</v>
      </c>
      <c r="R25" s="5">
        <f t="shared" si="27"/>
        <v>0.79790053073854394</v>
      </c>
    </row>
    <row r="26" spans="1:18" x14ac:dyDescent="0.3">
      <c r="A26" t="s">
        <v>21</v>
      </c>
      <c r="B26" s="5">
        <f t="shared" si="28"/>
        <v>15.89</v>
      </c>
      <c r="C26">
        <v>5.25</v>
      </c>
      <c r="D26">
        <v>4.5500000000000007</v>
      </c>
      <c r="E26">
        <v>26.050000000000004</v>
      </c>
      <c r="F26">
        <v>25.4</v>
      </c>
      <c r="G26" s="5">
        <f t="shared" si="17"/>
        <v>5.4610000000000003</v>
      </c>
      <c r="H26" s="5">
        <f t="shared" si="18"/>
        <v>4.7720000000000002</v>
      </c>
      <c r="I26" s="5">
        <f t="shared" si="19"/>
        <v>0.874</v>
      </c>
      <c r="J26" s="5">
        <f t="shared" si="20"/>
        <v>21.51</v>
      </c>
      <c r="K26" s="5">
        <f t="shared" si="21"/>
        <v>0.73899999999999999</v>
      </c>
      <c r="M26">
        <f t="shared" si="22"/>
        <v>15.888519818882365</v>
      </c>
      <c r="N26" s="5">
        <f t="shared" si="23"/>
        <v>5.4606735009227183</v>
      </c>
      <c r="O26" s="5">
        <f t="shared" si="24"/>
        <v>4.7715939680232964</v>
      </c>
      <c r="P26" s="5">
        <f t="shared" si="25"/>
        <v>0.87381052304574069</v>
      </c>
      <c r="Q26" s="16">
        <f t="shared" si="26"/>
        <v>21.511124299548822</v>
      </c>
      <c r="R26" s="5">
        <f t="shared" si="27"/>
        <v>0.73861875360999207</v>
      </c>
    </row>
    <row r="27" spans="1:18" x14ac:dyDescent="0.3">
      <c r="A27" t="s">
        <v>21</v>
      </c>
      <c r="B27" s="5">
        <f t="shared" si="28"/>
        <v>15.89</v>
      </c>
      <c r="C27">
        <v>5.7999999999999972</v>
      </c>
      <c r="D27">
        <v>5.2000000000000011</v>
      </c>
      <c r="E27">
        <v>26.6</v>
      </c>
      <c r="F27">
        <v>26.049999999999997</v>
      </c>
      <c r="G27" s="5">
        <f t="shared" si="17"/>
        <v>6.0019999999999998</v>
      </c>
      <c r="H27" s="5">
        <f t="shared" si="18"/>
        <v>5.4109999999999996</v>
      </c>
      <c r="I27" s="5">
        <f t="shared" si="19"/>
        <v>0.90100000000000002</v>
      </c>
      <c r="J27" s="5">
        <f t="shared" si="20"/>
        <v>23.71</v>
      </c>
      <c r="K27" s="5">
        <f t="shared" si="21"/>
        <v>0.67</v>
      </c>
      <c r="M27">
        <f t="shared" si="22"/>
        <v>15.888519818882365</v>
      </c>
      <c r="N27" s="5">
        <f t="shared" si="23"/>
        <v>6.0020515071653389</v>
      </c>
      <c r="O27" s="5">
        <f t="shared" si="24"/>
        <v>5.4106735009227203</v>
      </c>
      <c r="P27" s="5">
        <f t="shared" si="25"/>
        <v>0.90147068789119478</v>
      </c>
      <c r="Q27" s="16">
        <f t="shared" si="26"/>
        <v>23.710634863311341</v>
      </c>
      <c r="R27" s="5">
        <f t="shared" si="27"/>
        <v>0.67010098677144536</v>
      </c>
    </row>
    <row r="28" spans="1:18" x14ac:dyDescent="0.3">
      <c r="A28" t="s">
        <v>21</v>
      </c>
      <c r="B28" s="5">
        <f t="shared" si="28"/>
        <v>15.89</v>
      </c>
      <c r="C28">
        <v>6.2999999999999972</v>
      </c>
      <c r="D28">
        <v>5.8500000000000014</v>
      </c>
      <c r="E28">
        <v>27.1</v>
      </c>
      <c r="F28">
        <v>26.7</v>
      </c>
      <c r="G28" s="5">
        <f t="shared" si="17"/>
        <v>6.4950000000000001</v>
      </c>
      <c r="H28" s="5">
        <f t="shared" si="18"/>
        <v>6.0510000000000002</v>
      </c>
      <c r="I28" s="5">
        <f t="shared" si="19"/>
        <v>0.93200000000000005</v>
      </c>
      <c r="J28" s="5">
        <f t="shared" si="20"/>
        <v>25.71</v>
      </c>
      <c r="K28" s="5">
        <f t="shared" si="21"/>
        <v>0.61799999999999999</v>
      </c>
      <c r="M28">
        <f t="shared" si="22"/>
        <v>15.888519818882365</v>
      </c>
      <c r="N28" s="5">
        <f t="shared" si="23"/>
        <v>6.4946645122069517</v>
      </c>
      <c r="O28" s="5">
        <f t="shared" si="24"/>
        <v>6.0505408469888904</v>
      </c>
      <c r="P28" s="5">
        <f t="shared" si="25"/>
        <v>0.93161715060365091</v>
      </c>
      <c r="Q28" s="16">
        <f t="shared" si="26"/>
        <v>25.712022980194405</v>
      </c>
      <c r="R28" s="5">
        <f t="shared" si="27"/>
        <v>0.61794125771904684</v>
      </c>
    </row>
    <row r="29" spans="1:18" x14ac:dyDescent="0.3">
      <c r="A29" t="s">
        <v>21</v>
      </c>
      <c r="B29" s="5">
        <f t="shared" si="28"/>
        <v>15.89</v>
      </c>
      <c r="C29">
        <v>6.8499999999999979</v>
      </c>
      <c r="D29">
        <v>6.4500000000000011</v>
      </c>
      <c r="E29">
        <v>27.650000000000002</v>
      </c>
      <c r="F29">
        <v>27.299999999999997</v>
      </c>
      <c r="G29" s="5">
        <f t="shared" si="17"/>
        <v>7.0369999999999999</v>
      </c>
      <c r="H29" s="5">
        <f t="shared" si="18"/>
        <v>6.6420000000000003</v>
      </c>
      <c r="I29" s="5">
        <f t="shared" si="19"/>
        <v>0.94399999999999995</v>
      </c>
      <c r="J29" s="5">
        <f t="shared" si="20"/>
        <v>27.92</v>
      </c>
      <c r="K29" s="5">
        <f t="shared" si="21"/>
        <v>0.56899999999999995</v>
      </c>
      <c r="M29">
        <f t="shared" si="22"/>
        <v>15.888519818882365</v>
      </c>
      <c r="N29" s="5">
        <f t="shared" si="23"/>
        <v>7.0369971968253484</v>
      </c>
      <c r="O29" s="5">
        <f t="shared" si="24"/>
        <v>6.6418227326408648</v>
      </c>
      <c r="P29" s="5">
        <f t="shared" si="25"/>
        <v>0.94384331084247675</v>
      </c>
      <c r="Q29" s="16">
        <f t="shared" si="26"/>
        <v>27.91541221126203</v>
      </c>
      <c r="R29" s="5">
        <f t="shared" si="27"/>
        <v>0.56916658434556067</v>
      </c>
    </row>
    <row r="30" spans="1:18" x14ac:dyDescent="0.3">
      <c r="A30" t="s">
        <v>21</v>
      </c>
      <c r="B30" s="5">
        <f t="shared" si="28"/>
        <v>15.89</v>
      </c>
      <c r="C30">
        <v>7.4499999999999993</v>
      </c>
      <c r="D30">
        <v>7.15</v>
      </c>
      <c r="E30">
        <v>28.250000000000004</v>
      </c>
      <c r="F30">
        <v>28</v>
      </c>
      <c r="G30" s="5">
        <f t="shared" si="17"/>
        <v>7.6289999999999996</v>
      </c>
      <c r="H30" s="5">
        <f t="shared" si="18"/>
        <v>7.3319999999999999</v>
      </c>
      <c r="I30" s="5">
        <f t="shared" si="19"/>
        <v>0.96099999999999997</v>
      </c>
      <c r="J30" s="5">
        <f t="shared" si="20"/>
        <v>30.32</v>
      </c>
      <c r="K30" s="5">
        <f t="shared" si="21"/>
        <v>0.52400000000000002</v>
      </c>
      <c r="M30">
        <f t="shared" si="22"/>
        <v>15.888519818882365</v>
      </c>
      <c r="N30" s="5">
        <f t="shared" si="23"/>
        <v>7.6291383060974658</v>
      </c>
      <c r="O30" s="5">
        <f t="shared" si="24"/>
        <v>7.3323514852167211</v>
      </c>
      <c r="P30" s="5">
        <f t="shared" si="25"/>
        <v>0.96109825133940185</v>
      </c>
      <c r="Q30" s="16">
        <f t="shared" si="26"/>
        <v>30.321163110012787</v>
      </c>
      <c r="R30" s="5">
        <f t="shared" si="27"/>
        <v>0.52400759697887678</v>
      </c>
    </row>
    <row r="31" spans="1:18" x14ac:dyDescent="0.3">
      <c r="A31" t="s">
        <v>21</v>
      </c>
      <c r="B31" s="5">
        <f t="shared" si="28"/>
        <v>15.89</v>
      </c>
      <c r="C31">
        <v>7.9999999999999982</v>
      </c>
      <c r="D31">
        <v>7.8000000000000007</v>
      </c>
      <c r="E31">
        <v>28.800000000000004</v>
      </c>
      <c r="F31">
        <v>28.65</v>
      </c>
      <c r="G31" s="5">
        <f t="shared" si="17"/>
        <v>8.1720000000000006</v>
      </c>
      <c r="H31" s="5">
        <f t="shared" si="18"/>
        <v>7.9740000000000002</v>
      </c>
      <c r="I31" s="5">
        <f t="shared" si="19"/>
        <v>0.97599999999999998</v>
      </c>
      <c r="J31" s="5">
        <f t="shared" si="20"/>
        <v>32.53</v>
      </c>
      <c r="K31" s="5">
        <f t="shared" si="21"/>
        <v>0.48799999999999999</v>
      </c>
      <c r="M31">
        <f t="shared" si="22"/>
        <v>15.888519818882365</v>
      </c>
      <c r="N31" s="5">
        <f t="shared" si="23"/>
        <v>8.1723615504556175</v>
      </c>
      <c r="O31" s="5">
        <f t="shared" si="24"/>
        <v>7.974171108138373</v>
      </c>
      <c r="P31" s="5">
        <f t="shared" si="25"/>
        <v>0.97574869380244256</v>
      </c>
      <c r="Q31" s="16">
        <f t="shared" si="26"/>
        <v>32.528170507191085</v>
      </c>
      <c r="R31" s="5">
        <f t="shared" si="27"/>
        <v>0.48845414823959588</v>
      </c>
    </row>
    <row r="32" spans="1:18" x14ac:dyDescent="0.3">
      <c r="A32" t="s">
        <v>21</v>
      </c>
      <c r="B32" s="5">
        <f t="shared" si="28"/>
        <v>15.89</v>
      </c>
      <c r="C32">
        <v>8.5499999999999989</v>
      </c>
      <c r="D32">
        <v>8.4</v>
      </c>
      <c r="E32">
        <v>29.35</v>
      </c>
      <c r="F32">
        <v>29.25</v>
      </c>
      <c r="G32" s="5">
        <f t="shared" si="17"/>
        <v>8.7159999999999993</v>
      </c>
      <c r="H32" s="5">
        <f t="shared" si="18"/>
        <v>8.5670000000000002</v>
      </c>
      <c r="I32" s="5">
        <f t="shared" si="19"/>
        <v>0.98299999999999998</v>
      </c>
      <c r="J32" s="5">
        <f t="shared" si="20"/>
        <v>34.74</v>
      </c>
      <c r="K32" s="5">
        <f t="shared" si="21"/>
        <v>0.45700000000000002</v>
      </c>
      <c r="M32">
        <f t="shared" si="22"/>
        <v>15.888519818882365</v>
      </c>
      <c r="N32" s="5">
        <f t="shared" si="23"/>
        <v>8.715962189761596</v>
      </c>
      <c r="O32" s="5">
        <f t="shared" si="24"/>
        <v>8.5670989137671523</v>
      </c>
      <c r="P32" s="5">
        <f t="shared" si="25"/>
        <v>0.98292061475790826</v>
      </c>
      <c r="Q32" s="16">
        <f t="shared" si="26"/>
        <v>34.736711184563411</v>
      </c>
      <c r="R32" s="5">
        <f t="shared" si="27"/>
        <v>0.45739850656739889</v>
      </c>
    </row>
    <row r="33" spans="1:18" x14ac:dyDescent="0.3">
      <c r="A33" t="s">
        <v>21</v>
      </c>
      <c r="B33" s="5">
        <f t="shared" si="28"/>
        <v>15.89</v>
      </c>
      <c r="C33">
        <v>8.8499999999999979</v>
      </c>
      <c r="D33">
        <v>8.8500000000000014</v>
      </c>
      <c r="E33">
        <v>29.650000000000002</v>
      </c>
      <c r="F33">
        <v>29.7</v>
      </c>
      <c r="G33" s="5">
        <f t="shared" si="17"/>
        <v>9.0129999999999999</v>
      </c>
      <c r="H33" s="5">
        <f t="shared" si="18"/>
        <v>9.0120000000000005</v>
      </c>
      <c r="I33" s="5">
        <f t="shared" si="19"/>
        <v>1</v>
      </c>
      <c r="J33" s="5">
        <f t="shared" si="20"/>
        <v>35.94</v>
      </c>
      <c r="K33" s="5">
        <f t="shared" si="21"/>
        <v>0.442</v>
      </c>
      <c r="M33">
        <f t="shared" si="22"/>
        <v>15.888519818882365</v>
      </c>
      <c r="N33" s="5">
        <f t="shared" si="23"/>
        <v>9.0126207546842529</v>
      </c>
      <c r="O33" s="5">
        <f t="shared" si="24"/>
        <v>9.0120736709518425</v>
      </c>
      <c r="P33" s="5">
        <f t="shared" si="25"/>
        <v>0.99993929804134651</v>
      </c>
      <c r="Q33" s="16">
        <f t="shared" si="26"/>
        <v>35.94197560213118</v>
      </c>
      <c r="R33" s="5">
        <f t="shared" si="27"/>
        <v>0.44206028056900287</v>
      </c>
    </row>
    <row r="34" spans="1:18" x14ac:dyDescent="0.3">
      <c r="A34" t="s">
        <v>21</v>
      </c>
      <c r="B34" s="5">
        <f>ROUND(M34,2)</f>
        <v>18.739999999999998</v>
      </c>
      <c r="C34">
        <v>4.5499999999999972</v>
      </c>
      <c r="D34">
        <v>0</v>
      </c>
      <c r="E34">
        <v>25.35</v>
      </c>
      <c r="F34" s="6" t="s">
        <v>30</v>
      </c>
      <c r="G34" s="5">
        <f t="shared" ref="G34:I35" si="29">ROUND(N34,3)</f>
        <v>4.8600000000000003</v>
      </c>
      <c r="H34" s="5">
        <f t="shared" si="29"/>
        <v>0</v>
      </c>
      <c r="I34" s="5">
        <f t="shared" si="29"/>
        <v>0</v>
      </c>
      <c r="J34" s="5">
        <f>ROUND(Q34,2)</f>
        <v>18.739999999999998</v>
      </c>
      <c r="K34" s="5">
        <f>ROUND(R34,3)</f>
        <v>1</v>
      </c>
      <c r="M34">
        <v>18.74185294842578</v>
      </c>
      <c r="N34" s="5">
        <f>(C34+((((1000*M34)/(30*E34))^2)/1962))</f>
        <v>4.8595477219068162</v>
      </c>
      <c r="O34" s="5">
        <f>IF(D34=0,0,(D34+((((1000*M34)/(30*F34))^2)/1962)))</f>
        <v>0</v>
      </c>
      <c r="P34" s="5">
        <f t="shared" si="25"/>
        <v>0</v>
      </c>
      <c r="Q34" s="5">
        <f>M34</f>
        <v>18.74185294842578</v>
      </c>
      <c r="R34" s="5">
        <f>M34/Q34</f>
        <v>1</v>
      </c>
    </row>
    <row r="35" spans="1:18" x14ac:dyDescent="0.3">
      <c r="A35" t="s">
        <v>21</v>
      </c>
      <c r="B35" s="5">
        <f t="shared" ref="B35:B36" si="30">ROUND(M35,2)</f>
        <v>18.739999999999998</v>
      </c>
      <c r="C35">
        <v>4.5</v>
      </c>
      <c r="D35">
        <v>0</v>
      </c>
      <c r="E35">
        <v>25.300000000000004</v>
      </c>
      <c r="F35">
        <v>20.549999999999997</v>
      </c>
      <c r="G35" s="5">
        <f t="shared" si="29"/>
        <v>4.8109999999999999</v>
      </c>
      <c r="H35" s="5">
        <f t="shared" si="29"/>
        <v>0</v>
      </c>
      <c r="I35" s="5">
        <f t="shared" si="29"/>
        <v>0</v>
      </c>
      <c r="J35" s="5">
        <f>ROUND(Q35,2)</f>
        <v>18.87</v>
      </c>
      <c r="K35" s="5">
        <f>ROUND(R35,3)</f>
        <v>0.99299999999999999</v>
      </c>
      <c r="M35">
        <f>M34</f>
        <v>18.74185294842578</v>
      </c>
      <c r="N35" s="5">
        <f>(C35+((((1000*M35)/(30*E35))^2)/1962))</f>
        <v>4.8107724396898321</v>
      </c>
      <c r="O35" s="5">
        <f>IF(D35=0,0,(D35+((((1000*M35)/(30*F35))^2)/1962)))</f>
        <v>0</v>
      </c>
      <c r="P35" s="5">
        <f>O35/N35</f>
        <v>0</v>
      </c>
      <c r="Q35" s="16">
        <f xml:space="preserve"> 4.0628*N35 - 0.6745</f>
        <v>18.870706267971851</v>
      </c>
      <c r="R35" s="5">
        <f>M35/Q35</f>
        <v>0.99317178076345947</v>
      </c>
    </row>
    <row r="36" spans="1:18" x14ac:dyDescent="0.3">
      <c r="A36" t="s">
        <v>21</v>
      </c>
      <c r="B36" s="5">
        <f t="shared" si="30"/>
        <v>18.739999999999998</v>
      </c>
      <c r="C36">
        <v>4.41</v>
      </c>
      <c r="D36">
        <v>1.4000000000000021</v>
      </c>
      <c r="E36">
        <v>25.210000000000004</v>
      </c>
      <c r="F36">
        <v>22.25</v>
      </c>
      <c r="G36" s="5">
        <f t="shared" ref="G36:G49" si="31">ROUND(N36,3)</f>
        <v>4.7229999999999999</v>
      </c>
      <c r="H36" s="5">
        <f t="shared" ref="H36:H49" si="32">ROUND(O36,3)</f>
        <v>1.802</v>
      </c>
      <c r="I36" s="5">
        <f t="shared" ref="I36:I49" si="33">ROUND(P36,3)</f>
        <v>0.38100000000000001</v>
      </c>
      <c r="J36" s="5">
        <f t="shared" ref="J36:J49" si="34">ROUND(Q36,2)</f>
        <v>18.510000000000002</v>
      </c>
      <c r="K36" s="5">
        <f t="shared" ref="K36:K49" si="35">ROUND(R36,3)</f>
        <v>1.012</v>
      </c>
      <c r="M36">
        <f t="shared" ref="M36:M49" si="36">M35</f>
        <v>18.74185294842578</v>
      </c>
      <c r="N36" s="5">
        <f t="shared" ref="N36:N49" si="37">(C36+((((1000*M36)/(30*E36))^2)/1962))</f>
        <v>4.7229953230956987</v>
      </c>
      <c r="O36" s="5">
        <f t="shared" ref="O36:O49" si="38">IF(D36=0,0,(D36+((((1000*M36)/(30*F36))^2)/1962)))</f>
        <v>1.8018125608808297</v>
      </c>
      <c r="P36" s="5">
        <f t="shared" ref="P36:P50" si="39">O36/N36</f>
        <v>0.38149784990678909</v>
      </c>
      <c r="Q36" s="16">
        <f t="shared" ref="Q36:Q49" si="40" xml:space="preserve"> 4.0628*N36 - 0.6745</f>
        <v>18.514085398673206</v>
      </c>
      <c r="R36" s="5">
        <f t="shared" ref="R36:R49" si="41">M36/Q36</f>
        <v>1.012302392737634</v>
      </c>
    </row>
    <row r="37" spans="1:18" x14ac:dyDescent="0.3">
      <c r="A37" t="s">
        <v>21</v>
      </c>
      <c r="B37" s="5">
        <f t="shared" ref="B37:B49" si="42">ROUND(M37,2)</f>
        <v>18.739999999999998</v>
      </c>
      <c r="C37">
        <v>4.5499999999999972</v>
      </c>
      <c r="D37">
        <v>2.0500000000000007</v>
      </c>
      <c r="E37">
        <v>25.35</v>
      </c>
      <c r="F37">
        <v>22.9</v>
      </c>
      <c r="G37" s="5">
        <f t="shared" si="31"/>
        <v>4.8600000000000003</v>
      </c>
      <c r="H37" s="5">
        <f t="shared" si="32"/>
        <v>2.4289999999999998</v>
      </c>
      <c r="I37" s="5">
        <f t="shared" si="33"/>
        <v>0.5</v>
      </c>
      <c r="J37" s="5">
        <f t="shared" si="34"/>
        <v>19.07</v>
      </c>
      <c r="K37" s="5">
        <f t="shared" si="35"/>
        <v>0.98299999999999998</v>
      </c>
      <c r="M37">
        <f t="shared" si="36"/>
        <v>18.74185294842578</v>
      </c>
      <c r="N37" s="5">
        <f t="shared" si="37"/>
        <v>4.8595477219068162</v>
      </c>
      <c r="O37" s="5">
        <f t="shared" si="38"/>
        <v>2.4293259680804429</v>
      </c>
      <c r="P37" s="5">
        <f t="shared" si="39"/>
        <v>0.49990783239540049</v>
      </c>
      <c r="Q37" s="16">
        <f t="shared" si="40"/>
        <v>19.068870484563014</v>
      </c>
      <c r="R37" s="5">
        <f t="shared" si="41"/>
        <v>0.98285071282004</v>
      </c>
    </row>
    <row r="38" spans="1:18" x14ac:dyDescent="0.3">
      <c r="A38" t="s">
        <v>21</v>
      </c>
      <c r="B38" s="5">
        <f t="shared" si="42"/>
        <v>18.739999999999998</v>
      </c>
      <c r="C38">
        <v>4.7699999999999996</v>
      </c>
      <c r="D38">
        <v>2.75</v>
      </c>
      <c r="E38">
        <v>25.570000000000004</v>
      </c>
      <c r="F38">
        <v>23.599999999999998</v>
      </c>
      <c r="G38" s="5">
        <f t="shared" si="31"/>
        <v>5.0739999999999998</v>
      </c>
      <c r="H38" s="5">
        <f t="shared" si="32"/>
        <v>3.1070000000000002</v>
      </c>
      <c r="I38" s="5">
        <f t="shared" si="33"/>
        <v>0.61199999999999999</v>
      </c>
      <c r="J38" s="5">
        <f t="shared" si="34"/>
        <v>19.940000000000001</v>
      </c>
      <c r="K38" s="5">
        <f t="shared" si="35"/>
        <v>0.94</v>
      </c>
      <c r="M38">
        <f t="shared" si="36"/>
        <v>18.74185294842578</v>
      </c>
      <c r="N38" s="5">
        <f t="shared" si="37"/>
        <v>5.074244042894458</v>
      </c>
      <c r="O38" s="5">
        <f t="shared" si="38"/>
        <v>3.1071573019984644</v>
      </c>
      <c r="P38" s="5">
        <f t="shared" si="39"/>
        <v>0.61233895644996905</v>
      </c>
      <c r="Q38" s="16">
        <f t="shared" si="40"/>
        <v>19.941138697471608</v>
      </c>
      <c r="R38" s="5">
        <f t="shared" si="41"/>
        <v>0.93985871282275923</v>
      </c>
    </row>
    <row r="39" spans="1:18" x14ac:dyDescent="0.3">
      <c r="A39" t="s">
        <v>21</v>
      </c>
      <c r="B39" s="5">
        <f t="shared" si="42"/>
        <v>18.739999999999998</v>
      </c>
      <c r="C39">
        <v>5.0999999999999979</v>
      </c>
      <c r="D39">
        <v>3.4499999999999993</v>
      </c>
      <c r="E39">
        <v>25.900000000000002</v>
      </c>
      <c r="F39">
        <v>24.299999999999997</v>
      </c>
      <c r="G39" s="5">
        <f t="shared" si="31"/>
        <v>5.3970000000000002</v>
      </c>
      <c r="H39" s="5">
        <f t="shared" si="32"/>
        <v>3.7869999999999999</v>
      </c>
      <c r="I39" s="5">
        <f t="shared" si="33"/>
        <v>0.70199999999999996</v>
      </c>
      <c r="J39" s="5">
        <f t="shared" si="34"/>
        <v>21.25</v>
      </c>
      <c r="K39" s="5">
        <f t="shared" si="35"/>
        <v>0.88200000000000001</v>
      </c>
      <c r="M39">
        <f t="shared" si="36"/>
        <v>18.74185294842578</v>
      </c>
      <c r="N39" s="5">
        <f t="shared" si="37"/>
        <v>5.3965404971915492</v>
      </c>
      <c r="O39" s="5">
        <f t="shared" si="38"/>
        <v>3.7868767141205852</v>
      </c>
      <c r="P39" s="5">
        <f t="shared" si="39"/>
        <v>0.70172302349835791</v>
      </c>
      <c r="Q39" s="16">
        <f t="shared" si="40"/>
        <v>21.250564731989829</v>
      </c>
      <c r="R39" s="5">
        <f t="shared" si="41"/>
        <v>0.88194611224672415</v>
      </c>
    </row>
    <row r="40" spans="1:18" x14ac:dyDescent="0.3">
      <c r="A40" t="s">
        <v>21</v>
      </c>
      <c r="B40" s="5">
        <f t="shared" si="42"/>
        <v>18.739999999999998</v>
      </c>
      <c r="C40">
        <v>5.4399999999999977</v>
      </c>
      <c r="D40">
        <v>4.1500000000000021</v>
      </c>
      <c r="E40">
        <v>26.240000000000002</v>
      </c>
      <c r="F40">
        <v>25</v>
      </c>
      <c r="G40" s="5">
        <f t="shared" si="31"/>
        <v>5.7290000000000001</v>
      </c>
      <c r="H40" s="5">
        <f t="shared" si="32"/>
        <v>4.468</v>
      </c>
      <c r="I40" s="5">
        <f t="shared" si="33"/>
        <v>0.78</v>
      </c>
      <c r="J40" s="5">
        <f t="shared" si="34"/>
        <v>22.6</v>
      </c>
      <c r="K40" s="5">
        <f t="shared" si="35"/>
        <v>0.82899999999999996</v>
      </c>
      <c r="M40">
        <f t="shared" si="36"/>
        <v>18.74185294842578</v>
      </c>
      <c r="N40" s="5">
        <f t="shared" si="37"/>
        <v>5.7289055454939035</v>
      </c>
      <c r="O40" s="5">
        <f t="shared" si="38"/>
        <v>4.4682757294737057</v>
      </c>
      <c r="P40" s="5">
        <f t="shared" si="39"/>
        <v>0.77995276654338419</v>
      </c>
      <c r="Q40" s="16">
        <f t="shared" si="40"/>
        <v>22.600897450232633</v>
      </c>
      <c r="R40" s="5">
        <f t="shared" si="41"/>
        <v>0.82925259891539704</v>
      </c>
    </row>
    <row r="41" spans="1:18" x14ac:dyDescent="0.3">
      <c r="A41" t="s">
        <v>21</v>
      </c>
      <c r="B41" s="5">
        <f t="shared" si="42"/>
        <v>18.739999999999998</v>
      </c>
      <c r="C41">
        <v>5.8999999999999986</v>
      </c>
      <c r="D41">
        <v>4.9000000000000004</v>
      </c>
      <c r="E41">
        <v>26.700000000000003</v>
      </c>
      <c r="F41">
        <v>25.75</v>
      </c>
      <c r="G41" s="5">
        <f t="shared" si="31"/>
        <v>6.1790000000000003</v>
      </c>
      <c r="H41" s="5">
        <f t="shared" si="32"/>
        <v>5.2</v>
      </c>
      <c r="I41" s="5">
        <f t="shared" si="33"/>
        <v>0.84199999999999997</v>
      </c>
      <c r="J41" s="5">
        <f t="shared" si="34"/>
        <v>24.43</v>
      </c>
      <c r="K41" s="5">
        <f t="shared" si="35"/>
        <v>0.76700000000000002</v>
      </c>
      <c r="M41">
        <f t="shared" si="36"/>
        <v>18.74185294842578</v>
      </c>
      <c r="N41" s="5">
        <f t="shared" si="37"/>
        <v>6.1790365006116845</v>
      </c>
      <c r="O41" s="5">
        <f t="shared" si="38"/>
        <v>5.2000054005784753</v>
      </c>
      <c r="P41" s="5">
        <f t="shared" si="39"/>
        <v>0.84155602577581612</v>
      </c>
      <c r="Q41" s="16">
        <f t="shared" si="40"/>
        <v>24.429689494685153</v>
      </c>
      <c r="R41" s="5">
        <f t="shared" si="41"/>
        <v>0.76717524193269826</v>
      </c>
    </row>
    <row r="42" spans="1:18" x14ac:dyDescent="0.3">
      <c r="A42" t="s">
        <v>21</v>
      </c>
      <c r="B42" s="5">
        <f t="shared" si="42"/>
        <v>18.739999999999998</v>
      </c>
      <c r="C42">
        <v>6.3999999999999986</v>
      </c>
      <c r="D42">
        <v>5.5500000000000007</v>
      </c>
      <c r="E42">
        <v>27.200000000000003</v>
      </c>
      <c r="F42">
        <v>26.4</v>
      </c>
      <c r="G42" s="5">
        <f t="shared" si="31"/>
        <v>6.6689999999999996</v>
      </c>
      <c r="H42" s="5">
        <f t="shared" si="32"/>
        <v>5.835</v>
      </c>
      <c r="I42" s="5">
        <f t="shared" si="33"/>
        <v>0.875</v>
      </c>
      <c r="J42" s="5">
        <f t="shared" si="34"/>
        <v>26.42</v>
      </c>
      <c r="K42" s="5">
        <f t="shared" si="35"/>
        <v>0.70899999999999996</v>
      </c>
      <c r="M42">
        <f t="shared" si="36"/>
        <v>18.74185294842578</v>
      </c>
      <c r="N42" s="5">
        <f t="shared" si="37"/>
        <v>6.6688720952112126</v>
      </c>
      <c r="O42" s="5">
        <f t="shared" si="38"/>
        <v>5.8354142718679194</v>
      </c>
      <c r="P42" s="5">
        <f t="shared" si="39"/>
        <v>0.87502267078389717</v>
      </c>
      <c r="Q42" s="16">
        <f t="shared" si="40"/>
        <v>26.419793548424117</v>
      </c>
      <c r="R42" s="5">
        <f t="shared" si="41"/>
        <v>0.7093868055431376</v>
      </c>
    </row>
    <row r="43" spans="1:18" x14ac:dyDescent="0.3">
      <c r="A43" t="s">
        <v>21</v>
      </c>
      <c r="B43" s="5">
        <f t="shared" si="42"/>
        <v>18.739999999999998</v>
      </c>
      <c r="C43">
        <v>6.8999999999999986</v>
      </c>
      <c r="D43">
        <v>6.2000000000000011</v>
      </c>
      <c r="E43">
        <v>27.700000000000003</v>
      </c>
      <c r="F43">
        <v>27.049999999999997</v>
      </c>
      <c r="G43" s="5">
        <f t="shared" si="31"/>
        <v>7.1589999999999998</v>
      </c>
      <c r="H43" s="5">
        <f t="shared" si="32"/>
        <v>6.4720000000000004</v>
      </c>
      <c r="I43" s="5">
        <f t="shared" si="33"/>
        <v>0.90400000000000003</v>
      </c>
      <c r="J43" s="5">
        <f t="shared" si="34"/>
        <v>28.41</v>
      </c>
      <c r="K43" s="5">
        <f t="shared" si="35"/>
        <v>0.66</v>
      </c>
      <c r="M43">
        <f t="shared" si="36"/>
        <v>18.74185294842578</v>
      </c>
      <c r="N43" s="5">
        <f t="shared" si="37"/>
        <v>7.1592531258338612</v>
      </c>
      <c r="O43" s="5">
        <f t="shared" si="38"/>
        <v>6.4718623086856555</v>
      </c>
      <c r="P43" s="5">
        <f t="shared" si="39"/>
        <v>0.90398568048002315</v>
      </c>
      <c r="Q43" s="16">
        <f t="shared" si="40"/>
        <v>28.412113599637813</v>
      </c>
      <c r="R43" s="5">
        <f t="shared" si="41"/>
        <v>0.65964303861803142</v>
      </c>
    </row>
    <row r="44" spans="1:18" x14ac:dyDescent="0.3">
      <c r="A44" t="s">
        <v>21</v>
      </c>
      <c r="B44" s="5">
        <f t="shared" si="42"/>
        <v>18.739999999999998</v>
      </c>
      <c r="C44">
        <v>7.4499999999999993</v>
      </c>
      <c r="D44">
        <v>6.870000000000001</v>
      </c>
      <c r="E44">
        <v>28.250000000000004</v>
      </c>
      <c r="F44">
        <v>27.72</v>
      </c>
      <c r="G44" s="5">
        <f t="shared" si="31"/>
        <v>7.6989999999999998</v>
      </c>
      <c r="H44" s="5">
        <f t="shared" si="32"/>
        <v>7.1289999999999996</v>
      </c>
      <c r="I44" s="5">
        <f t="shared" si="33"/>
        <v>0.92600000000000005</v>
      </c>
      <c r="J44" s="5">
        <f t="shared" si="34"/>
        <v>30.61</v>
      </c>
      <c r="K44" s="5">
        <f t="shared" si="35"/>
        <v>0.61199999999999999</v>
      </c>
      <c r="M44">
        <f t="shared" si="36"/>
        <v>18.74185294842578</v>
      </c>
      <c r="N44" s="5">
        <f t="shared" si="37"/>
        <v>7.6992565819357059</v>
      </c>
      <c r="O44" s="5">
        <f t="shared" si="38"/>
        <v>7.1288791581568436</v>
      </c>
      <c r="P44" s="5">
        <f t="shared" si="39"/>
        <v>0.92591785743092336</v>
      </c>
      <c r="Q44" s="16">
        <f t="shared" si="40"/>
        <v>30.60603964108839</v>
      </c>
      <c r="R44" s="5">
        <f t="shared" si="41"/>
        <v>0.6123579910438649</v>
      </c>
    </row>
    <row r="45" spans="1:18" x14ac:dyDescent="0.3">
      <c r="A45" t="s">
        <v>21</v>
      </c>
      <c r="B45" s="5">
        <f t="shared" si="42"/>
        <v>18.739999999999998</v>
      </c>
      <c r="C45">
        <v>7.9499999999999993</v>
      </c>
      <c r="D45">
        <v>7.5</v>
      </c>
      <c r="E45">
        <v>28.750000000000004</v>
      </c>
      <c r="F45">
        <v>28.349999999999998</v>
      </c>
      <c r="G45" s="5">
        <f t="shared" si="31"/>
        <v>8.1910000000000007</v>
      </c>
      <c r="H45" s="5">
        <f t="shared" si="32"/>
        <v>7.7480000000000002</v>
      </c>
      <c r="I45" s="5">
        <f t="shared" si="33"/>
        <v>0.94599999999999995</v>
      </c>
      <c r="J45" s="5">
        <f t="shared" si="34"/>
        <v>32.6</v>
      </c>
      <c r="K45" s="5">
        <f t="shared" si="35"/>
        <v>0.57499999999999996</v>
      </c>
      <c r="M45">
        <f t="shared" si="36"/>
        <v>18.74185294842578</v>
      </c>
      <c r="N45" s="5">
        <f t="shared" si="37"/>
        <v>8.1906621772958061</v>
      </c>
      <c r="O45" s="5">
        <f t="shared" si="38"/>
        <v>7.7475012593538999</v>
      </c>
      <c r="P45" s="5">
        <f t="shared" si="39"/>
        <v>0.94589437235363816</v>
      </c>
      <c r="Q45" s="16">
        <f t="shared" si="40"/>
        <v>32.602522293917403</v>
      </c>
      <c r="R45" s="5">
        <f t="shared" si="41"/>
        <v>0.5748589872729698</v>
      </c>
    </row>
    <row r="46" spans="1:18" x14ac:dyDescent="0.3">
      <c r="A46" t="s">
        <v>21</v>
      </c>
      <c r="B46" s="5">
        <f t="shared" si="42"/>
        <v>18.739999999999998</v>
      </c>
      <c r="C46">
        <v>8.4499999999999993</v>
      </c>
      <c r="D46">
        <v>8.08</v>
      </c>
      <c r="E46">
        <v>29.250000000000004</v>
      </c>
      <c r="F46">
        <v>28.93</v>
      </c>
      <c r="G46" s="5">
        <f t="shared" si="31"/>
        <v>8.6829999999999998</v>
      </c>
      <c r="H46" s="5">
        <f t="shared" si="32"/>
        <v>8.3179999999999996</v>
      </c>
      <c r="I46" s="5">
        <f t="shared" si="33"/>
        <v>0.95799999999999996</v>
      </c>
      <c r="J46" s="5">
        <f t="shared" si="34"/>
        <v>34.6</v>
      </c>
      <c r="K46" s="5">
        <f t="shared" si="35"/>
        <v>0.54200000000000004</v>
      </c>
      <c r="M46">
        <f t="shared" si="36"/>
        <v>18.74185294842578</v>
      </c>
      <c r="N46" s="5">
        <f t="shared" si="37"/>
        <v>8.6825047333433432</v>
      </c>
      <c r="O46" s="5">
        <f t="shared" si="38"/>
        <v>8.3176767346584768</v>
      </c>
      <c r="P46" s="5">
        <f t="shared" si="39"/>
        <v>0.95798124966361142</v>
      </c>
      <c r="Q46" s="16">
        <f t="shared" si="40"/>
        <v>34.600780230627336</v>
      </c>
      <c r="R46" s="5">
        <f t="shared" si="41"/>
        <v>0.54165983609341217</v>
      </c>
    </row>
    <row r="47" spans="1:18" x14ac:dyDescent="0.3">
      <c r="A47" t="s">
        <v>21</v>
      </c>
      <c r="B47" s="5">
        <f t="shared" si="42"/>
        <v>18.739999999999998</v>
      </c>
      <c r="C47">
        <v>8.9999999999999982</v>
      </c>
      <c r="D47">
        <v>8.7000000000000011</v>
      </c>
      <c r="E47">
        <v>29.800000000000004</v>
      </c>
      <c r="F47">
        <v>29.549999999999997</v>
      </c>
      <c r="G47" s="5">
        <f t="shared" si="31"/>
        <v>9.2240000000000002</v>
      </c>
      <c r="H47" s="5">
        <f t="shared" si="32"/>
        <v>8.9280000000000008</v>
      </c>
      <c r="I47" s="5">
        <f t="shared" si="33"/>
        <v>0.96799999999999997</v>
      </c>
      <c r="J47" s="5">
        <f t="shared" si="34"/>
        <v>36.799999999999997</v>
      </c>
      <c r="K47" s="5">
        <f t="shared" si="35"/>
        <v>0.50900000000000001</v>
      </c>
      <c r="M47">
        <f t="shared" si="36"/>
        <v>18.74185294842578</v>
      </c>
      <c r="N47" s="5">
        <f t="shared" si="37"/>
        <v>9.2240015437604868</v>
      </c>
      <c r="O47" s="5">
        <f t="shared" si="38"/>
        <v>8.9278077890535883</v>
      </c>
      <c r="P47" s="5">
        <f t="shared" si="39"/>
        <v>0.96788880039734415</v>
      </c>
      <c r="Q47" s="16">
        <f t="shared" si="40"/>
        <v>36.800773471990105</v>
      </c>
      <c r="R47" s="5">
        <f t="shared" si="41"/>
        <v>0.50927877814010147</v>
      </c>
    </row>
    <row r="48" spans="1:18" x14ac:dyDescent="0.3">
      <c r="A48" t="s">
        <v>21</v>
      </c>
      <c r="B48" s="5">
        <f t="shared" si="42"/>
        <v>18.739999999999998</v>
      </c>
      <c r="C48">
        <v>9.5199999999999978</v>
      </c>
      <c r="D48">
        <v>9.3000000000000007</v>
      </c>
      <c r="E48">
        <v>30.32</v>
      </c>
      <c r="F48">
        <v>30.15</v>
      </c>
      <c r="G48" s="5">
        <f t="shared" si="31"/>
        <v>9.7360000000000007</v>
      </c>
      <c r="H48" s="5">
        <f t="shared" si="32"/>
        <v>9.5190000000000001</v>
      </c>
      <c r="I48" s="5">
        <f t="shared" si="33"/>
        <v>0.97799999999999998</v>
      </c>
      <c r="J48" s="5">
        <f t="shared" si="34"/>
        <v>38.880000000000003</v>
      </c>
      <c r="K48" s="5">
        <f t="shared" si="35"/>
        <v>0.48199999999999998</v>
      </c>
      <c r="M48">
        <f t="shared" si="36"/>
        <v>18.74185294842578</v>
      </c>
      <c r="N48" s="5">
        <f t="shared" si="37"/>
        <v>9.7363840004345281</v>
      </c>
      <c r="O48" s="5">
        <f t="shared" si="38"/>
        <v>9.5188310310482578</v>
      </c>
      <c r="P48" s="5">
        <f t="shared" si="39"/>
        <v>0.97765567079353477</v>
      </c>
      <c r="Q48" s="16">
        <f t="shared" si="40"/>
        <v>38.882480916965399</v>
      </c>
      <c r="R48" s="5">
        <f t="shared" si="41"/>
        <v>0.4820127858726278</v>
      </c>
    </row>
    <row r="49" spans="1:18" x14ac:dyDescent="0.3">
      <c r="A49" t="s">
        <v>21</v>
      </c>
      <c r="B49" s="5">
        <f t="shared" si="42"/>
        <v>18.739999999999998</v>
      </c>
      <c r="C49">
        <v>9.7699999999999978</v>
      </c>
      <c r="D49">
        <v>9.65</v>
      </c>
      <c r="E49">
        <v>30.57</v>
      </c>
      <c r="F49">
        <v>30.5</v>
      </c>
      <c r="G49" s="5">
        <f t="shared" si="31"/>
        <v>9.9830000000000005</v>
      </c>
      <c r="H49" s="5">
        <f t="shared" si="32"/>
        <v>9.8640000000000008</v>
      </c>
      <c r="I49" s="5">
        <f t="shared" si="33"/>
        <v>0.98799999999999999</v>
      </c>
      <c r="J49" s="5">
        <f t="shared" si="34"/>
        <v>39.880000000000003</v>
      </c>
      <c r="K49" s="5">
        <f t="shared" si="35"/>
        <v>0.47</v>
      </c>
      <c r="M49">
        <f t="shared" si="36"/>
        <v>18.74185294842578</v>
      </c>
      <c r="N49" s="5">
        <f t="shared" si="37"/>
        <v>9.9828593159166363</v>
      </c>
      <c r="O49" s="5">
        <f t="shared" si="38"/>
        <v>9.8638374962870898</v>
      </c>
      <c r="P49" s="5">
        <f t="shared" si="39"/>
        <v>0.98807738185393656</v>
      </c>
      <c r="Q49" s="16">
        <f t="shared" si="40"/>
        <v>39.883860828706112</v>
      </c>
      <c r="R49" s="5">
        <f t="shared" si="41"/>
        <v>0.46991069969175281</v>
      </c>
    </row>
    <row r="50" spans="1:18" x14ac:dyDescent="0.3">
      <c r="A50" t="s">
        <v>21</v>
      </c>
      <c r="B50" s="5">
        <f>ROUND(M50,2)</f>
        <v>21.42</v>
      </c>
      <c r="C50">
        <v>5.0999999999999979</v>
      </c>
      <c r="D50">
        <v>0</v>
      </c>
      <c r="E50">
        <v>25.900000000000002</v>
      </c>
      <c r="F50" s="6" t="s">
        <v>30</v>
      </c>
      <c r="G50" s="5">
        <f t="shared" ref="G50:I51" si="43">ROUND(N50,3)</f>
        <v>5.4870000000000001</v>
      </c>
      <c r="H50" s="5">
        <f t="shared" si="43"/>
        <v>0</v>
      </c>
      <c r="I50" s="5">
        <f t="shared" si="43"/>
        <v>0</v>
      </c>
      <c r="J50" s="5">
        <f>ROUND(Q50,2)</f>
        <v>21.42</v>
      </c>
      <c r="K50" s="5">
        <f>ROUND(R50,3)</f>
        <v>1</v>
      </c>
      <c r="M50">
        <v>21.418622073984892</v>
      </c>
      <c r="N50" s="5">
        <f>(C50+((((1000*M50)/(30*E50))^2)/1962))</f>
        <v>5.4872951113655253</v>
      </c>
      <c r="O50" s="5">
        <f>IF(D50=0,0,(D50+((((1000*M50)/(30*F50))^2)/1962)))</f>
        <v>0</v>
      </c>
      <c r="P50" s="5">
        <f t="shared" si="39"/>
        <v>0</v>
      </c>
      <c r="Q50" s="5">
        <f>M50</f>
        <v>21.418622073984892</v>
      </c>
      <c r="R50" s="5">
        <f>M50/Q50</f>
        <v>1</v>
      </c>
    </row>
    <row r="51" spans="1:18" x14ac:dyDescent="0.3">
      <c r="A51" t="s">
        <v>21</v>
      </c>
      <c r="B51" s="5">
        <f t="shared" ref="B51:B52" si="44">ROUND(M51,2)</f>
        <v>21.42</v>
      </c>
      <c r="C51">
        <v>4.8499999999999979</v>
      </c>
      <c r="D51">
        <v>0</v>
      </c>
      <c r="E51">
        <v>25.650000000000002</v>
      </c>
      <c r="F51">
        <v>20.65</v>
      </c>
      <c r="G51" s="5">
        <f t="shared" si="43"/>
        <v>5.2450000000000001</v>
      </c>
      <c r="H51" s="5">
        <f t="shared" si="43"/>
        <v>0</v>
      </c>
      <c r="I51" s="5">
        <f t="shared" si="43"/>
        <v>0</v>
      </c>
      <c r="J51" s="5">
        <f>ROUND(Q51,2)</f>
        <v>20.63</v>
      </c>
      <c r="K51" s="5">
        <f>ROUND(R51,3)</f>
        <v>1.038</v>
      </c>
      <c r="M51">
        <f>M50</f>
        <v>21.418622073984892</v>
      </c>
      <c r="N51" s="5">
        <f>(C51+((((1000*M51)/(30*E51))^2)/1962))</f>
        <v>5.244881515155825</v>
      </c>
      <c r="O51" s="5">
        <f>IF(D51=0,0,(D51+((((1000*M51)/(30*F51))^2)/1962)))</f>
        <v>0</v>
      </c>
      <c r="P51" s="5">
        <f>O51/N51</f>
        <v>0</v>
      </c>
      <c r="Q51" s="16">
        <f xml:space="preserve"> 4.0628*N51 - 0.6745</f>
        <v>20.63440461977509</v>
      </c>
      <c r="R51" s="5">
        <f>M51/Q51</f>
        <v>1.0380053347145399</v>
      </c>
    </row>
    <row r="52" spans="1:18" x14ac:dyDescent="0.3">
      <c r="A52" t="s">
        <v>21</v>
      </c>
      <c r="B52" s="5">
        <f t="shared" si="44"/>
        <v>21.42</v>
      </c>
      <c r="C52">
        <v>4.8999999999999986</v>
      </c>
      <c r="D52">
        <v>1.4499999999999993</v>
      </c>
      <c r="E52">
        <v>25.700000000000003</v>
      </c>
      <c r="F52">
        <v>22.299999999999997</v>
      </c>
      <c r="G52" s="5">
        <f t="shared" ref="G52:G65" si="45">ROUND(N52,3)</f>
        <v>5.2930000000000001</v>
      </c>
      <c r="H52" s="5">
        <f t="shared" ref="H52:H65" si="46">ROUND(O52,3)</f>
        <v>1.972</v>
      </c>
      <c r="I52" s="5">
        <f t="shared" ref="I52:I65" si="47">ROUND(P52,3)</f>
        <v>0.373</v>
      </c>
      <c r="J52" s="5">
        <f t="shared" ref="J52:J65" si="48">ROUND(Q52,2)</f>
        <v>20.83</v>
      </c>
      <c r="K52" s="5">
        <f t="shared" ref="K52:K65" si="49">ROUND(R52,3)</f>
        <v>1.028</v>
      </c>
      <c r="M52">
        <f t="shared" ref="M52:M65" si="50">M51</f>
        <v>21.418622073984892</v>
      </c>
      <c r="N52" s="5">
        <f t="shared" ref="N52:N65" si="51">(C52+((((1000*M52)/(30*E52))^2)/1962))</f>
        <v>5.2933465058594509</v>
      </c>
      <c r="O52" s="5">
        <f t="shared" ref="O52:O65" si="52">IF(D52=0,0,(D52+((((1000*M52)/(30*F52))^2)/1962)))</f>
        <v>1.9724344620947727</v>
      </c>
      <c r="P52" s="5">
        <f t="shared" ref="P52:P66" si="53">O52/N52</f>
        <v>0.37262523054392782</v>
      </c>
      <c r="Q52" s="16">
        <f t="shared" ref="Q52:Q65" si="54" xml:space="preserve"> 4.0628*N52 - 0.6745</f>
        <v>20.831308184005781</v>
      </c>
      <c r="R52" s="5">
        <f t="shared" ref="R52:R65" si="55">M52/Q52</f>
        <v>1.0281938073591581</v>
      </c>
    </row>
    <row r="53" spans="1:18" x14ac:dyDescent="0.3">
      <c r="A53" t="s">
        <v>21</v>
      </c>
      <c r="B53" s="5">
        <f t="shared" ref="B53:B65" si="56">ROUND(M53,2)</f>
        <v>21.42</v>
      </c>
      <c r="C53">
        <v>5</v>
      </c>
      <c r="D53">
        <v>2.1000000000000014</v>
      </c>
      <c r="E53">
        <v>25.800000000000004</v>
      </c>
      <c r="F53">
        <v>22.95</v>
      </c>
      <c r="G53" s="5">
        <f t="shared" si="45"/>
        <v>5.39</v>
      </c>
      <c r="H53" s="5">
        <f t="shared" si="46"/>
        <v>2.593</v>
      </c>
      <c r="I53" s="5">
        <f t="shared" si="47"/>
        <v>0.48099999999999998</v>
      </c>
      <c r="J53" s="5">
        <f t="shared" si="48"/>
        <v>21.23</v>
      </c>
      <c r="K53" s="5">
        <f t="shared" si="49"/>
        <v>1.0089999999999999</v>
      </c>
      <c r="M53">
        <f t="shared" si="50"/>
        <v>21.418622073984892</v>
      </c>
      <c r="N53" s="5">
        <f t="shared" si="51"/>
        <v>5.3903032174375181</v>
      </c>
      <c r="O53" s="5">
        <f t="shared" si="52"/>
        <v>2.5932603009385953</v>
      </c>
      <c r="P53" s="5">
        <f t="shared" si="53"/>
        <v>0.48109729570489701</v>
      </c>
      <c r="Q53" s="16">
        <f t="shared" si="54"/>
        <v>21.225223911805152</v>
      </c>
      <c r="R53" s="5">
        <f t="shared" si="55"/>
        <v>1.0091117136376675</v>
      </c>
    </row>
    <row r="54" spans="1:18" x14ac:dyDescent="0.3">
      <c r="A54" t="s">
        <v>21</v>
      </c>
      <c r="B54" s="5">
        <f t="shared" si="56"/>
        <v>21.42</v>
      </c>
      <c r="C54">
        <v>5.0999999999999979</v>
      </c>
      <c r="D54">
        <v>2.75</v>
      </c>
      <c r="E54">
        <v>25.900000000000002</v>
      </c>
      <c r="F54">
        <v>23.599999999999998</v>
      </c>
      <c r="G54" s="5">
        <f t="shared" si="45"/>
        <v>5.4870000000000001</v>
      </c>
      <c r="H54" s="5">
        <f t="shared" si="46"/>
        <v>3.2160000000000002</v>
      </c>
      <c r="I54" s="5">
        <f t="shared" si="47"/>
        <v>0.58599999999999997</v>
      </c>
      <c r="J54" s="5">
        <f t="shared" si="48"/>
        <v>21.62</v>
      </c>
      <c r="K54" s="5">
        <f t="shared" si="49"/>
        <v>0.99099999999999999</v>
      </c>
      <c r="M54">
        <f t="shared" si="50"/>
        <v>21.418622073984892</v>
      </c>
      <c r="N54" s="5">
        <f t="shared" si="51"/>
        <v>5.4872951113655253</v>
      </c>
      <c r="O54" s="5">
        <f t="shared" si="52"/>
        <v>3.216463361202079</v>
      </c>
      <c r="P54" s="5">
        <f t="shared" si="53"/>
        <v>0.5861655507720005</v>
      </c>
      <c r="Q54" s="16">
        <f t="shared" si="54"/>
        <v>21.619282578455859</v>
      </c>
      <c r="R54" s="5">
        <f t="shared" si="55"/>
        <v>0.99071844758294936</v>
      </c>
    </row>
    <row r="55" spans="1:18" x14ac:dyDescent="0.3">
      <c r="A55" t="s">
        <v>21</v>
      </c>
      <c r="B55" s="5">
        <f t="shared" si="56"/>
        <v>21.42</v>
      </c>
      <c r="C55">
        <v>5.5499999999999972</v>
      </c>
      <c r="D55">
        <v>3.629999999999999</v>
      </c>
      <c r="E55">
        <v>26.35</v>
      </c>
      <c r="F55">
        <v>24.479999999999997</v>
      </c>
      <c r="G55" s="5">
        <f t="shared" si="45"/>
        <v>5.9240000000000004</v>
      </c>
      <c r="H55" s="5">
        <f t="shared" si="46"/>
        <v>4.0640000000000001</v>
      </c>
      <c r="I55" s="5">
        <f t="shared" si="47"/>
        <v>0.68600000000000005</v>
      </c>
      <c r="J55" s="5">
        <f t="shared" si="48"/>
        <v>23.39</v>
      </c>
      <c r="K55" s="5">
        <f t="shared" si="49"/>
        <v>0.91600000000000004</v>
      </c>
      <c r="M55">
        <f t="shared" si="50"/>
        <v>21.418622073984892</v>
      </c>
      <c r="N55" s="5">
        <f t="shared" si="51"/>
        <v>5.924179770431043</v>
      </c>
      <c r="O55" s="5">
        <f t="shared" si="52"/>
        <v>4.0635295613718103</v>
      </c>
      <c r="P55" s="5">
        <f t="shared" si="53"/>
        <v>0.6859227300383135</v>
      </c>
      <c r="Q55" s="16">
        <f t="shared" si="54"/>
        <v>23.394257571307243</v>
      </c>
      <c r="R55" s="5">
        <f t="shared" si="55"/>
        <v>0.91555040841537783</v>
      </c>
    </row>
    <row r="56" spans="1:18" x14ac:dyDescent="0.3">
      <c r="A56" t="s">
        <v>21</v>
      </c>
      <c r="B56" s="5">
        <f t="shared" si="56"/>
        <v>21.42</v>
      </c>
      <c r="C56">
        <v>5.8999999999999986</v>
      </c>
      <c r="D56">
        <v>4.25</v>
      </c>
      <c r="E56">
        <v>26.700000000000003</v>
      </c>
      <c r="F56">
        <v>25.099999999999998</v>
      </c>
      <c r="G56" s="5">
        <f t="shared" si="45"/>
        <v>6.2640000000000002</v>
      </c>
      <c r="H56" s="5">
        <f t="shared" si="46"/>
        <v>4.6619999999999999</v>
      </c>
      <c r="I56" s="5">
        <f t="shared" si="47"/>
        <v>0.74399999999999999</v>
      </c>
      <c r="J56" s="5">
        <f t="shared" si="48"/>
        <v>24.78</v>
      </c>
      <c r="K56" s="5">
        <f t="shared" si="49"/>
        <v>0.86399999999999999</v>
      </c>
      <c r="M56">
        <f t="shared" si="50"/>
        <v>21.418622073984892</v>
      </c>
      <c r="N56" s="5">
        <f t="shared" si="51"/>
        <v>6.2644341113707709</v>
      </c>
      <c r="O56" s="5">
        <f t="shared" si="52"/>
        <v>4.6623766823623587</v>
      </c>
      <c r="P56" s="5">
        <f t="shared" si="53"/>
        <v>0.74426142880161072</v>
      </c>
      <c r="Q56" s="16">
        <f t="shared" si="54"/>
        <v>24.776642907677171</v>
      </c>
      <c r="R56" s="5">
        <f t="shared" si="55"/>
        <v>0.86446828788690422</v>
      </c>
    </row>
    <row r="57" spans="1:18" x14ac:dyDescent="0.3">
      <c r="A57" t="s">
        <v>21</v>
      </c>
      <c r="B57" s="5">
        <f t="shared" si="56"/>
        <v>21.42</v>
      </c>
      <c r="C57">
        <v>6.2999999999999972</v>
      </c>
      <c r="D57">
        <v>4.9500000000000011</v>
      </c>
      <c r="E57">
        <v>27.1</v>
      </c>
      <c r="F57">
        <v>25.799999999999997</v>
      </c>
      <c r="G57" s="5">
        <f t="shared" si="45"/>
        <v>6.6539999999999999</v>
      </c>
      <c r="H57" s="5">
        <f t="shared" si="46"/>
        <v>5.34</v>
      </c>
      <c r="I57" s="5">
        <f t="shared" si="47"/>
        <v>0.80300000000000005</v>
      </c>
      <c r="J57" s="5">
        <f t="shared" si="48"/>
        <v>26.36</v>
      </c>
      <c r="K57" s="5">
        <f t="shared" si="49"/>
        <v>0.81299999999999994</v>
      </c>
      <c r="M57">
        <f t="shared" si="50"/>
        <v>21.418622073984892</v>
      </c>
      <c r="N57" s="5">
        <f t="shared" si="51"/>
        <v>6.6537553051498586</v>
      </c>
      <c r="O57" s="5">
        <f t="shared" si="52"/>
        <v>5.34030321743752</v>
      </c>
      <c r="P57" s="5">
        <f t="shared" si="53"/>
        <v>0.8025998811985533</v>
      </c>
      <c r="Q57" s="16">
        <f t="shared" si="54"/>
        <v>26.358377053762847</v>
      </c>
      <c r="R57" s="5">
        <f t="shared" si="55"/>
        <v>0.81259259742349088</v>
      </c>
    </row>
    <row r="58" spans="1:18" x14ac:dyDescent="0.3">
      <c r="A58" t="s">
        <v>21</v>
      </c>
      <c r="B58" s="5">
        <f t="shared" si="56"/>
        <v>21.42</v>
      </c>
      <c r="C58">
        <v>6.6999999999999993</v>
      </c>
      <c r="D58">
        <v>5.6000000000000014</v>
      </c>
      <c r="E58">
        <v>27.500000000000004</v>
      </c>
      <c r="F58">
        <v>26.45</v>
      </c>
      <c r="G58" s="5">
        <f t="shared" si="45"/>
        <v>7.0439999999999996</v>
      </c>
      <c r="H58" s="5">
        <f t="shared" si="46"/>
        <v>5.9710000000000001</v>
      </c>
      <c r="I58" s="5">
        <f t="shared" si="47"/>
        <v>0.84799999999999998</v>
      </c>
      <c r="J58" s="5">
        <f t="shared" si="48"/>
        <v>27.94</v>
      </c>
      <c r="K58" s="5">
        <f t="shared" si="49"/>
        <v>0.76700000000000002</v>
      </c>
      <c r="M58">
        <f t="shared" si="50"/>
        <v>21.418622073984892</v>
      </c>
      <c r="N58" s="5">
        <f t="shared" si="51"/>
        <v>7.0435390858249374</v>
      </c>
      <c r="O58" s="5">
        <f t="shared" si="52"/>
        <v>5.9713557822550811</v>
      </c>
      <c r="P58" s="5">
        <f t="shared" si="53"/>
        <v>0.84777775909164532</v>
      </c>
      <c r="Q58" s="16">
        <f t="shared" si="54"/>
        <v>27.941990597889557</v>
      </c>
      <c r="R58" s="5">
        <f t="shared" si="55"/>
        <v>0.76653887628187189</v>
      </c>
    </row>
    <row r="59" spans="1:18" x14ac:dyDescent="0.3">
      <c r="A59" t="s">
        <v>21</v>
      </c>
      <c r="B59" s="5">
        <f t="shared" si="56"/>
        <v>21.42</v>
      </c>
      <c r="C59">
        <v>7.2499999999999982</v>
      </c>
      <c r="D59">
        <v>6.25</v>
      </c>
      <c r="E59">
        <v>28.050000000000004</v>
      </c>
      <c r="F59">
        <v>27.099999999999998</v>
      </c>
      <c r="G59" s="5">
        <f t="shared" si="45"/>
        <v>7.58</v>
      </c>
      <c r="H59" s="5">
        <f t="shared" si="46"/>
        <v>6.6040000000000001</v>
      </c>
      <c r="I59" s="5">
        <f t="shared" si="47"/>
        <v>0.871</v>
      </c>
      <c r="J59" s="5">
        <f t="shared" si="48"/>
        <v>30.12</v>
      </c>
      <c r="K59" s="5">
        <f t="shared" si="49"/>
        <v>0.71099999999999997</v>
      </c>
      <c r="M59">
        <f t="shared" si="50"/>
        <v>21.418622073984892</v>
      </c>
      <c r="N59" s="5">
        <f t="shared" si="51"/>
        <v>7.5801990444299658</v>
      </c>
      <c r="O59" s="5">
        <f t="shared" si="52"/>
        <v>6.6037553051498614</v>
      </c>
      <c r="P59" s="5">
        <f t="shared" si="53"/>
        <v>0.87118494731380325</v>
      </c>
      <c r="Q59" s="16">
        <f t="shared" si="54"/>
        <v>30.12233267771007</v>
      </c>
      <c r="R59" s="5">
        <f t="shared" si="55"/>
        <v>0.71105456217984897</v>
      </c>
    </row>
    <row r="60" spans="1:18" x14ac:dyDescent="0.3">
      <c r="A60" t="s">
        <v>21</v>
      </c>
      <c r="B60" s="5">
        <f t="shared" si="56"/>
        <v>21.42</v>
      </c>
      <c r="C60">
        <v>7.6499999999999986</v>
      </c>
      <c r="D60">
        <v>6.8500000000000014</v>
      </c>
      <c r="E60">
        <v>28.450000000000003</v>
      </c>
      <c r="F60">
        <v>27.7</v>
      </c>
      <c r="G60" s="5">
        <f t="shared" si="45"/>
        <v>7.9710000000000001</v>
      </c>
      <c r="H60" s="5">
        <f t="shared" si="46"/>
        <v>7.1890000000000001</v>
      </c>
      <c r="I60" s="5">
        <f t="shared" si="47"/>
        <v>0.90200000000000002</v>
      </c>
      <c r="J60" s="5">
        <f t="shared" si="48"/>
        <v>31.71</v>
      </c>
      <c r="K60" s="5">
        <f t="shared" si="49"/>
        <v>0.67500000000000004</v>
      </c>
      <c r="M60">
        <f t="shared" si="50"/>
        <v>21.418622073984892</v>
      </c>
      <c r="N60" s="5">
        <f t="shared" si="51"/>
        <v>7.9709792824399583</v>
      </c>
      <c r="O60" s="5">
        <f t="shared" si="52"/>
        <v>7.1885961418174498</v>
      </c>
      <c r="P60" s="5">
        <f t="shared" si="53"/>
        <v>0.90184604514703781</v>
      </c>
      <c r="Q60" s="16">
        <f t="shared" si="54"/>
        <v>31.709994628697064</v>
      </c>
      <c r="R60" s="5">
        <f t="shared" si="55"/>
        <v>0.67545334916586086</v>
      </c>
    </row>
    <row r="61" spans="1:18" x14ac:dyDescent="0.3">
      <c r="A61" t="s">
        <v>21</v>
      </c>
      <c r="B61" s="5">
        <f t="shared" si="56"/>
        <v>21.42</v>
      </c>
      <c r="C61">
        <v>8.1999999999999993</v>
      </c>
      <c r="D61">
        <v>7.5500000000000007</v>
      </c>
      <c r="E61">
        <v>29.000000000000004</v>
      </c>
      <c r="F61">
        <v>28.4</v>
      </c>
      <c r="G61" s="5">
        <f t="shared" si="45"/>
        <v>8.5090000000000003</v>
      </c>
      <c r="H61" s="5">
        <f t="shared" si="46"/>
        <v>7.8719999999999999</v>
      </c>
      <c r="I61" s="5">
        <f t="shared" si="47"/>
        <v>0.92500000000000004</v>
      </c>
      <c r="J61" s="5">
        <f t="shared" si="48"/>
        <v>33.9</v>
      </c>
      <c r="K61" s="5">
        <f t="shared" si="49"/>
        <v>0.63200000000000001</v>
      </c>
      <c r="M61">
        <f t="shared" si="50"/>
        <v>21.418622073984892</v>
      </c>
      <c r="N61" s="5">
        <f t="shared" si="51"/>
        <v>8.5089196595185594</v>
      </c>
      <c r="O61" s="5">
        <f t="shared" si="52"/>
        <v>7.8721104860830069</v>
      </c>
      <c r="P61" s="5">
        <f t="shared" si="53"/>
        <v>0.92515980889263871</v>
      </c>
      <c r="Q61" s="16">
        <f t="shared" si="54"/>
        <v>33.895538792692001</v>
      </c>
      <c r="R61" s="5">
        <f t="shared" si="55"/>
        <v>0.63190091784594449</v>
      </c>
    </row>
    <row r="62" spans="1:18" x14ac:dyDescent="0.3">
      <c r="A62" t="s">
        <v>21</v>
      </c>
      <c r="B62" s="5">
        <f t="shared" si="56"/>
        <v>21.42</v>
      </c>
      <c r="C62">
        <v>8.6999999999999993</v>
      </c>
      <c r="D62">
        <v>8.15</v>
      </c>
      <c r="E62">
        <v>29.500000000000004</v>
      </c>
      <c r="F62">
        <v>29</v>
      </c>
      <c r="G62" s="5">
        <f t="shared" si="45"/>
        <v>8.9990000000000006</v>
      </c>
      <c r="H62" s="5">
        <f t="shared" si="46"/>
        <v>8.4589999999999996</v>
      </c>
      <c r="I62" s="5">
        <f t="shared" si="47"/>
        <v>0.94</v>
      </c>
      <c r="J62" s="5">
        <f t="shared" si="48"/>
        <v>35.880000000000003</v>
      </c>
      <c r="K62" s="5">
        <f t="shared" si="49"/>
        <v>0.59699999999999998</v>
      </c>
      <c r="M62">
        <f t="shared" si="50"/>
        <v>21.418622073984892</v>
      </c>
      <c r="N62" s="5">
        <f t="shared" si="51"/>
        <v>8.9985365511693303</v>
      </c>
      <c r="O62" s="5">
        <f t="shared" si="52"/>
        <v>8.4589196595185605</v>
      </c>
      <c r="P62" s="5">
        <f t="shared" si="53"/>
        <v>0.94003281660497917</v>
      </c>
      <c r="Q62" s="16">
        <f t="shared" si="54"/>
        <v>35.884754300090755</v>
      </c>
      <c r="R62" s="5">
        <f t="shared" si="55"/>
        <v>0.59687247388874343</v>
      </c>
    </row>
    <row r="63" spans="1:18" x14ac:dyDescent="0.3">
      <c r="A63" t="s">
        <v>21</v>
      </c>
      <c r="B63" s="5">
        <f t="shared" si="56"/>
        <v>21.42</v>
      </c>
      <c r="C63">
        <v>9.1999999999999993</v>
      </c>
      <c r="D63">
        <v>8.75</v>
      </c>
      <c r="E63">
        <v>30.000000000000004</v>
      </c>
      <c r="F63">
        <v>29.599999999999998</v>
      </c>
      <c r="G63" s="5">
        <f t="shared" si="45"/>
        <v>9.4890000000000008</v>
      </c>
      <c r="H63" s="5">
        <f t="shared" si="46"/>
        <v>9.0470000000000006</v>
      </c>
      <c r="I63" s="5">
        <f t="shared" si="47"/>
        <v>0.95299999999999996</v>
      </c>
      <c r="J63" s="5">
        <f t="shared" si="48"/>
        <v>37.880000000000003</v>
      </c>
      <c r="K63" s="5">
        <f t="shared" si="49"/>
        <v>0.56499999999999995</v>
      </c>
      <c r="M63">
        <f t="shared" si="50"/>
        <v>21.418622073984892</v>
      </c>
      <c r="N63" s="5">
        <f t="shared" si="51"/>
        <v>9.4886682596167873</v>
      </c>
      <c r="O63" s="5">
        <f t="shared" si="52"/>
        <v>9.0465228196392324</v>
      </c>
      <c r="P63" s="5">
        <f t="shared" si="53"/>
        <v>0.95340279290200292</v>
      </c>
      <c r="Q63" s="16">
        <f t="shared" si="54"/>
        <v>37.876061405171086</v>
      </c>
      <c r="R63" s="5">
        <f t="shared" si="55"/>
        <v>0.56549232627077439</v>
      </c>
    </row>
    <row r="64" spans="1:18" x14ac:dyDescent="0.3">
      <c r="A64" t="s">
        <v>21</v>
      </c>
      <c r="B64" s="5">
        <f t="shared" si="56"/>
        <v>21.42</v>
      </c>
      <c r="C64">
        <v>9.7499999999999982</v>
      </c>
      <c r="D64">
        <v>9.3500000000000014</v>
      </c>
      <c r="E64">
        <v>30.550000000000004</v>
      </c>
      <c r="F64">
        <v>30.2</v>
      </c>
      <c r="G64" s="5">
        <f t="shared" si="45"/>
        <v>10.028</v>
      </c>
      <c r="H64" s="5">
        <f t="shared" si="46"/>
        <v>9.6349999999999998</v>
      </c>
      <c r="I64" s="5">
        <f t="shared" si="47"/>
        <v>0.96099999999999997</v>
      </c>
      <c r="J64" s="5">
        <f t="shared" si="48"/>
        <v>40.07</v>
      </c>
      <c r="K64" s="5">
        <f t="shared" si="49"/>
        <v>0.53500000000000003</v>
      </c>
      <c r="M64">
        <f t="shared" si="50"/>
        <v>21.418622073984892</v>
      </c>
      <c r="N64" s="5">
        <f t="shared" si="51"/>
        <v>10.028367874997771</v>
      </c>
      <c r="O64" s="5">
        <f t="shared" si="52"/>
        <v>9.6348574992929166</v>
      </c>
      <c r="P64" s="5">
        <f t="shared" si="53"/>
        <v>0.9607602771846917</v>
      </c>
      <c r="Q64" s="16">
        <f t="shared" si="54"/>
        <v>40.068753002540944</v>
      </c>
      <c r="R64" s="5">
        <f t="shared" si="55"/>
        <v>0.53454675948179964</v>
      </c>
    </row>
    <row r="65" spans="1:18" x14ac:dyDescent="0.3">
      <c r="A65" t="s">
        <v>21</v>
      </c>
      <c r="B65" s="5">
        <f t="shared" si="56"/>
        <v>21.42</v>
      </c>
      <c r="C65">
        <v>10.62</v>
      </c>
      <c r="D65">
        <v>10.350000000000001</v>
      </c>
      <c r="E65">
        <v>31.42</v>
      </c>
      <c r="F65">
        <v>31.2</v>
      </c>
      <c r="G65" s="5">
        <f t="shared" si="45"/>
        <v>10.882999999999999</v>
      </c>
      <c r="H65" s="5">
        <f t="shared" si="46"/>
        <v>10.617000000000001</v>
      </c>
      <c r="I65" s="5">
        <f t="shared" si="47"/>
        <v>0.97599999999999998</v>
      </c>
      <c r="J65" s="5">
        <f t="shared" si="48"/>
        <v>43.54</v>
      </c>
      <c r="K65" s="5">
        <f t="shared" si="49"/>
        <v>0.49199999999999999</v>
      </c>
      <c r="M65">
        <f t="shared" si="50"/>
        <v>21.418622073984892</v>
      </c>
      <c r="N65" s="5">
        <f t="shared" si="51"/>
        <v>10.883165637903817</v>
      </c>
      <c r="O65" s="5">
        <f t="shared" si="52"/>
        <v>10.616890032929724</v>
      </c>
      <c r="P65" s="5">
        <f t="shared" si="53"/>
        <v>0.97553325807642677</v>
      </c>
      <c r="Q65" s="16">
        <f t="shared" si="54"/>
        <v>43.541625353675627</v>
      </c>
      <c r="R65" s="5">
        <f t="shared" si="55"/>
        <v>0.49191140431731284</v>
      </c>
    </row>
    <row r="66" spans="1:18" x14ac:dyDescent="0.3">
      <c r="A66" t="s">
        <v>21</v>
      </c>
      <c r="B66" s="5">
        <f>ROUND(M66,2)</f>
        <v>23.87</v>
      </c>
      <c r="C66">
        <v>5.6499999999999986</v>
      </c>
      <c r="D66">
        <v>0</v>
      </c>
      <c r="E66">
        <v>26.450000000000003</v>
      </c>
      <c r="F66" s="6" t="s">
        <v>30</v>
      </c>
      <c r="G66" s="5">
        <f t="shared" ref="G66:I67" si="57">ROUND(N66,3)</f>
        <v>6.1109999999999998</v>
      </c>
      <c r="H66" s="5">
        <f t="shared" si="57"/>
        <v>0</v>
      </c>
      <c r="I66" s="5">
        <f t="shared" si="57"/>
        <v>0</v>
      </c>
      <c r="J66" s="5">
        <f>ROUND(Q66,2)</f>
        <v>23.87</v>
      </c>
      <c r="K66" s="5">
        <f>ROUND(R66,3)</f>
        <v>1</v>
      </c>
      <c r="M66">
        <v>23.866519597595182</v>
      </c>
      <c r="N66" s="5">
        <f>(C66+((((1000*M66)/(30*E66))^2)/1962))</f>
        <v>6.1110895903288167</v>
      </c>
      <c r="O66" s="5">
        <f>IF(D66=0,0,(D66+((((1000*M66)/(30*F66))^2)/1962)))</f>
        <v>0</v>
      </c>
      <c r="P66" s="5">
        <f t="shared" si="53"/>
        <v>0</v>
      </c>
      <c r="Q66" s="5">
        <f>M66</f>
        <v>23.866519597595182</v>
      </c>
      <c r="R66" s="5">
        <f>M66/Q66</f>
        <v>1</v>
      </c>
    </row>
    <row r="67" spans="1:18" x14ac:dyDescent="0.3">
      <c r="A67" t="s">
        <v>21</v>
      </c>
      <c r="B67" s="5">
        <f t="shared" ref="B67:B68" si="58">ROUND(M67,2)</f>
        <v>23.87</v>
      </c>
      <c r="C67">
        <v>5.4499999999999993</v>
      </c>
      <c r="D67">
        <v>0</v>
      </c>
      <c r="E67">
        <v>26.250000000000004</v>
      </c>
      <c r="F67">
        <v>20</v>
      </c>
      <c r="G67" s="5">
        <f t="shared" si="57"/>
        <v>5.9180000000000001</v>
      </c>
      <c r="H67" s="5">
        <f t="shared" si="57"/>
        <v>0</v>
      </c>
      <c r="I67" s="5">
        <f t="shared" si="57"/>
        <v>0</v>
      </c>
      <c r="J67" s="5">
        <f>ROUND(Q67,2)</f>
        <v>23.37</v>
      </c>
      <c r="K67" s="5">
        <f>ROUND(R67,3)</f>
        <v>1.0209999999999999</v>
      </c>
      <c r="M67">
        <f>M66</f>
        <v>23.866519597595182</v>
      </c>
      <c r="N67" s="5">
        <f>(C67+((((1000*M67)/(30*E67))^2)/1962))</f>
        <v>5.9181424836179835</v>
      </c>
      <c r="O67" s="5">
        <f>IF(D67=0,0,(D67+((((1000*M67)/(30*F67))^2)/1962)))</f>
        <v>0</v>
      </c>
      <c r="P67" s="5">
        <f>O67/N67</f>
        <v>0</v>
      </c>
      <c r="Q67" s="16">
        <f xml:space="preserve"> 4.0628*N67 - 0.6745</f>
        <v>23.369729282443146</v>
      </c>
      <c r="R67" s="5">
        <f>M67/Q67</f>
        <v>1.0212578549433715</v>
      </c>
    </row>
    <row r="68" spans="1:18" x14ac:dyDescent="0.3">
      <c r="A68" t="s">
        <v>21</v>
      </c>
      <c r="B68" s="5">
        <f t="shared" si="58"/>
        <v>23.87</v>
      </c>
      <c r="C68">
        <v>5.8999999999999986</v>
      </c>
      <c r="D68">
        <v>0.55000000000000071</v>
      </c>
      <c r="E68">
        <v>26.700000000000003</v>
      </c>
      <c r="F68">
        <v>21.4</v>
      </c>
      <c r="G68" s="5">
        <f t="shared" ref="G68:G84" si="59">ROUND(N68,3)</f>
        <v>6.3520000000000003</v>
      </c>
      <c r="H68" s="5">
        <f t="shared" ref="H68:H84" si="60">ROUND(O68,3)</f>
        <v>1.254</v>
      </c>
      <c r="I68" s="5">
        <f t="shared" ref="I68:I84" si="61">ROUND(P68,3)</f>
        <v>0.19700000000000001</v>
      </c>
      <c r="J68" s="5">
        <f t="shared" ref="J68:J84" si="62">ROUND(Q68,2)</f>
        <v>25.13</v>
      </c>
      <c r="K68" s="5">
        <f t="shared" ref="K68:K84" si="63">ROUND(R68,3)</f>
        <v>0.95</v>
      </c>
      <c r="M68">
        <f t="shared" ref="M68:M84" si="64">M67</f>
        <v>23.866519597595182</v>
      </c>
      <c r="N68" s="5">
        <f t="shared" ref="N68:N84" si="65">(C68+((((1000*M68)/(30*E68))^2)/1962))</f>
        <v>6.3524953781340967</v>
      </c>
      <c r="O68" s="5">
        <f t="shared" ref="O68:O84" si="66">IF(D68=0,0,(D68+((((1000*M68)/(30*F68))^2)/1962)))</f>
        <v>1.2543834180234466</v>
      </c>
      <c r="P68" s="5">
        <f t="shared" ref="P68:P85" si="67">O68/N68</f>
        <v>0.19746309809860793</v>
      </c>
      <c r="Q68" s="16">
        <f t="shared" ref="Q68:Q84" si="68" xml:space="preserve"> 4.0628*N68 - 0.6745</f>
        <v>25.134418222283212</v>
      </c>
      <c r="R68" s="5">
        <f t="shared" ref="R68:R84" si="69">M68/Q68</f>
        <v>0.94955528258203492</v>
      </c>
    </row>
    <row r="69" spans="1:18" x14ac:dyDescent="0.3">
      <c r="A69" t="s">
        <v>21</v>
      </c>
      <c r="B69" s="5">
        <f t="shared" ref="B69:B84" si="70">ROUND(M69,2)</f>
        <v>23.87</v>
      </c>
      <c r="C69">
        <v>5.8999999999999986</v>
      </c>
      <c r="D69">
        <v>1.5500000000000007</v>
      </c>
      <c r="E69">
        <v>26.700000000000003</v>
      </c>
      <c r="F69">
        <v>22.4</v>
      </c>
      <c r="G69" s="5">
        <f t="shared" si="59"/>
        <v>6.3520000000000003</v>
      </c>
      <c r="H69" s="5">
        <f t="shared" si="60"/>
        <v>2.1930000000000001</v>
      </c>
      <c r="I69" s="5">
        <f t="shared" si="61"/>
        <v>0.34499999999999997</v>
      </c>
      <c r="J69" s="5">
        <f t="shared" si="62"/>
        <v>25.13</v>
      </c>
      <c r="K69" s="5">
        <f t="shared" si="63"/>
        <v>0.95</v>
      </c>
      <c r="M69">
        <f t="shared" si="64"/>
        <v>23.866519597595182</v>
      </c>
      <c r="N69" s="5">
        <f t="shared" si="65"/>
        <v>6.3524953781340967</v>
      </c>
      <c r="O69" s="5">
        <f t="shared" si="66"/>
        <v>2.1928958667849523</v>
      </c>
      <c r="P69" s="5">
        <f t="shared" si="67"/>
        <v>0.34520227662551506</v>
      </c>
      <c r="Q69" s="16">
        <f t="shared" si="68"/>
        <v>25.134418222283212</v>
      </c>
      <c r="R69" s="5">
        <f t="shared" si="69"/>
        <v>0.94955528258203492</v>
      </c>
    </row>
    <row r="70" spans="1:18" x14ac:dyDescent="0.3">
      <c r="A70" t="s">
        <v>21</v>
      </c>
      <c r="B70" s="5">
        <f t="shared" si="70"/>
        <v>23.87</v>
      </c>
      <c r="C70">
        <v>5.5499999999999972</v>
      </c>
      <c r="D70">
        <v>2.3500000000000014</v>
      </c>
      <c r="E70">
        <v>26.35</v>
      </c>
      <c r="F70">
        <v>23.2</v>
      </c>
      <c r="G70" s="5">
        <f t="shared" si="59"/>
        <v>6.0149999999999997</v>
      </c>
      <c r="H70" s="5">
        <f t="shared" si="60"/>
        <v>2.9489999999999998</v>
      </c>
      <c r="I70" s="5">
        <f t="shared" si="61"/>
        <v>0.49</v>
      </c>
      <c r="J70" s="5">
        <f t="shared" si="62"/>
        <v>23.76</v>
      </c>
      <c r="K70" s="5">
        <f t="shared" si="63"/>
        <v>1.004</v>
      </c>
      <c r="M70">
        <f t="shared" si="64"/>
        <v>23.866519597595182</v>
      </c>
      <c r="N70" s="5">
        <f t="shared" si="65"/>
        <v>6.0145959624209429</v>
      </c>
      <c r="O70" s="5">
        <f t="shared" si="66"/>
        <v>2.9493226629719418</v>
      </c>
      <c r="P70" s="5">
        <f t="shared" si="67"/>
        <v>0.49036089562777646</v>
      </c>
      <c r="Q70" s="16">
        <f t="shared" si="68"/>
        <v>23.76160047612381</v>
      </c>
      <c r="R70" s="5">
        <f t="shared" si="69"/>
        <v>1.0044154905128044</v>
      </c>
    </row>
    <row r="71" spans="1:18" x14ac:dyDescent="0.3">
      <c r="A71" t="s">
        <v>21</v>
      </c>
      <c r="B71" s="5">
        <f t="shared" si="70"/>
        <v>23.87</v>
      </c>
      <c r="C71">
        <v>5.75</v>
      </c>
      <c r="D71">
        <v>2.9499999999999993</v>
      </c>
      <c r="E71">
        <v>26.550000000000004</v>
      </c>
      <c r="F71">
        <v>23.799999999999997</v>
      </c>
      <c r="G71" s="5">
        <f t="shared" si="59"/>
        <v>6.2080000000000002</v>
      </c>
      <c r="H71" s="5">
        <f t="shared" si="60"/>
        <v>3.5190000000000001</v>
      </c>
      <c r="I71" s="5">
        <f t="shared" si="61"/>
        <v>0.56699999999999995</v>
      </c>
      <c r="J71" s="5">
        <f t="shared" si="62"/>
        <v>24.55</v>
      </c>
      <c r="K71" s="5">
        <f t="shared" si="63"/>
        <v>0.97199999999999998</v>
      </c>
      <c r="M71">
        <f t="shared" si="64"/>
        <v>23.866519597595182</v>
      </c>
      <c r="N71" s="5">
        <f t="shared" si="65"/>
        <v>6.2076227635992458</v>
      </c>
      <c r="O71" s="5">
        <f t="shared" si="66"/>
        <v>3.5194856121001643</v>
      </c>
      <c r="P71" s="5">
        <f t="shared" si="67"/>
        <v>0.56696190250767253</v>
      </c>
      <c r="Q71" s="16">
        <f t="shared" si="68"/>
        <v>24.545829763951019</v>
      </c>
      <c r="R71" s="5">
        <f t="shared" si="69"/>
        <v>0.97232482369149731</v>
      </c>
    </row>
    <row r="72" spans="1:18" x14ac:dyDescent="0.3">
      <c r="A72" t="s">
        <v>21</v>
      </c>
      <c r="B72" s="5">
        <f t="shared" si="70"/>
        <v>23.87</v>
      </c>
      <c r="C72">
        <v>6.0499999999999972</v>
      </c>
      <c r="D72">
        <v>3.6999999999999993</v>
      </c>
      <c r="E72">
        <v>26.85</v>
      </c>
      <c r="F72">
        <v>24.549999999999997</v>
      </c>
      <c r="G72" s="5">
        <f t="shared" si="59"/>
        <v>6.4969999999999999</v>
      </c>
      <c r="H72" s="5">
        <f t="shared" si="60"/>
        <v>4.2350000000000003</v>
      </c>
      <c r="I72" s="5">
        <f t="shared" si="61"/>
        <v>0.65200000000000002</v>
      </c>
      <c r="J72" s="5">
        <f t="shared" si="62"/>
        <v>25.72</v>
      </c>
      <c r="K72" s="5">
        <f t="shared" si="63"/>
        <v>0.92800000000000005</v>
      </c>
      <c r="M72">
        <f t="shared" si="64"/>
        <v>23.866519597595182</v>
      </c>
      <c r="N72" s="5">
        <f t="shared" si="65"/>
        <v>6.4974536862395267</v>
      </c>
      <c r="O72" s="5">
        <f t="shared" si="66"/>
        <v>4.2352216559878499</v>
      </c>
      <c r="P72" s="5">
        <f t="shared" si="67"/>
        <v>0.65182790990219919</v>
      </c>
      <c r="Q72" s="16">
        <f t="shared" si="68"/>
        <v>25.72335483645395</v>
      </c>
      <c r="R72" s="5">
        <f t="shared" si="69"/>
        <v>0.92781519943007795</v>
      </c>
    </row>
    <row r="73" spans="1:18" x14ac:dyDescent="0.3">
      <c r="A73" t="s">
        <v>21</v>
      </c>
      <c r="B73" s="5">
        <f t="shared" si="70"/>
        <v>23.87</v>
      </c>
      <c r="C73">
        <v>6.3999999999999986</v>
      </c>
      <c r="D73">
        <v>4.4000000000000021</v>
      </c>
      <c r="E73">
        <v>27.200000000000003</v>
      </c>
      <c r="F73">
        <v>25.25</v>
      </c>
      <c r="G73" s="5">
        <f t="shared" si="59"/>
        <v>6.8360000000000003</v>
      </c>
      <c r="H73" s="5">
        <f t="shared" si="60"/>
        <v>4.9059999999999997</v>
      </c>
      <c r="I73" s="5">
        <f t="shared" si="61"/>
        <v>0.71799999999999997</v>
      </c>
      <c r="J73" s="5">
        <f t="shared" si="62"/>
        <v>27.1</v>
      </c>
      <c r="K73" s="5">
        <f t="shared" si="63"/>
        <v>0.88100000000000001</v>
      </c>
      <c r="M73">
        <f t="shared" si="64"/>
        <v>23.866519597595182</v>
      </c>
      <c r="N73" s="5">
        <f t="shared" si="65"/>
        <v>6.8360124217641873</v>
      </c>
      <c r="O73" s="5">
        <f t="shared" si="66"/>
        <v>4.9059573455434071</v>
      </c>
      <c r="P73" s="5">
        <f t="shared" si="67"/>
        <v>0.71766360896654335</v>
      </c>
      <c r="Q73" s="16">
        <f t="shared" si="68"/>
        <v>27.098851267143544</v>
      </c>
      <c r="R73" s="5">
        <f t="shared" si="69"/>
        <v>0.88072071256144147</v>
      </c>
    </row>
    <row r="74" spans="1:18" x14ac:dyDescent="0.3">
      <c r="A74" t="s">
        <v>21</v>
      </c>
      <c r="B74" s="5">
        <f t="shared" si="70"/>
        <v>23.87</v>
      </c>
      <c r="C74">
        <v>6.6999999999999993</v>
      </c>
      <c r="D74">
        <v>5.0500000000000007</v>
      </c>
      <c r="E74">
        <v>27.500000000000004</v>
      </c>
      <c r="F74">
        <v>25.9</v>
      </c>
      <c r="G74" s="5">
        <f t="shared" si="59"/>
        <v>7.1269999999999998</v>
      </c>
      <c r="H74" s="5">
        <f t="shared" si="60"/>
        <v>5.5309999999999997</v>
      </c>
      <c r="I74" s="5">
        <f t="shared" si="61"/>
        <v>0.77600000000000002</v>
      </c>
      <c r="J74" s="5">
        <f t="shared" si="62"/>
        <v>28.28</v>
      </c>
      <c r="K74" s="5">
        <f t="shared" si="63"/>
        <v>0.84399999999999997</v>
      </c>
      <c r="M74">
        <f t="shared" si="64"/>
        <v>23.866519597595182</v>
      </c>
      <c r="N74" s="5">
        <f t="shared" si="65"/>
        <v>7.1265513125527491</v>
      </c>
      <c r="O74" s="5">
        <f t="shared" si="66"/>
        <v>5.5308804730371008</v>
      </c>
      <c r="P74" s="5">
        <f t="shared" si="67"/>
        <v>0.77609494837916559</v>
      </c>
      <c r="Q74" s="16">
        <f t="shared" si="68"/>
        <v>28.279252672639313</v>
      </c>
      <c r="R74" s="5">
        <f t="shared" si="69"/>
        <v>0.84395863900202961</v>
      </c>
    </row>
    <row r="75" spans="1:18" x14ac:dyDescent="0.3">
      <c r="A75" t="s">
        <v>21</v>
      </c>
      <c r="B75" s="5">
        <f t="shared" si="70"/>
        <v>23.87</v>
      </c>
      <c r="C75">
        <v>7.1499999999999986</v>
      </c>
      <c r="D75">
        <v>5.65</v>
      </c>
      <c r="E75">
        <v>27.950000000000003</v>
      </c>
      <c r="F75">
        <v>26.5</v>
      </c>
      <c r="G75" s="5">
        <f t="shared" si="59"/>
        <v>7.5629999999999997</v>
      </c>
      <c r="H75" s="5">
        <f t="shared" si="60"/>
        <v>6.109</v>
      </c>
      <c r="I75" s="5">
        <f t="shared" si="61"/>
        <v>0.80800000000000005</v>
      </c>
      <c r="J75" s="5">
        <f t="shared" si="62"/>
        <v>30.05</v>
      </c>
      <c r="K75" s="5">
        <f t="shared" si="63"/>
        <v>0.79400000000000004</v>
      </c>
      <c r="M75">
        <f t="shared" si="64"/>
        <v>23.866519597595182</v>
      </c>
      <c r="N75" s="5">
        <f t="shared" si="65"/>
        <v>7.5629267764990713</v>
      </c>
      <c r="O75" s="5">
        <f t="shared" si="66"/>
        <v>6.1093512710829732</v>
      </c>
      <c r="P75" s="5">
        <f t="shared" si="67"/>
        <v>0.8078025150351954</v>
      </c>
      <c r="Q75" s="16">
        <f t="shared" si="68"/>
        <v>30.052158907560429</v>
      </c>
      <c r="R75" s="5">
        <f t="shared" si="69"/>
        <v>0.79416988546506451</v>
      </c>
    </row>
    <row r="76" spans="1:18" x14ac:dyDescent="0.3">
      <c r="A76" t="s">
        <v>21</v>
      </c>
      <c r="B76" s="5">
        <f t="shared" si="70"/>
        <v>23.87</v>
      </c>
      <c r="C76">
        <v>7.5499999999999989</v>
      </c>
      <c r="D76">
        <v>6.3500000000000014</v>
      </c>
      <c r="E76">
        <v>28.35</v>
      </c>
      <c r="F76">
        <v>27.2</v>
      </c>
      <c r="G76" s="5">
        <f t="shared" si="59"/>
        <v>7.9509999999999996</v>
      </c>
      <c r="H76" s="5">
        <f t="shared" si="60"/>
        <v>6.7859999999999996</v>
      </c>
      <c r="I76" s="5">
        <f t="shared" si="61"/>
        <v>0.85299999999999998</v>
      </c>
      <c r="J76" s="5">
        <f t="shared" si="62"/>
        <v>31.63</v>
      </c>
      <c r="K76" s="5">
        <f t="shared" si="63"/>
        <v>0.755</v>
      </c>
      <c r="M76">
        <f t="shared" si="64"/>
        <v>23.866519597595182</v>
      </c>
      <c r="N76" s="5">
        <f t="shared" si="65"/>
        <v>7.9513567246381882</v>
      </c>
      <c r="O76" s="5">
        <f t="shared" si="66"/>
        <v>6.7860124217641902</v>
      </c>
      <c r="P76" s="5">
        <f t="shared" si="67"/>
        <v>0.85344082233626306</v>
      </c>
      <c r="Q76" s="16">
        <f t="shared" si="68"/>
        <v>31.630272100860036</v>
      </c>
      <c r="R76" s="5">
        <f t="shared" si="69"/>
        <v>0.75454676840880686</v>
      </c>
    </row>
    <row r="77" spans="1:18" x14ac:dyDescent="0.3">
      <c r="A77" t="s">
        <v>21</v>
      </c>
      <c r="B77" s="5">
        <f t="shared" si="70"/>
        <v>23.87</v>
      </c>
      <c r="C77">
        <v>7.9999999999999982</v>
      </c>
      <c r="D77">
        <v>7</v>
      </c>
      <c r="E77">
        <v>28.800000000000004</v>
      </c>
      <c r="F77">
        <v>27.849999999999998</v>
      </c>
      <c r="G77" s="5">
        <f t="shared" si="59"/>
        <v>8.3889999999999993</v>
      </c>
      <c r="H77" s="5">
        <f t="shared" si="60"/>
        <v>7.4160000000000004</v>
      </c>
      <c r="I77" s="5">
        <f t="shared" si="61"/>
        <v>0.88400000000000001</v>
      </c>
      <c r="J77" s="5">
        <f t="shared" si="62"/>
        <v>33.409999999999997</v>
      </c>
      <c r="K77" s="5">
        <f t="shared" si="63"/>
        <v>0.71399999999999997</v>
      </c>
      <c r="M77">
        <f t="shared" si="64"/>
        <v>23.866519597595182</v>
      </c>
      <c r="N77" s="5">
        <f t="shared" si="65"/>
        <v>8.3889123144748456</v>
      </c>
      <c r="O77" s="5">
        <f t="shared" si="66"/>
        <v>7.4158974631576795</v>
      </c>
      <c r="P77" s="5">
        <f t="shared" si="67"/>
        <v>0.8840117985691357</v>
      </c>
      <c r="Q77" s="16">
        <f t="shared" si="68"/>
        <v>33.407972951248404</v>
      </c>
      <c r="R77" s="5">
        <f t="shared" si="69"/>
        <v>0.71439592077086278</v>
      </c>
    </row>
    <row r="78" spans="1:18" x14ac:dyDescent="0.3">
      <c r="A78" t="s">
        <v>21</v>
      </c>
      <c r="B78" s="5">
        <f t="shared" si="70"/>
        <v>23.87</v>
      </c>
      <c r="C78">
        <v>8.4499999999999993</v>
      </c>
      <c r="D78">
        <v>7.5500000000000007</v>
      </c>
      <c r="E78">
        <v>29.250000000000004</v>
      </c>
      <c r="F78">
        <v>28.4</v>
      </c>
      <c r="G78" s="5">
        <f t="shared" si="59"/>
        <v>8.827</v>
      </c>
      <c r="H78" s="5">
        <f t="shared" si="60"/>
        <v>7.95</v>
      </c>
      <c r="I78" s="5">
        <f t="shared" si="61"/>
        <v>0.90100000000000002</v>
      </c>
      <c r="J78" s="5">
        <f t="shared" si="62"/>
        <v>35.19</v>
      </c>
      <c r="K78" s="5">
        <f t="shared" si="63"/>
        <v>0.67800000000000005</v>
      </c>
      <c r="M78">
        <f t="shared" si="64"/>
        <v>23.866519597595182</v>
      </c>
      <c r="N78" s="5">
        <f t="shared" si="65"/>
        <v>8.8270378319737208</v>
      </c>
      <c r="O78" s="5">
        <f t="shared" si="66"/>
        <v>7.9499447407731818</v>
      </c>
      <c r="P78" s="5">
        <f t="shared" si="67"/>
        <v>0.90063562568821331</v>
      </c>
      <c r="Q78" s="16">
        <f t="shared" si="68"/>
        <v>35.187989303742832</v>
      </c>
      <c r="R78" s="5">
        <f t="shared" si="69"/>
        <v>0.67825755520098951</v>
      </c>
    </row>
    <row r="79" spans="1:18" x14ac:dyDescent="0.3">
      <c r="A79" t="s">
        <v>21</v>
      </c>
      <c r="B79" s="5">
        <f t="shared" si="70"/>
        <v>23.87</v>
      </c>
      <c r="C79">
        <v>8.9699999999999989</v>
      </c>
      <c r="D79">
        <v>8.25</v>
      </c>
      <c r="E79">
        <v>29.770000000000003</v>
      </c>
      <c r="F79">
        <v>29.099999999999998</v>
      </c>
      <c r="G79" s="5">
        <f t="shared" si="59"/>
        <v>9.3339999999999996</v>
      </c>
      <c r="H79" s="5">
        <f t="shared" si="60"/>
        <v>8.6310000000000002</v>
      </c>
      <c r="I79" s="5">
        <f t="shared" si="61"/>
        <v>0.92500000000000004</v>
      </c>
      <c r="J79" s="5">
        <f t="shared" si="62"/>
        <v>37.25</v>
      </c>
      <c r="K79" s="5">
        <f t="shared" si="63"/>
        <v>0.64100000000000001</v>
      </c>
      <c r="M79">
        <f t="shared" si="64"/>
        <v>23.866519597595182</v>
      </c>
      <c r="N79" s="5">
        <f t="shared" si="65"/>
        <v>9.3339812407023057</v>
      </c>
      <c r="O79" s="5">
        <f t="shared" si="66"/>
        <v>8.6309348379424158</v>
      </c>
      <c r="P79" s="5">
        <f t="shared" si="67"/>
        <v>0.92467882839809612</v>
      </c>
      <c r="Q79" s="16">
        <f t="shared" si="68"/>
        <v>37.247598984725329</v>
      </c>
      <c r="R79" s="5">
        <f t="shared" si="69"/>
        <v>0.64075323640008253</v>
      </c>
    </row>
    <row r="80" spans="1:18" x14ac:dyDescent="0.3">
      <c r="A80" t="s">
        <v>21</v>
      </c>
      <c r="B80" s="5">
        <f t="shared" si="70"/>
        <v>23.87</v>
      </c>
      <c r="C80">
        <v>9.4999999999999982</v>
      </c>
      <c r="D80">
        <v>8.8500000000000014</v>
      </c>
      <c r="E80">
        <v>30.300000000000004</v>
      </c>
      <c r="F80">
        <v>29.7</v>
      </c>
      <c r="G80" s="5">
        <f t="shared" si="59"/>
        <v>9.8510000000000009</v>
      </c>
      <c r="H80" s="5">
        <f t="shared" si="60"/>
        <v>9.2159999999999993</v>
      </c>
      <c r="I80" s="5">
        <f t="shared" si="61"/>
        <v>0.93500000000000005</v>
      </c>
      <c r="J80" s="5">
        <f t="shared" si="62"/>
        <v>39.35</v>
      </c>
      <c r="K80" s="5">
        <f t="shared" si="63"/>
        <v>0.60699999999999998</v>
      </c>
      <c r="M80">
        <f t="shared" si="64"/>
        <v>23.866519597595182</v>
      </c>
      <c r="N80" s="5">
        <f t="shared" si="65"/>
        <v>9.8513592677384736</v>
      </c>
      <c r="O80" s="5">
        <f t="shared" si="66"/>
        <v>9.2156989991021536</v>
      </c>
      <c r="P80" s="5">
        <f t="shared" si="67"/>
        <v>0.93547486683203207</v>
      </c>
      <c r="Q80" s="16">
        <f t="shared" si="68"/>
        <v>39.34960243296787</v>
      </c>
      <c r="R80" s="5">
        <f t="shared" si="69"/>
        <v>0.60652505036745541</v>
      </c>
    </row>
    <row r="81" spans="1:18" x14ac:dyDescent="0.3">
      <c r="A81" t="s">
        <v>21</v>
      </c>
      <c r="B81" s="5">
        <f t="shared" si="70"/>
        <v>23.87</v>
      </c>
      <c r="C81">
        <v>9.9499999999999993</v>
      </c>
      <c r="D81">
        <v>9.4500000000000011</v>
      </c>
      <c r="E81">
        <v>30.750000000000004</v>
      </c>
      <c r="F81">
        <v>30.299999999999997</v>
      </c>
      <c r="G81" s="5">
        <f t="shared" si="59"/>
        <v>10.291</v>
      </c>
      <c r="H81" s="5">
        <f t="shared" si="60"/>
        <v>9.8010000000000002</v>
      </c>
      <c r="I81" s="5">
        <f t="shared" si="61"/>
        <v>0.95199999999999996</v>
      </c>
      <c r="J81" s="5">
        <f t="shared" si="62"/>
        <v>41.14</v>
      </c>
      <c r="K81" s="5">
        <f t="shared" si="63"/>
        <v>0.57999999999999996</v>
      </c>
      <c r="M81">
        <f t="shared" si="64"/>
        <v>23.866519597595182</v>
      </c>
      <c r="N81" s="5">
        <f t="shared" si="65"/>
        <v>10.291150828335532</v>
      </c>
      <c r="O81" s="5">
        <f t="shared" si="66"/>
        <v>9.8013592677384764</v>
      </c>
      <c r="P81" s="5">
        <f t="shared" si="67"/>
        <v>0.95240653171184031</v>
      </c>
      <c r="Q81" s="16">
        <f t="shared" si="68"/>
        <v>41.136387585361597</v>
      </c>
      <c r="R81" s="5">
        <f t="shared" si="69"/>
        <v>0.58018024913028809</v>
      </c>
    </row>
    <row r="82" spans="1:18" x14ac:dyDescent="0.3">
      <c r="A82" t="s">
        <v>21</v>
      </c>
      <c r="B82" s="5">
        <f t="shared" si="70"/>
        <v>23.87</v>
      </c>
      <c r="C82">
        <v>10.499999999999998</v>
      </c>
      <c r="D82">
        <v>10.050000000000001</v>
      </c>
      <c r="E82">
        <v>31.300000000000004</v>
      </c>
      <c r="F82">
        <v>30.9</v>
      </c>
      <c r="G82" s="5">
        <f t="shared" si="59"/>
        <v>10.829000000000001</v>
      </c>
      <c r="H82" s="5">
        <f t="shared" si="60"/>
        <v>10.388</v>
      </c>
      <c r="I82" s="5">
        <f t="shared" si="61"/>
        <v>0.95899999999999996</v>
      </c>
      <c r="J82" s="5">
        <f t="shared" si="62"/>
        <v>43.32</v>
      </c>
      <c r="K82" s="5">
        <f t="shared" si="63"/>
        <v>0.55100000000000005</v>
      </c>
      <c r="M82">
        <f t="shared" si="64"/>
        <v>23.866519597595182</v>
      </c>
      <c r="N82" s="5">
        <f t="shared" si="65"/>
        <v>10.82926683963092</v>
      </c>
      <c r="O82" s="5">
        <f t="shared" si="66"/>
        <v>10.387846723555491</v>
      </c>
      <c r="P82" s="5">
        <f t="shared" si="67"/>
        <v>0.95923822705522388</v>
      </c>
      <c r="Q82" s="16">
        <f t="shared" si="68"/>
        <v>43.322645316052501</v>
      </c>
      <c r="R82" s="5">
        <f t="shared" si="69"/>
        <v>0.55090171487639583</v>
      </c>
    </row>
    <row r="83" spans="1:18" x14ac:dyDescent="0.3">
      <c r="A83" t="s">
        <v>21</v>
      </c>
      <c r="B83" s="5">
        <f t="shared" si="70"/>
        <v>23.87</v>
      </c>
      <c r="C83">
        <v>11.049999999999999</v>
      </c>
      <c r="D83">
        <v>10.75</v>
      </c>
      <c r="E83">
        <v>31.85</v>
      </c>
      <c r="F83">
        <v>31.599999999999998</v>
      </c>
      <c r="G83" s="5">
        <f t="shared" si="59"/>
        <v>11.368</v>
      </c>
      <c r="H83" s="5">
        <f t="shared" si="60"/>
        <v>11.073</v>
      </c>
      <c r="I83" s="5">
        <f t="shared" si="61"/>
        <v>0.97399999999999998</v>
      </c>
      <c r="J83" s="5">
        <f t="shared" si="62"/>
        <v>45.51</v>
      </c>
      <c r="K83" s="5">
        <f t="shared" si="63"/>
        <v>0.52400000000000002</v>
      </c>
      <c r="M83">
        <f t="shared" si="64"/>
        <v>23.866519597595182</v>
      </c>
      <c r="N83" s="5">
        <f t="shared" si="65"/>
        <v>11.367993173572172</v>
      </c>
      <c r="O83" s="5">
        <f t="shared" si="66"/>
        <v>11.073044614362701</v>
      </c>
      <c r="P83" s="5">
        <f t="shared" si="67"/>
        <v>0.97405447428529823</v>
      </c>
      <c r="Q83" s="16">
        <f t="shared" si="68"/>
        <v>45.511382665589018</v>
      </c>
      <c r="R83" s="5">
        <f t="shared" si="69"/>
        <v>0.52440770198002717</v>
      </c>
    </row>
    <row r="84" spans="1:18" x14ac:dyDescent="0.3">
      <c r="A84" t="s">
        <v>21</v>
      </c>
      <c r="B84" s="5">
        <f t="shared" si="70"/>
        <v>23.87</v>
      </c>
      <c r="C84">
        <v>11.469999999999999</v>
      </c>
      <c r="D84">
        <v>11.15</v>
      </c>
      <c r="E84">
        <v>32.270000000000003</v>
      </c>
      <c r="F84">
        <v>32</v>
      </c>
      <c r="G84" s="5">
        <f t="shared" si="59"/>
        <v>11.78</v>
      </c>
      <c r="H84" s="5">
        <f t="shared" si="60"/>
        <v>11.465</v>
      </c>
      <c r="I84" s="5">
        <f t="shared" si="61"/>
        <v>0.97299999999999998</v>
      </c>
      <c r="J84" s="5">
        <f t="shared" si="62"/>
        <v>47.18</v>
      </c>
      <c r="K84" s="5">
        <f t="shared" si="63"/>
        <v>0.50600000000000001</v>
      </c>
      <c r="M84">
        <f t="shared" si="64"/>
        <v>23.866519597595182</v>
      </c>
      <c r="N84" s="5">
        <f t="shared" si="65"/>
        <v>11.779769560461219</v>
      </c>
      <c r="O84" s="5">
        <f t="shared" si="66"/>
        <v>11.465018974724627</v>
      </c>
      <c r="P84" s="5">
        <f t="shared" si="67"/>
        <v>0.97328041231018203</v>
      </c>
      <c r="Q84" s="16">
        <f t="shared" si="68"/>
        <v>47.184347770241843</v>
      </c>
      <c r="R84" s="5">
        <f t="shared" si="69"/>
        <v>0.50581433728426539</v>
      </c>
    </row>
    <row r="85" spans="1:18" x14ac:dyDescent="0.3">
      <c r="A85" t="s">
        <v>21</v>
      </c>
      <c r="B85" s="5">
        <f>ROUND(M85,2)</f>
        <v>26.97</v>
      </c>
      <c r="C85">
        <v>6.1999999999999993</v>
      </c>
      <c r="D85">
        <v>0</v>
      </c>
      <c r="E85">
        <v>27.000000000000004</v>
      </c>
      <c r="F85" s="6" t="s">
        <v>30</v>
      </c>
      <c r="G85" s="5">
        <f t="shared" ref="G85:I86" si="71">ROUND(N85,3)</f>
        <v>6.7649999999999997</v>
      </c>
      <c r="H85" s="5">
        <f t="shared" si="71"/>
        <v>0</v>
      </c>
      <c r="I85" s="5">
        <f t="shared" si="71"/>
        <v>0</v>
      </c>
      <c r="J85" s="5">
        <f>ROUND(Q85,2)</f>
        <v>26.97</v>
      </c>
      <c r="K85" s="5">
        <f>ROUND(R85,3)</f>
        <v>1</v>
      </c>
      <c r="M85">
        <v>26.968751130018447</v>
      </c>
      <c r="N85" s="5">
        <f>(C85+((((1000*M85)/(30*E85))^2)/1962))</f>
        <v>6.7650054413780047</v>
      </c>
      <c r="O85" s="5">
        <f>IF(D85=0,0,(D85+((((1000*M85)/(30*F85))^2)/1962)))</f>
        <v>0</v>
      </c>
      <c r="P85" s="5">
        <f t="shared" si="67"/>
        <v>0</v>
      </c>
      <c r="Q85" s="5">
        <f>M85</f>
        <v>26.968751130018447</v>
      </c>
      <c r="R85" s="5">
        <f>M85/Q85</f>
        <v>1</v>
      </c>
    </row>
    <row r="86" spans="1:18" x14ac:dyDescent="0.3">
      <c r="A86" t="s">
        <v>21</v>
      </c>
      <c r="B86" s="5">
        <f t="shared" ref="B86:B87" si="72">ROUND(M86,2)</f>
        <v>26.97</v>
      </c>
      <c r="C86">
        <v>6.1999999999999993</v>
      </c>
      <c r="D86">
        <v>0</v>
      </c>
      <c r="E86">
        <v>27.000000000000004</v>
      </c>
      <c r="F86">
        <v>19.149999999999999</v>
      </c>
      <c r="G86" s="5">
        <f t="shared" si="71"/>
        <v>6.7649999999999997</v>
      </c>
      <c r="H86" s="5">
        <f t="shared" si="71"/>
        <v>0</v>
      </c>
      <c r="I86" s="5">
        <f t="shared" si="71"/>
        <v>0</v>
      </c>
      <c r="J86" s="5">
        <f>ROUND(Q86,2)</f>
        <v>26.81</v>
      </c>
      <c r="K86" s="5">
        <f>ROUND(R86,3)</f>
        <v>1.006</v>
      </c>
      <c r="M86">
        <f>M85</f>
        <v>26.968751130018447</v>
      </c>
      <c r="N86" s="5">
        <f>(C86+((((1000*M86)/(30*E86))^2)/1962))</f>
        <v>6.7650054413780047</v>
      </c>
      <c r="O86" s="5">
        <f>IF(D86=0,0,(D86+((((1000*M86)/(30*F86))^2)/1962)))</f>
        <v>0</v>
      </c>
      <c r="P86" s="5">
        <f>O86/N86</f>
        <v>0</v>
      </c>
      <c r="Q86" s="16">
        <f xml:space="preserve"> 4.0628*N86 - 0.6745</f>
        <v>26.810364107230562</v>
      </c>
      <c r="R86" s="5">
        <f>M86/Q86</f>
        <v>1.0059076789167951</v>
      </c>
    </row>
    <row r="87" spans="1:18" x14ac:dyDescent="0.3">
      <c r="A87" t="s">
        <v>21</v>
      </c>
      <c r="B87" s="5">
        <f t="shared" si="72"/>
        <v>26.97</v>
      </c>
      <c r="C87">
        <v>6.0999999999999979</v>
      </c>
      <c r="D87">
        <v>0</v>
      </c>
      <c r="E87">
        <v>26.900000000000002</v>
      </c>
      <c r="F87">
        <v>20.799999999999997</v>
      </c>
      <c r="G87" s="5">
        <f t="shared" ref="G87:G104" si="73">ROUND(N87,3)</f>
        <v>6.6689999999999996</v>
      </c>
      <c r="H87" s="5">
        <f t="shared" ref="H87:H104" si="74">ROUND(O87,3)</f>
        <v>0</v>
      </c>
      <c r="I87" s="5">
        <f t="shared" ref="I87:I104" si="75">ROUND(P87,3)</f>
        <v>0</v>
      </c>
      <c r="J87" s="5">
        <f t="shared" ref="J87:J104" si="76">ROUND(Q87,2)</f>
        <v>26.42</v>
      </c>
      <c r="K87" s="5">
        <f t="shared" ref="K87:K104" si="77">ROUND(R87,3)</f>
        <v>1.0209999999999999</v>
      </c>
      <c r="M87">
        <f t="shared" ref="M87:M104" si="78">M86</f>
        <v>26.968751130018447</v>
      </c>
      <c r="N87" s="5">
        <f t="shared" ref="N87:N104" si="79">(C87+((((1000*M87)/(30*E87))^2)/1962))</f>
        <v>6.6692140334773766</v>
      </c>
      <c r="O87" s="5">
        <f t="shared" ref="O87:O104" si="80">IF(D87=0,0,(D87+((((1000*M87)/(30*F87))^2)/1962)))</f>
        <v>0</v>
      </c>
      <c r="P87" s="5">
        <f t="shared" ref="P87:P105" si="81">O87/N87</f>
        <v>0</v>
      </c>
      <c r="Q87" s="16">
        <f t="shared" ref="Q87:Q104" si="82" xml:space="preserve"> 4.0628*N87 - 0.6745</f>
        <v>26.421182775211889</v>
      </c>
      <c r="R87" s="5">
        <f t="shared" ref="R87:R104" si="83">M87/Q87</f>
        <v>1.0207245966036116</v>
      </c>
    </row>
    <row r="88" spans="1:18" x14ac:dyDescent="0.3">
      <c r="A88" t="s">
        <v>21</v>
      </c>
      <c r="B88" s="5">
        <f t="shared" ref="B88:B104" si="84">ROUND(M88,2)</f>
        <v>26.97</v>
      </c>
      <c r="C88">
        <v>6.1499999999999986</v>
      </c>
      <c r="D88">
        <v>1.3000000000000007</v>
      </c>
      <c r="E88">
        <v>26.950000000000003</v>
      </c>
      <c r="F88">
        <v>22.15</v>
      </c>
      <c r="G88" s="5">
        <f t="shared" si="73"/>
        <v>6.7169999999999996</v>
      </c>
      <c r="H88" s="5">
        <f t="shared" si="74"/>
        <v>2.14</v>
      </c>
      <c r="I88" s="5">
        <f t="shared" si="75"/>
        <v>0.31900000000000001</v>
      </c>
      <c r="J88" s="5">
        <f t="shared" si="76"/>
        <v>26.62</v>
      </c>
      <c r="K88" s="5">
        <f t="shared" si="77"/>
        <v>1.0129999999999999</v>
      </c>
      <c r="M88">
        <f t="shared" si="78"/>
        <v>26.968751130018447</v>
      </c>
      <c r="N88" s="5">
        <f t="shared" si="79"/>
        <v>6.7171038813229549</v>
      </c>
      <c r="O88" s="5">
        <f t="shared" si="80"/>
        <v>2.1395231909758858</v>
      </c>
      <c r="P88" s="5">
        <f t="shared" si="81"/>
        <v>0.3185186992454998</v>
      </c>
      <c r="Q88" s="16">
        <f t="shared" si="82"/>
        <v>26.615749649038904</v>
      </c>
      <c r="R88" s="5">
        <f t="shared" si="83"/>
        <v>1.0132628795218732</v>
      </c>
    </row>
    <row r="89" spans="1:18" x14ac:dyDescent="0.3">
      <c r="A89" t="s">
        <v>21</v>
      </c>
      <c r="B89" s="5">
        <f t="shared" si="84"/>
        <v>26.97</v>
      </c>
      <c r="C89">
        <v>6.1499999999999986</v>
      </c>
      <c r="D89">
        <v>1.8500000000000014</v>
      </c>
      <c r="E89">
        <v>26.950000000000003</v>
      </c>
      <c r="F89">
        <v>22.7</v>
      </c>
      <c r="G89" s="5">
        <f t="shared" si="73"/>
        <v>6.7169999999999996</v>
      </c>
      <c r="H89" s="5">
        <f t="shared" si="74"/>
        <v>2.649</v>
      </c>
      <c r="I89" s="5">
        <f t="shared" si="75"/>
        <v>0.39400000000000002</v>
      </c>
      <c r="J89" s="5">
        <f t="shared" si="76"/>
        <v>26.62</v>
      </c>
      <c r="K89" s="5">
        <f t="shared" si="77"/>
        <v>1.0129999999999999</v>
      </c>
      <c r="M89">
        <f t="shared" si="78"/>
        <v>26.968751130018447</v>
      </c>
      <c r="N89" s="5">
        <f t="shared" si="79"/>
        <v>6.7171038813229549</v>
      </c>
      <c r="O89" s="5">
        <f t="shared" si="80"/>
        <v>2.6493342909130142</v>
      </c>
      <c r="P89" s="5">
        <f t="shared" si="81"/>
        <v>0.39441615578992945</v>
      </c>
      <c r="Q89" s="16">
        <f t="shared" si="82"/>
        <v>26.615749649038904</v>
      </c>
      <c r="R89" s="5">
        <f t="shared" si="83"/>
        <v>1.0132628795218732</v>
      </c>
    </row>
    <row r="90" spans="1:18" x14ac:dyDescent="0.3">
      <c r="A90" t="s">
        <v>21</v>
      </c>
      <c r="B90" s="5">
        <f t="shared" si="84"/>
        <v>26.97</v>
      </c>
      <c r="C90">
        <v>6.25</v>
      </c>
      <c r="D90">
        <v>2.6999999999999993</v>
      </c>
      <c r="E90">
        <v>27.050000000000004</v>
      </c>
      <c r="F90">
        <v>23.549999999999997</v>
      </c>
      <c r="G90" s="5">
        <f t="shared" si="73"/>
        <v>6.8129999999999997</v>
      </c>
      <c r="H90" s="5">
        <f t="shared" si="74"/>
        <v>3.4430000000000001</v>
      </c>
      <c r="I90" s="5">
        <f t="shared" si="75"/>
        <v>0.505</v>
      </c>
      <c r="J90" s="5">
        <f t="shared" si="76"/>
        <v>27.01</v>
      </c>
      <c r="K90" s="5">
        <f t="shared" si="77"/>
        <v>0.999</v>
      </c>
      <c r="M90">
        <f t="shared" si="78"/>
        <v>26.968751130018447</v>
      </c>
      <c r="N90" s="5">
        <f t="shared" si="79"/>
        <v>6.8129186271258693</v>
      </c>
      <c r="O90" s="5">
        <f t="shared" si="80"/>
        <v>3.4426741977624804</v>
      </c>
      <c r="P90" s="5">
        <f t="shared" si="81"/>
        <v>0.50531561966047189</v>
      </c>
      <c r="Q90" s="16">
        <f t="shared" si="82"/>
        <v>27.005025798286983</v>
      </c>
      <c r="R90" s="5">
        <f t="shared" si="83"/>
        <v>0.9986567438024504</v>
      </c>
    </row>
    <row r="91" spans="1:18" x14ac:dyDescent="0.3">
      <c r="A91" t="s">
        <v>21</v>
      </c>
      <c r="B91" s="5">
        <f t="shared" si="84"/>
        <v>26.97</v>
      </c>
      <c r="C91">
        <v>6.4499999999999993</v>
      </c>
      <c r="D91">
        <v>3.4499999999999993</v>
      </c>
      <c r="E91">
        <v>27.250000000000004</v>
      </c>
      <c r="F91">
        <v>24.299999999999997</v>
      </c>
      <c r="G91" s="5">
        <f t="shared" si="73"/>
        <v>7.0049999999999999</v>
      </c>
      <c r="H91" s="5">
        <f t="shared" si="74"/>
        <v>4.1479999999999997</v>
      </c>
      <c r="I91" s="5">
        <f t="shared" si="75"/>
        <v>0.59199999999999997</v>
      </c>
      <c r="J91" s="5">
        <f t="shared" si="76"/>
        <v>27.78</v>
      </c>
      <c r="K91" s="5">
        <f t="shared" si="77"/>
        <v>0.97099999999999997</v>
      </c>
      <c r="M91">
        <f t="shared" si="78"/>
        <v>26.968751130018447</v>
      </c>
      <c r="N91" s="5">
        <f t="shared" si="79"/>
        <v>7.0046859244367523</v>
      </c>
      <c r="O91" s="5">
        <f t="shared" si="80"/>
        <v>4.1475375819481552</v>
      </c>
      <c r="P91" s="5">
        <f t="shared" si="81"/>
        <v>0.59210900055903071</v>
      </c>
      <c r="Q91" s="16">
        <f t="shared" si="82"/>
        <v>27.784137973801641</v>
      </c>
      <c r="R91" s="5">
        <f t="shared" si="83"/>
        <v>0.97065279316738051</v>
      </c>
    </row>
    <row r="92" spans="1:18" x14ac:dyDescent="0.3">
      <c r="A92" t="s">
        <v>21</v>
      </c>
      <c r="B92" s="5">
        <f t="shared" si="84"/>
        <v>26.97</v>
      </c>
      <c r="C92">
        <v>6.6999999999999993</v>
      </c>
      <c r="D92">
        <v>4.1500000000000021</v>
      </c>
      <c r="E92">
        <v>27.500000000000004</v>
      </c>
      <c r="F92">
        <v>25</v>
      </c>
      <c r="G92" s="5">
        <f t="shared" si="73"/>
        <v>7.2450000000000001</v>
      </c>
      <c r="H92" s="5">
        <f t="shared" si="74"/>
        <v>4.8090000000000002</v>
      </c>
      <c r="I92" s="5">
        <f t="shared" si="75"/>
        <v>0.66400000000000003</v>
      </c>
      <c r="J92" s="5">
        <f t="shared" si="76"/>
        <v>28.76</v>
      </c>
      <c r="K92" s="5">
        <f t="shared" si="77"/>
        <v>0.93799999999999994</v>
      </c>
      <c r="M92">
        <f t="shared" si="78"/>
        <v>26.968751130018447</v>
      </c>
      <c r="N92" s="5">
        <f t="shared" si="79"/>
        <v>7.2446465676225662</v>
      </c>
      <c r="O92" s="5">
        <f t="shared" si="80"/>
        <v>4.8090223468233084</v>
      </c>
      <c r="P92" s="5">
        <f t="shared" si="81"/>
        <v>0.66380358267794115</v>
      </c>
      <c r="Q92" s="16">
        <f t="shared" si="82"/>
        <v>28.759050074936965</v>
      </c>
      <c r="R92" s="5">
        <f t="shared" si="83"/>
        <v>0.93774832825654653</v>
      </c>
    </row>
    <row r="93" spans="1:18" x14ac:dyDescent="0.3">
      <c r="A93" t="s">
        <v>21</v>
      </c>
      <c r="B93" s="5">
        <f t="shared" si="84"/>
        <v>26.97</v>
      </c>
      <c r="C93">
        <v>7</v>
      </c>
      <c r="D93">
        <v>4.8000000000000007</v>
      </c>
      <c r="E93">
        <v>27.800000000000004</v>
      </c>
      <c r="F93">
        <v>25.65</v>
      </c>
      <c r="G93" s="5">
        <f t="shared" si="73"/>
        <v>7.5330000000000004</v>
      </c>
      <c r="H93" s="5">
        <f t="shared" si="74"/>
        <v>5.4260000000000002</v>
      </c>
      <c r="I93" s="5">
        <f t="shared" si="75"/>
        <v>0.72</v>
      </c>
      <c r="J93" s="5">
        <f t="shared" si="76"/>
        <v>29.93</v>
      </c>
      <c r="K93" s="5">
        <f t="shared" si="77"/>
        <v>0.90100000000000002</v>
      </c>
      <c r="M93">
        <f t="shared" si="78"/>
        <v>26.968751130018447</v>
      </c>
      <c r="N93" s="5">
        <f t="shared" si="79"/>
        <v>7.5329550317848017</v>
      </c>
      <c r="O93" s="5">
        <f t="shared" si="80"/>
        <v>5.4260448103911427</v>
      </c>
      <c r="P93" s="5">
        <f t="shared" si="81"/>
        <v>0.72030760670896188</v>
      </c>
      <c r="Q93" s="16">
        <f t="shared" si="82"/>
        <v>29.930389703135294</v>
      </c>
      <c r="R93" s="5">
        <f t="shared" si="83"/>
        <v>0.90104911421161327</v>
      </c>
    </row>
    <row r="94" spans="1:18" x14ac:dyDescent="0.3">
      <c r="A94" t="s">
        <v>21</v>
      </c>
      <c r="B94" s="5">
        <f t="shared" si="84"/>
        <v>26.97</v>
      </c>
      <c r="C94">
        <v>7.2999999999999989</v>
      </c>
      <c r="D94">
        <v>5.3500000000000014</v>
      </c>
      <c r="E94">
        <v>28.1</v>
      </c>
      <c r="F94">
        <v>26.2</v>
      </c>
      <c r="G94" s="5">
        <f t="shared" si="73"/>
        <v>7.8220000000000001</v>
      </c>
      <c r="H94" s="5">
        <f t="shared" si="74"/>
        <v>5.95</v>
      </c>
      <c r="I94" s="5">
        <f t="shared" si="75"/>
        <v>0.76100000000000001</v>
      </c>
      <c r="J94" s="5">
        <f t="shared" si="76"/>
        <v>31.1</v>
      </c>
      <c r="K94" s="5">
        <f t="shared" si="77"/>
        <v>0.86699999999999999</v>
      </c>
      <c r="M94">
        <f t="shared" si="78"/>
        <v>26.968751130018447</v>
      </c>
      <c r="N94" s="5">
        <f t="shared" si="79"/>
        <v>7.8216359554268129</v>
      </c>
      <c r="O94" s="5">
        <f t="shared" si="80"/>
        <v>5.9500363713719588</v>
      </c>
      <c r="P94" s="5">
        <f t="shared" si="81"/>
        <v>0.76071507358300161</v>
      </c>
      <c r="Q94" s="16">
        <f t="shared" si="82"/>
        <v>31.103242559708058</v>
      </c>
      <c r="R94" s="5">
        <f t="shared" si="83"/>
        <v>0.86707201277317825</v>
      </c>
    </row>
    <row r="95" spans="1:18" x14ac:dyDescent="0.3">
      <c r="A95" t="s">
        <v>21</v>
      </c>
      <c r="B95" s="5">
        <f t="shared" si="84"/>
        <v>26.97</v>
      </c>
      <c r="C95">
        <v>7.7499999999999982</v>
      </c>
      <c r="D95">
        <v>6.0500000000000007</v>
      </c>
      <c r="E95">
        <v>28.550000000000004</v>
      </c>
      <c r="F95">
        <v>26.9</v>
      </c>
      <c r="G95" s="5">
        <f t="shared" si="73"/>
        <v>8.2550000000000008</v>
      </c>
      <c r="H95" s="5">
        <f t="shared" si="74"/>
        <v>6.6189999999999998</v>
      </c>
      <c r="I95" s="5">
        <f t="shared" si="75"/>
        <v>0.80200000000000005</v>
      </c>
      <c r="J95" s="5">
        <f t="shared" si="76"/>
        <v>32.869999999999997</v>
      </c>
      <c r="K95" s="5">
        <f t="shared" si="77"/>
        <v>0.82099999999999995</v>
      </c>
      <c r="M95">
        <f t="shared" si="78"/>
        <v>26.968751130018447</v>
      </c>
      <c r="N95" s="5">
        <f t="shared" si="79"/>
        <v>8.2553216825669953</v>
      </c>
      <c r="O95" s="5">
        <f t="shared" si="80"/>
        <v>6.6192140334773804</v>
      </c>
      <c r="P95" s="5">
        <f t="shared" si="81"/>
        <v>0.80181176312673175</v>
      </c>
      <c r="Q95" s="16">
        <f t="shared" si="82"/>
        <v>32.865220931933187</v>
      </c>
      <c r="R95" s="5">
        <f t="shared" si="83"/>
        <v>0.82058633306841733</v>
      </c>
    </row>
    <row r="96" spans="1:18" x14ac:dyDescent="0.3">
      <c r="A96" t="s">
        <v>21</v>
      </c>
      <c r="B96" s="5">
        <f t="shared" si="84"/>
        <v>26.97</v>
      </c>
      <c r="C96">
        <v>8.1499999999999986</v>
      </c>
      <c r="D96">
        <v>6.65</v>
      </c>
      <c r="E96">
        <v>28.950000000000003</v>
      </c>
      <c r="F96">
        <v>27.5</v>
      </c>
      <c r="G96" s="5">
        <f t="shared" si="73"/>
        <v>8.641</v>
      </c>
      <c r="H96" s="5">
        <f t="shared" si="74"/>
        <v>7.1950000000000003</v>
      </c>
      <c r="I96" s="5">
        <f t="shared" si="75"/>
        <v>0.83299999999999996</v>
      </c>
      <c r="J96" s="5">
        <f t="shared" si="76"/>
        <v>34.43</v>
      </c>
      <c r="K96" s="5">
        <f t="shared" si="77"/>
        <v>0.78300000000000003</v>
      </c>
      <c r="M96">
        <f t="shared" si="78"/>
        <v>26.968751130018447</v>
      </c>
      <c r="N96" s="5">
        <f t="shared" si="79"/>
        <v>8.6414541679145032</v>
      </c>
      <c r="O96" s="5">
        <f t="shared" si="80"/>
        <v>7.1946465676225673</v>
      </c>
      <c r="P96" s="5">
        <f t="shared" si="81"/>
        <v>0.83257359558025601</v>
      </c>
      <c r="Q96" s="16">
        <f t="shared" si="82"/>
        <v>34.433999993403042</v>
      </c>
      <c r="R96" s="5">
        <f t="shared" si="83"/>
        <v>0.78320122945882542</v>
      </c>
    </row>
    <row r="97" spans="1:18" x14ac:dyDescent="0.3">
      <c r="A97" t="s">
        <v>21</v>
      </c>
      <c r="B97" s="5">
        <f t="shared" si="84"/>
        <v>26.97</v>
      </c>
      <c r="C97">
        <v>9.0499999999999989</v>
      </c>
      <c r="D97">
        <v>7.8500000000000014</v>
      </c>
      <c r="E97">
        <v>29.85</v>
      </c>
      <c r="F97">
        <v>28.7</v>
      </c>
      <c r="G97" s="5">
        <f t="shared" si="73"/>
        <v>9.5120000000000005</v>
      </c>
      <c r="H97" s="5">
        <f t="shared" si="74"/>
        <v>8.35</v>
      </c>
      <c r="I97" s="5">
        <f t="shared" si="75"/>
        <v>0.878</v>
      </c>
      <c r="J97" s="5">
        <f t="shared" si="76"/>
        <v>37.97</v>
      </c>
      <c r="K97" s="5">
        <f t="shared" si="77"/>
        <v>0.71</v>
      </c>
      <c r="M97">
        <f t="shared" si="78"/>
        <v>26.968751130018447</v>
      </c>
      <c r="N97" s="5">
        <f t="shared" si="79"/>
        <v>9.5122655059379149</v>
      </c>
      <c r="O97" s="5">
        <f t="shared" si="80"/>
        <v>8.3500533778054447</v>
      </c>
      <c r="P97" s="5">
        <f t="shared" si="81"/>
        <v>0.87781962904557553</v>
      </c>
      <c r="Q97" s="16">
        <f t="shared" si="82"/>
        <v>37.97193229752456</v>
      </c>
      <c r="R97" s="5">
        <f t="shared" si="83"/>
        <v>0.71022856879412943</v>
      </c>
    </row>
    <row r="98" spans="1:18" x14ac:dyDescent="0.3">
      <c r="A98" t="s">
        <v>21</v>
      </c>
      <c r="B98" s="5">
        <f t="shared" si="84"/>
        <v>26.97</v>
      </c>
      <c r="C98">
        <v>9.4999999999999982</v>
      </c>
      <c r="D98">
        <v>8.5500000000000007</v>
      </c>
      <c r="E98">
        <v>30.300000000000004</v>
      </c>
      <c r="F98">
        <v>29.4</v>
      </c>
      <c r="G98" s="5">
        <f t="shared" si="73"/>
        <v>9.9489999999999998</v>
      </c>
      <c r="H98" s="5">
        <f t="shared" si="74"/>
        <v>9.0269999999999992</v>
      </c>
      <c r="I98" s="5">
        <f t="shared" si="75"/>
        <v>0.90700000000000003</v>
      </c>
      <c r="J98" s="5">
        <f t="shared" si="76"/>
        <v>39.74</v>
      </c>
      <c r="K98" s="5">
        <f t="shared" si="77"/>
        <v>0.67900000000000005</v>
      </c>
      <c r="M98">
        <f t="shared" si="78"/>
        <v>26.968751130018447</v>
      </c>
      <c r="N98" s="5">
        <f t="shared" si="79"/>
        <v>9.9486368076817797</v>
      </c>
      <c r="O98" s="5">
        <f t="shared" si="80"/>
        <v>9.0265247891672065</v>
      </c>
      <c r="P98" s="5">
        <f t="shared" si="81"/>
        <v>0.90731272672427143</v>
      </c>
      <c r="Q98" s="16">
        <f t="shared" si="82"/>
        <v>39.744821622249532</v>
      </c>
      <c r="R98" s="5">
        <f t="shared" si="83"/>
        <v>0.67854754479313306</v>
      </c>
    </row>
    <row r="99" spans="1:18" x14ac:dyDescent="0.3">
      <c r="A99" t="s">
        <v>21</v>
      </c>
      <c r="B99" s="5">
        <f t="shared" si="84"/>
        <v>26.97</v>
      </c>
      <c r="C99">
        <v>9.9499999999999993</v>
      </c>
      <c r="D99">
        <v>9.1000000000000014</v>
      </c>
      <c r="E99">
        <v>30.750000000000004</v>
      </c>
      <c r="F99">
        <v>29.95</v>
      </c>
      <c r="G99" s="5">
        <f t="shared" si="73"/>
        <v>10.385999999999999</v>
      </c>
      <c r="H99" s="5">
        <f t="shared" si="74"/>
        <v>9.5589999999999993</v>
      </c>
      <c r="I99" s="5">
        <f t="shared" si="75"/>
        <v>0.92</v>
      </c>
      <c r="J99" s="5">
        <f t="shared" si="76"/>
        <v>41.52</v>
      </c>
      <c r="K99" s="5">
        <f t="shared" si="77"/>
        <v>0.65</v>
      </c>
      <c r="M99">
        <f t="shared" si="78"/>
        <v>26.968751130018447</v>
      </c>
      <c r="N99" s="5">
        <f t="shared" si="79"/>
        <v>10.385602053554964</v>
      </c>
      <c r="O99" s="5">
        <f t="shared" si="80"/>
        <v>9.5591837444874095</v>
      </c>
      <c r="P99" s="5">
        <f t="shared" si="81"/>
        <v>0.92042653812402975</v>
      </c>
      <c r="Q99" s="16">
        <f t="shared" si="82"/>
        <v>41.520124023183108</v>
      </c>
      <c r="R99" s="5">
        <f t="shared" si="83"/>
        <v>0.64953445502619933</v>
      </c>
    </row>
    <row r="100" spans="1:18" x14ac:dyDescent="0.3">
      <c r="A100" t="s">
        <v>21</v>
      </c>
      <c r="B100" s="5">
        <f t="shared" si="84"/>
        <v>26.97</v>
      </c>
      <c r="C100">
        <v>10.45</v>
      </c>
      <c r="D100">
        <v>9.75</v>
      </c>
      <c r="E100">
        <v>31.250000000000004</v>
      </c>
      <c r="F100">
        <v>30.599999999999998</v>
      </c>
      <c r="G100" s="5">
        <f t="shared" si="73"/>
        <v>10.872</v>
      </c>
      <c r="H100" s="5">
        <f t="shared" si="74"/>
        <v>10.19</v>
      </c>
      <c r="I100" s="5">
        <f t="shared" si="75"/>
        <v>0.93700000000000006</v>
      </c>
      <c r="J100" s="5">
        <f t="shared" si="76"/>
        <v>43.5</v>
      </c>
      <c r="K100" s="5">
        <f t="shared" si="77"/>
        <v>0.62</v>
      </c>
      <c r="M100">
        <f t="shared" si="78"/>
        <v>26.968751130018447</v>
      </c>
      <c r="N100" s="5">
        <f t="shared" si="79"/>
        <v>10.871774301966916</v>
      </c>
      <c r="O100" s="5">
        <f t="shared" si="80"/>
        <v>10.189883129100524</v>
      </c>
      <c r="P100" s="5">
        <f t="shared" si="81"/>
        <v>0.93727875929662885</v>
      </c>
      <c r="Q100" s="16">
        <f t="shared" si="82"/>
        <v>43.495344634031184</v>
      </c>
      <c r="R100" s="5">
        <f t="shared" si="83"/>
        <v>0.62003764671674388</v>
      </c>
    </row>
    <row r="101" spans="1:18" x14ac:dyDescent="0.3">
      <c r="A101" t="s">
        <v>21</v>
      </c>
      <c r="B101" s="5">
        <f t="shared" si="84"/>
        <v>26.97</v>
      </c>
      <c r="C101">
        <v>10.95</v>
      </c>
      <c r="D101">
        <v>10.350000000000001</v>
      </c>
      <c r="E101">
        <v>31.750000000000004</v>
      </c>
      <c r="F101">
        <v>31.2</v>
      </c>
      <c r="G101" s="5">
        <f t="shared" si="73"/>
        <v>11.359</v>
      </c>
      <c r="H101" s="5">
        <f t="shared" si="74"/>
        <v>10.773</v>
      </c>
      <c r="I101" s="5">
        <f t="shared" si="75"/>
        <v>0.94799999999999995</v>
      </c>
      <c r="J101" s="5">
        <f t="shared" si="76"/>
        <v>45.47</v>
      </c>
      <c r="K101" s="5">
        <f t="shared" si="77"/>
        <v>0.59299999999999997</v>
      </c>
      <c r="M101">
        <f t="shared" si="78"/>
        <v>26.968751130018447</v>
      </c>
      <c r="N101" s="5">
        <f t="shared" si="79"/>
        <v>11.358594672219793</v>
      </c>
      <c r="O101" s="5">
        <f t="shared" si="80"/>
        <v>10.773127225884048</v>
      </c>
      <c r="P101" s="5">
        <f t="shared" si="81"/>
        <v>0.94845599625386334</v>
      </c>
      <c r="Q101" s="16">
        <f t="shared" si="82"/>
        <v>45.473198434294574</v>
      </c>
      <c r="R101" s="5">
        <f t="shared" si="83"/>
        <v>0.59306914970993974</v>
      </c>
    </row>
    <row r="102" spans="1:18" x14ac:dyDescent="0.3">
      <c r="A102" t="s">
        <v>21</v>
      </c>
      <c r="B102" s="5">
        <f t="shared" si="84"/>
        <v>26.97</v>
      </c>
      <c r="C102">
        <v>11.499999999999998</v>
      </c>
      <c r="D102">
        <v>10.950000000000001</v>
      </c>
      <c r="E102">
        <v>32.300000000000004</v>
      </c>
      <c r="F102">
        <v>31.799999999999997</v>
      </c>
      <c r="G102" s="5">
        <f t="shared" si="73"/>
        <v>11.895</v>
      </c>
      <c r="H102" s="5">
        <f t="shared" si="74"/>
        <v>11.356999999999999</v>
      </c>
      <c r="I102" s="5">
        <f t="shared" si="75"/>
        <v>0.95499999999999996</v>
      </c>
      <c r="J102" s="5">
        <f t="shared" si="76"/>
        <v>47.65</v>
      </c>
      <c r="K102" s="5">
        <f t="shared" si="77"/>
        <v>0.56599999999999995</v>
      </c>
      <c r="M102">
        <f t="shared" si="78"/>
        <v>26.968751130018447</v>
      </c>
      <c r="N102" s="5">
        <f t="shared" si="79"/>
        <v>11.894798154649775</v>
      </c>
      <c r="O102" s="5">
        <f t="shared" si="80"/>
        <v>11.357310793446231</v>
      </c>
      <c r="P102" s="5">
        <f t="shared" si="81"/>
        <v>0.95481324237574927</v>
      </c>
      <c r="Q102" s="16">
        <f t="shared" si="82"/>
        <v>47.651685942711111</v>
      </c>
      <c r="R102" s="5">
        <f t="shared" si="83"/>
        <v>0.56595586486575589</v>
      </c>
    </row>
    <row r="103" spans="1:18" x14ac:dyDescent="0.3">
      <c r="A103" t="s">
        <v>21</v>
      </c>
      <c r="B103" s="5">
        <f t="shared" si="84"/>
        <v>26.97</v>
      </c>
      <c r="C103">
        <v>11.999999999999998</v>
      </c>
      <c r="D103">
        <v>11.5</v>
      </c>
      <c r="E103">
        <v>32.800000000000004</v>
      </c>
      <c r="F103">
        <v>32.349999999999994</v>
      </c>
      <c r="G103" s="5">
        <f t="shared" si="73"/>
        <v>12.382999999999999</v>
      </c>
      <c r="H103" s="5">
        <f t="shared" si="74"/>
        <v>11.894</v>
      </c>
      <c r="I103" s="5">
        <f t="shared" si="75"/>
        <v>0.96</v>
      </c>
      <c r="J103" s="5">
        <f t="shared" si="76"/>
        <v>49.63</v>
      </c>
      <c r="K103" s="5">
        <f t="shared" si="77"/>
        <v>0.54300000000000004</v>
      </c>
      <c r="M103">
        <f t="shared" si="78"/>
        <v>26.968751130018447</v>
      </c>
      <c r="N103" s="5">
        <f t="shared" si="79"/>
        <v>12.382853367382291</v>
      </c>
      <c r="O103" s="5">
        <f t="shared" si="80"/>
        <v>11.893578701618519</v>
      </c>
      <c r="P103" s="5">
        <f t="shared" si="81"/>
        <v>0.9604877283734482</v>
      </c>
      <c r="Q103" s="16">
        <f t="shared" si="82"/>
        <v>49.634556661000772</v>
      </c>
      <c r="R103" s="5">
        <f t="shared" si="83"/>
        <v>0.54334626808923492</v>
      </c>
    </row>
    <row r="104" spans="1:18" x14ac:dyDescent="0.3">
      <c r="A104" t="s">
        <v>21</v>
      </c>
      <c r="B104" s="5">
        <f t="shared" si="84"/>
        <v>26.97</v>
      </c>
      <c r="C104">
        <v>12.329999999999998</v>
      </c>
      <c r="D104">
        <v>11.850000000000001</v>
      </c>
      <c r="E104">
        <v>33.130000000000003</v>
      </c>
      <c r="F104">
        <v>32.700000000000003</v>
      </c>
      <c r="G104" s="5">
        <f t="shared" si="73"/>
        <v>12.705</v>
      </c>
      <c r="H104" s="5">
        <f t="shared" si="74"/>
        <v>12.234999999999999</v>
      </c>
      <c r="I104" s="5">
        <f t="shared" si="75"/>
        <v>0.96299999999999997</v>
      </c>
      <c r="J104" s="5">
        <f t="shared" si="76"/>
        <v>50.94</v>
      </c>
      <c r="K104" s="5">
        <f t="shared" si="77"/>
        <v>0.52900000000000003</v>
      </c>
      <c r="M104">
        <f t="shared" si="78"/>
        <v>26.968751130018447</v>
      </c>
      <c r="N104" s="5">
        <f t="shared" si="79"/>
        <v>12.705264331344745</v>
      </c>
      <c r="O104" s="5">
        <f t="shared" si="80"/>
        <v>12.235198558636636</v>
      </c>
      <c r="P104" s="5">
        <f t="shared" si="81"/>
        <v>0.96300228311280189</v>
      </c>
      <c r="Q104" s="16">
        <f t="shared" si="82"/>
        <v>50.944447925387429</v>
      </c>
      <c r="R104" s="5">
        <f t="shared" si="83"/>
        <v>0.52937566758043053</v>
      </c>
    </row>
    <row r="105" spans="1:18" x14ac:dyDescent="0.3">
      <c r="A105" t="s">
        <v>21</v>
      </c>
      <c r="B105" s="5">
        <f>ROUND(M105,2)</f>
        <v>30.02</v>
      </c>
      <c r="C105">
        <v>6.7999999999999972</v>
      </c>
      <c r="D105">
        <v>0</v>
      </c>
      <c r="E105">
        <v>27.6</v>
      </c>
      <c r="F105" s="6" t="s">
        <v>30</v>
      </c>
      <c r="G105" s="5">
        <f t="shared" ref="G105:I106" si="85">ROUND(N105,3)</f>
        <v>7.47</v>
      </c>
      <c r="H105" s="5">
        <f t="shared" si="85"/>
        <v>0</v>
      </c>
      <c r="I105" s="5">
        <f t="shared" si="85"/>
        <v>0</v>
      </c>
      <c r="J105" s="5">
        <f>ROUND(Q105,2)</f>
        <v>30.02</v>
      </c>
      <c r="K105" s="5">
        <f>ROUND(R105,3)</f>
        <v>1</v>
      </c>
      <c r="M105">
        <v>30.016026576224643</v>
      </c>
      <c r="N105" s="5">
        <f>(C105+((((1000*M105)/(30*E105))^2)/1962))</f>
        <v>7.4698024408502235</v>
      </c>
      <c r="O105" s="5">
        <f>IF(D105=0,0,(D105+((((1000*M105)/(30*F105))^2)/1962)))</f>
        <v>0</v>
      </c>
      <c r="P105" s="5">
        <f t="shared" si="81"/>
        <v>0</v>
      </c>
      <c r="Q105" s="5">
        <f>M105</f>
        <v>30.016026576224643</v>
      </c>
      <c r="R105" s="5">
        <f>M105/Q105</f>
        <v>1</v>
      </c>
    </row>
    <row r="106" spans="1:18" x14ac:dyDescent="0.3">
      <c r="A106" t="s">
        <v>21</v>
      </c>
      <c r="B106" s="5">
        <f t="shared" ref="B106:B107" si="86">ROUND(M106,2)</f>
        <v>30.02</v>
      </c>
      <c r="C106">
        <v>6.7999999999999972</v>
      </c>
      <c r="D106">
        <v>0</v>
      </c>
      <c r="E106">
        <v>27.6</v>
      </c>
      <c r="F106">
        <v>19.799999999999997</v>
      </c>
      <c r="G106" s="5">
        <f t="shared" si="85"/>
        <v>7.47</v>
      </c>
      <c r="H106" s="5">
        <f t="shared" si="85"/>
        <v>0</v>
      </c>
      <c r="I106" s="5">
        <f t="shared" si="85"/>
        <v>0</v>
      </c>
      <c r="J106" s="5">
        <f>ROUND(Q106,2)</f>
        <v>29.67</v>
      </c>
      <c r="K106" s="5">
        <f>ROUND(R106,3)</f>
        <v>1.012</v>
      </c>
      <c r="M106">
        <f>M105</f>
        <v>30.016026576224643</v>
      </c>
      <c r="N106" s="5">
        <f>(C106+((((1000*M106)/(30*E106))^2)/1962))</f>
        <v>7.4698024408502235</v>
      </c>
      <c r="O106" s="5">
        <f>IF(D106=0,0,(D106+((((1000*M106)/(30*F106))^2)/1962)))</f>
        <v>0</v>
      </c>
      <c r="P106" s="5">
        <f>O106/N106</f>
        <v>0</v>
      </c>
      <c r="Q106" s="16">
        <f xml:space="preserve"> 4.0628*N106 - 0.6745</f>
        <v>29.673813356686292</v>
      </c>
      <c r="R106" s="5">
        <f>M106/Q106</f>
        <v>1.0115324988879881</v>
      </c>
    </row>
    <row r="107" spans="1:18" x14ac:dyDescent="0.3">
      <c r="A107" t="s">
        <v>21</v>
      </c>
      <c r="B107" s="5">
        <f t="shared" si="86"/>
        <v>30.02</v>
      </c>
      <c r="C107">
        <v>6.75</v>
      </c>
      <c r="D107">
        <v>0.80000000000000071</v>
      </c>
      <c r="E107">
        <v>27.550000000000004</v>
      </c>
      <c r="F107">
        <v>21.65</v>
      </c>
      <c r="G107" s="5">
        <f t="shared" ref="G107:G126" si="87">ROUND(N107,3)</f>
        <v>7.4219999999999997</v>
      </c>
      <c r="H107" s="5">
        <f t="shared" ref="H107:H126" si="88">ROUND(O107,3)</f>
        <v>1.889</v>
      </c>
      <c r="I107" s="5">
        <f t="shared" ref="I107:I126" si="89">ROUND(P107,3)</f>
        <v>0.254</v>
      </c>
      <c r="J107" s="5">
        <f t="shared" ref="J107:J126" si="90">ROUND(Q107,2)</f>
        <v>29.48</v>
      </c>
      <c r="K107" s="5">
        <f t="shared" ref="K107:K126" si="91">ROUND(R107,3)</f>
        <v>1.018</v>
      </c>
      <c r="M107">
        <f t="shared" ref="M107:M126" si="92">M106</f>
        <v>30.016026576224643</v>
      </c>
      <c r="N107" s="5">
        <f t="shared" ref="N107:N126" si="93">(C107+((((1000*M107)/(30*E107))^2)/1962))</f>
        <v>7.4222358718740296</v>
      </c>
      <c r="O107" s="5">
        <f t="shared" ref="O107:O126" si="94">IF(D107=0,0,(D107+((((1000*M107)/(30*F107))^2)/1962)))</f>
        <v>1.8885517707002939</v>
      </c>
      <c r="P107" s="5">
        <f t="shared" ref="P107:P127" si="95">O107/N107</f>
        <v>0.25444512991790119</v>
      </c>
      <c r="Q107" s="16">
        <f t="shared" ref="Q107:Q126" si="96" xml:space="preserve"> 4.0628*N107 - 0.6745</f>
        <v>29.480559900249812</v>
      </c>
      <c r="R107" s="5">
        <f t="shared" ref="R107:R126" si="97">M107/Q107</f>
        <v>1.0181633821673208</v>
      </c>
    </row>
    <row r="108" spans="1:18" x14ac:dyDescent="0.3">
      <c r="A108" t="s">
        <v>21</v>
      </c>
      <c r="B108" s="5">
        <f t="shared" ref="B108:B126" si="98">ROUND(M108,2)</f>
        <v>30.02</v>
      </c>
      <c r="C108">
        <v>6.7999999999999972</v>
      </c>
      <c r="D108">
        <v>1.4000000000000021</v>
      </c>
      <c r="E108">
        <v>27.6</v>
      </c>
      <c r="F108">
        <v>22.25</v>
      </c>
      <c r="G108" s="5">
        <f t="shared" si="87"/>
        <v>7.47</v>
      </c>
      <c r="H108" s="5">
        <f t="shared" si="88"/>
        <v>2.431</v>
      </c>
      <c r="I108" s="5">
        <f t="shared" si="89"/>
        <v>0.32500000000000001</v>
      </c>
      <c r="J108" s="5">
        <f t="shared" si="90"/>
        <v>29.67</v>
      </c>
      <c r="K108" s="5">
        <f t="shared" si="91"/>
        <v>1.012</v>
      </c>
      <c r="M108">
        <f t="shared" si="92"/>
        <v>30.016026576224643</v>
      </c>
      <c r="N108" s="5">
        <f t="shared" si="93"/>
        <v>7.4698024408502235</v>
      </c>
      <c r="O108" s="5">
        <f t="shared" si="94"/>
        <v>2.4306349346639449</v>
      </c>
      <c r="P108" s="5">
        <f t="shared" si="95"/>
        <v>0.32539480848536156</v>
      </c>
      <c r="Q108" s="16">
        <f t="shared" si="96"/>
        <v>29.673813356686292</v>
      </c>
      <c r="R108" s="5">
        <f t="shared" si="97"/>
        <v>1.0115324988879881</v>
      </c>
    </row>
    <row r="109" spans="1:18" x14ac:dyDescent="0.3">
      <c r="A109" t="s">
        <v>21</v>
      </c>
      <c r="B109" s="5">
        <f t="shared" si="98"/>
        <v>30.02</v>
      </c>
      <c r="C109">
        <v>6.8999999999999986</v>
      </c>
      <c r="D109">
        <v>2.1500000000000021</v>
      </c>
      <c r="E109">
        <v>27.700000000000003</v>
      </c>
      <c r="F109">
        <v>23</v>
      </c>
      <c r="G109" s="5">
        <f t="shared" si="87"/>
        <v>7.5650000000000004</v>
      </c>
      <c r="H109" s="5">
        <f t="shared" si="88"/>
        <v>3.1150000000000002</v>
      </c>
      <c r="I109" s="5">
        <f t="shared" si="89"/>
        <v>0.41199999999999998</v>
      </c>
      <c r="J109" s="5">
        <f t="shared" si="90"/>
        <v>30.06</v>
      </c>
      <c r="K109" s="5">
        <f t="shared" si="91"/>
        <v>0.999</v>
      </c>
      <c r="M109">
        <f t="shared" si="92"/>
        <v>30.016026576224643</v>
      </c>
      <c r="N109" s="5">
        <f t="shared" si="93"/>
        <v>7.5649750515998733</v>
      </c>
      <c r="O109" s="5">
        <f t="shared" si="94"/>
        <v>3.1145155148243275</v>
      </c>
      <c r="P109" s="5">
        <f t="shared" si="95"/>
        <v>0.41170202063860822</v>
      </c>
      <c r="Q109" s="16">
        <f t="shared" si="96"/>
        <v>30.06048063963997</v>
      </c>
      <c r="R109" s="5">
        <f t="shared" si="97"/>
        <v>0.99852117922037797</v>
      </c>
    </row>
    <row r="110" spans="1:18" x14ac:dyDescent="0.3">
      <c r="A110" t="s">
        <v>21</v>
      </c>
      <c r="B110" s="5">
        <f t="shared" si="98"/>
        <v>30.02</v>
      </c>
      <c r="C110">
        <v>7</v>
      </c>
      <c r="D110">
        <v>2.9499999999999993</v>
      </c>
      <c r="E110">
        <v>27.800000000000004</v>
      </c>
      <c r="F110">
        <v>23.799999999999997</v>
      </c>
      <c r="G110" s="5">
        <f t="shared" si="87"/>
        <v>7.66</v>
      </c>
      <c r="H110" s="5">
        <f t="shared" si="88"/>
        <v>3.851</v>
      </c>
      <c r="I110" s="5">
        <f t="shared" si="89"/>
        <v>0.503</v>
      </c>
      <c r="J110" s="5">
        <f t="shared" si="90"/>
        <v>30.45</v>
      </c>
      <c r="K110" s="5">
        <f t="shared" si="91"/>
        <v>0.98599999999999999</v>
      </c>
      <c r="M110">
        <f t="shared" si="92"/>
        <v>30.016026576224643</v>
      </c>
      <c r="N110" s="5">
        <f t="shared" si="93"/>
        <v>7.6601996627271722</v>
      </c>
      <c r="O110" s="5">
        <f t="shared" si="94"/>
        <v>3.8507639067545862</v>
      </c>
      <c r="P110" s="5">
        <f t="shared" si="95"/>
        <v>0.50269758965834099</v>
      </c>
      <c r="Q110" s="16">
        <f t="shared" si="96"/>
        <v>30.447359189727958</v>
      </c>
      <c r="R110" s="5">
        <f t="shared" si="97"/>
        <v>0.9858334967306841</v>
      </c>
    </row>
    <row r="111" spans="1:18" x14ac:dyDescent="0.3">
      <c r="A111" t="s">
        <v>21</v>
      </c>
      <c r="B111" s="5">
        <f t="shared" si="98"/>
        <v>30.02</v>
      </c>
      <c r="C111">
        <v>7.0999999999999979</v>
      </c>
      <c r="D111">
        <v>3.6500000000000021</v>
      </c>
      <c r="E111">
        <v>27.900000000000002</v>
      </c>
      <c r="F111">
        <v>24.5</v>
      </c>
      <c r="G111" s="5">
        <f t="shared" si="87"/>
        <v>7.7549999999999999</v>
      </c>
      <c r="H111" s="5">
        <f t="shared" si="88"/>
        <v>4.5</v>
      </c>
      <c r="I111" s="5">
        <f t="shared" si="89"/>
        <v>0.57999999999999996</v>
      </c>
      <c r="J111" s="5">
        <f t="shared" si="90"/>
        <v>30.83</v>
      </c>
      <c r="K111" s="5">
        <f t="shared" si="91"/>
        <v>0.97299999999999998</v>
      </c>
      <c r="M111">
        <f t="shared" si="92"/>
        <v>30.016026576224643</v>
      </c>
      <c r="N111" s="5">
        <f t="shared" si="93"/>
        <v>7.7554755300446629</v>
      </c>
      <c r="O111" s="5">
        <f t="shared" si="94"/>
        <v>4.5000270009863712</v>
      </c>
      <c r="P111" s="5">
        <f t="shared" si="95"/>
        <v>0.58023869504239878</v>
      </c>
      <c r="Q111" s="16">
        <f t="shared" si="96"/>
        <v>30.834445983465461</v>
      </c>
      <c r="R111" s="5">
        <f t="shared" si="97"/>
        <v>0.97345762568006955</v>
      </c>
    </row>
    <row r="112" spans="1:18" x14ac:dyDescent="0.3">
      <c r="A112" t="s">
        <v>21</v>
      </c>
      <c r="B112" s="5">
        <f t="shared" si="98"/>
        <v>30.02</v>
      </c>
      <c r="C112">
        <v>7.3499999999999979</v>
      </c>
      <c r="D112">
        <v>4.3500000000000014</v>
      </c>
      <c r="E112">
        <v>28.150000000000002</v>
      </c>
      <c r="F112">
        <v>25.2</v>
      </c>
      <c r="G112" s="5">
        <f t="shared" si="87"/>
        <v>7.9939999999999998</v>
      </c>
      <c r="H112" s="5">
        <f t="shared" si="88"/>
        <v>5.1529999999999996</v>
      </c>
      <c r="I112" s="5">
        <f t="shared" si="89"/>
        <v>0.64500000000000002</v>
      </c>
      <c r="J112" s="5">
        <f t="shared" si="90"/>
        <v>31.8</v>
      </c>
      <c r="K112" s="5">
        <f t="shared" si="91"/>
        <v>0.94399999999999995</v>
      </c>
      <c r="M112">
        <f t="shared" si="92"/>
        <v>30.016026576224643</v>
      </c>
      <c r="N112" s="5">
        <f t="shared" si="93"/>
        <v>7.9938846793750384</v>
      </c>
      <c r="O112" s="5">
        <f t="shared" si="94"/>
        <v>5.1534591637409752</v>
      </c>
      <c r="P112" s="5">
        <f t="shared" si="95"/>
        <v>0.64467519490709901</v>
      </c>
      <c r="Q112" s="16">
        <f t="shared" si="96"/>
        <v>31.803054675364908</v>
      </c>
      <c r="R112" s="5">
        <f t="shared" si="97"/>
        <v>0.94380954542317841</v>
      </c>
    </row>
    <row r="113" spans="1:18" x14ac:dyDescent="0.3">
      <c r="A113" t="s">
        <v>21</v>
      </c>
      <c r="B113" s="5">
        <f t="shared" si="98"/>
        <v>30.02</v>
      </c>
      <c r="C113">
        <v>7.5499999999999989</v>
      </c>
      <c r="D113">
        <v>5</v>
      </c>
      <c r="E113">
        <v>28.35</v>
      </c>
      <c r="F113">
        <v>25.849999999999998</v>
      </c>
      <c r="G113" s="5">
        <f t="shared" si="87"/>
        <v>8.1850000000000005</v>
      </c>
      <c r="H113" s="5">
        <f t="shared" si="88"/>
        <v>5.7640000000000002</v>
      </c>
      <c r="I113" s="5">
        <f t="shared" si="89"/>
        <v>0.70399999999999996</v>
      </c>
      <c r="J113" s="5">
        <f t="shared" si="90"/>
        <v>32.58</v>
      </c>
      <c r="K113" s="5">
        <f t="shared" si="91"/>
        <v>0.92100000000000004</v>
      </c>
      <c r="M113">
        <f t="shared" si="92"/>
        <v>30.016026576224643</v>
      </c>
      <c r="N113" s="5">
        <f t="shared" si="93"/>
        <v>8.1848319318447196</v>
      </c>
      <c r="O113" s="5">
        <f t="shared" si="94"/>
        <v>5.7635611002952887</v>
      </c>
      <c r="P113" s="5">
        <f t="shared" si="95"/>
        <v>0.70417586436576729</v>
      </c>
      <c r="Q113" s="16">
        <f t="shared" si="96"/>
        <v>32.578835172698724</v>
      </c>
      <c r="R113" s="5">
        <f t="shared" si="97"/>
        <v>0.92133516797366255</v>
      </c>
    </row>
    <row r="114" spans="1:18" x14ac:dyDescent="0.3">
      <c r="A114" t="s">
        <v>21</v>
      </c>
      <c r="B114" s="5">
        <f t="shared" si="98"/>
        <v>30.02</v>
      </c>
      <c r="C114">
        <v>7.8499999999999979</v>
      </c>
      <c r="D114">
        <v>5.65</v>
      </c>
      <c r="E114">
        <v>28.650000000000002</v>
      </c>
      <c r="F114">
        <v>26.5</v>
      </c>
      <c r="G114" s="5">
        <f t="shared" si="87"/>
        <v>8.4719999999999995</v>
      </c>
      <c r="H114" s="5">
        <f t="shared" si="88"/>
        <v>6.3769999999999998</v>
      </c>
      <c r="I114" s="5">
        <f t="shared" si="89"/>
        <v>0.753</v>
      </c>
      <c r="J114" s="5">
        <f t="shared" si="90"/>
        <v>33.74</v>
      </c>
      <c r="K114" s="5">
        <f t="shared" si="91"/>
        <v>0.89</v>
      </c>
      <c r="M114">
        <f t="shared" si="92"/>
        <v>30.016026576224643</v>
      </c>
      <c r="N114" s="5">
        <f t="shared" si="93"/>
        <v>8.4716066291336638</v>
      </c>
      <c r="O114" s="5">
        <f t="shared" si="94"/>
        <v>6.3765627730040135</v>
      </c>
      <c r="P114" s="5">
        <f t="shared" si="95"/>
        <v>0.75269816602144368</v>
      </c>
      <c r="Q114" s="16">
        <f t="shared" si="96"/>
        <v>33.743943412844246</v>
      </c>
      <c r="R114" s="5">
        <f t="shared" si="97"/>
        <v>0.88952337932143954</v>
      </c>
    </row>
    <row r="115" spans="1:18" x14ac:dyDescent="0.3">
      <c r="A115" t="s">
        <v>21</v>
      </c>
      <c r="B115" s="5">
        <f t="shared" si="98"/>
        <v>30.02</v>
      </c>
      <c r="C115">
        <v>8.1999999999999993</v>
      </c>
      <c r="D115">
        <v>6.3000000000000007</v>
      </c>
      <c r="E115">
        <v>29.000000000000004</v>
      </c>
      <c r="F115">
        <v>27.15</v>
      </c>
      <c r="G115" s="5">
        <f t="shared" si="87"/>
        <v>8.8070000000000004</v>
      </c>
      <c r="H115" s="5">
        <f t="shared" si="88"/>
        <v>6.992</v>
      </c>
      <c r="I115" s="5">
        <f t="shared" si="89"/>
        <v>0.79400000000000004</v>
      </c>
      <c r="J115" s="5">
        <f t="shared" si="90"/>
        <v>35.11</v>
      </c>
      <c r="K115" s="5">
        <f t="shared" si="91"/>
        <v>0.85499999999999998</v>
      </c>
      <c r="M115">
        <f t="shared" si="92"/>
        <v>30.016026576224643</v>
      </c>
      <c r="N115" s="5">
        <f t="shared" si="93"/>
        <v>8.8066928743663109</v>
      </c>
      <c r="O115" s="5">
        <f t="shared" si="94"/>
        <v>6.9921898427222997</v>
      </c>
      <c r="P115" s="5">
        <f t="shared" si="95"/>
        <v>0.79396317578809916</v>
      </c>
      <c r="Q115" s="16">
        <f t="shared" si="96"/>
        <v>35.105331809975446</v>
      </c>
      <c r="R115" s="5">
        <f t="shared" si="97"/>
        <v>0.85502757070352953</v>
      </c>
    </row>
    <row r="116" spans="1:18" x14ac:dyDescent="0.3">
      <c r="A116" t="s">
        <v>21</v>
      </c>
      <c r="B116" s="5">
        <f t="shared" si="98"/>
        <v>30.02</v>
      </c>
      <c r="C116">
        <v>8.4999999999999982</v>
      </c>
      <c r="D116">
        <v>6.9500000000000011</v>
      </c>
      <c r="E116">
        <v>29.300000000000004</v>
      </c>
      <c r="F116">
        <v>27.799999999999997</v>
      </c>
      <c r="G116" s="5">
        <f t="shared" si="87"/>
        <v>9.0939999999999994</v>
      </c>
      <c r="H116" s="5">
        <f t="shared" si="88"/>
        <v>7.61</v>
      </c>
      <c r="I116" s="5">
        <f t="shared" si="89"/>
        <v>0.83699999999999997</v>
      </c>
      <c r="J116" s="5">
        <f t="shared" si="90"/>
        <v>36.270000000000003</v>
      </c>
      <c r="K116" s="5">
        <f t="shared" si="91"/>
        <v>0.82699999999999996</v>
      </c>
      <c r="M116">
        <f t="shared" si="92"/>
        <v>30.016026576224643</v>
      </c>
      <c r="N116" s="5">
        <f t="shared" si="93"/>
        <v>9.094332732288164</v>
      </c>
      <c r="O116" s="5">
        <f t="shared" si="94"/>
        <v>7.6101996627271742</v>
      </c>
      <c r="P116" s="5">
        <f t="shared" si="95"/>
        <v>0.83680682098953985</v>
      </c>
      <c r="Q116" s="16">
        <f t="shared" si="96"/>
        <v>36.273955024740353</v>
      </c>
      <c r="R116" s="5">
        <f t="shared" si="97"/>
        <v>0.82748149617962696</v>
      </c>
    </row>
    <row r="117" spans="1:18" x14ac:dyDescent="0.3">
      <c r="A117" t="s">
        <v>21</v>
      </c>
      <c r="B117" s="5">
        <f t="shared" si="98"/>
        <v>30.02</v>
      </c>
      <c r="C117">
        <v>9.0499999999999989</v>
      </c>
      <c r="D117">
        <v>7.4500000000000011</v>
      </c>
      <c r="E117">
        <v>29.85</v>
      </c>
      <c r="F117">
        <v>28.299999999999997</v>
      </c>
      <c r="G117" s="5">
        <f t="shared" si="87"/>
        <v>9.6229999999999993</v>
      </c>
      <c r="H117" s="5">
        <f t="shared" si="88"/>
        <v>8.0869999999999997</v>
      </c>
      <c r="I117" s="5">
        <f t="shared" si="89"/>
        <v>0.84</v>
      </c>
      <c r="J117" s="5">
        <f t="shared" si="90"/>
        <v>38.42</v>
      </c>
      <c r="K117" s="5">
        <f t="shared" si="91"/>
        <v>0.78100000000000003</v>
      </c>
      <c r="M117">
        <f t="shared" si="92"/>
        <v>30.016026576224643</v>
      </c>
      <c r="N117" s="5">
        <f t="shared" si="93"/>
        <v>9.6226327980966442</v>
      </c>
      <c r="O117" s="5">
        <f t="shared" si="94"/>
        <v>8.0870771358639377</v>
      </c>
      <c r="P117" s="5">
        <f t="shared" si="95"/>
        <v>0.84042250240116834</v>
      </c>
      <c r="Q117" s="16">
        <f t="shared" si="96"/>
        <v>38.420332532107047</v>
      </c>
      <c r="R117" s="5">
        <f t="shared" si="97"/>
        <v>0.78125369037711723</v>
      </c>
    </row>
    <row r="118" spans="1:18" x14ac:dyDescent="0.3">
      <c r="A118" t="s">
        <v>21</v>
      </c>
      <c r="B118" s="5">
        <f t="shared" si="98"/>
        <v>30.02</v>
      </c>
      <c r="C118">
        <v>9.4499999999999993</v>
      </c>
      <c r="D118">
        <v>8.0500000000000007</v>
      </c>
      <c r="E118">
        <v>30.250000000000004</v>
      </c>
      <c r="F118">
        <v>28.9</v>
      </c>
      <c r="G118" s="5">
        <f t="shared" si="87"/>
        <v>10.007999999999999</v>
      </c>
      <c r="H118" s="5">
        <f t="shared" si="88"/>
        <v>8.6609999999999996</v>
      </c>
      <c r="I118" s="5">
        <f t="shared" si="89"/>
        <v>0.86499999999999999</v>
      </c>
      <c r="J118" s="5">
        <f t="shared" si="90"/>
        <v>39.979999999999997</v>
      </c>
      <c r="K118" s="5">
        <f t="shared" si="91"/>
        <v>0.751</v>
      </c>
      <c r="M118">
        <f t="shared" si="92"/>
        <v>30.016026576224643</v>
      </c>
      <c r="N118" s="5">
        <f t="shared" si="93"/>
        <v>10.007588915885055</v>
      </c>
      <c r="O118" s="5">
        <f t="shared" si="94"/>
        <v>8.6608987049269874</v>
      </c>
      <c r="P118" s="5">
        <f t="shared" si="95"/>
        <v>0.8654331005922451</v>
      </c>
      <c r="Q118" s="16">
        <f t="shared" si="96"/>
        <v>39.9843322474578</v>
      </c>
      <c r="R118" s="5">
        <f t="shared" si="97"/>
        <v>0.75069470687816875</v>
      </c>
    </row>
    <row r="119" spans="1:18" x14ac:dyDescent="0.3">
      <c r="A119" t="s">
        <v>21</v>
      </c>
      <c r="B119" s="5">
        <f t="shared" si="98"/>
        <v>30.02</v>
      </c>
      <c r="C119">
        <v>9.8999999999999986</v>
      </c>
      <c r="D119">
        <v>8.7000000000000011</v>
      </c>
      <c r="E119">
        <v>30.700000000000003</v>
      </c>
      <c r="F119">
        <v>29.549999999999997</v>
      </c>
      <c r="G119" s="5">
        <f t="shared" si="87"/>
        <v>10.441000000000001</v>
      </c>
      <c r="H119" s="5">
        <f t="shared" si="88"/>
        <v>9.2840000000000007</v>
      </c>
      <c r="I119" s="5">
        <f t="shared" si="89"/>
        <v>0.88900000000000001</v>
      </c>
      <c r="J119" s="5">
        <f t="shared" si="90"/>
        <v>41.75</v>
      </c>
      <c r="K119" s="5">
        <f t="shared" si="91"/>
        <v>0.71899999999999997</v>
      </c>
      <c r="M119">
        <f t="shared" si="92"/>
        <v>30.016026576224643</v>
      </c>
      <c r="N119" s="5">
        <f t="shared" si="93"/>
        <v>10.441362462564129</v>
      </c>
      <c r="O119" s="5">
        <f t="shared" si="94"/>
        <v>9.2843188806056656</v>
      </c>
      <c r="P119" s="5">
        <f t="shared" si="95"/>
        <v>0.88918653230295741</v>
      </c>
      <c r="Q119" s="16">
        <f t="shared" si="96"/>
        <v>41.746667412905545</v>
      </c>
      <c r="R119" s="5">
        <f t="shared" si="97"/>
        <v>0.71900413700916166</v>
      </c>
    </row>
    <row r="120" spans="1:18" x14ac:dyDescent="0.3">
      <c r="A120" t="s">
        <v>21</v>
      </c>
      <c r="B120" s="5">
        <f t="shared" si="98"/>
        <v>30.02</v>
      </c>
      <c r="C120">
        <v>10.45</v>
      </c>
      <c r="D120">
        <v>9.25</v>
      </c>
      <c r="E120">
        <v>31.250000000000004</v>
      </c>
      <c r="F120">
        <v>30.099999999999998</v>
      </c>
      <c r="G120" s="5">
        <f t="shared" si="87"/>
        <v>10.972</v>
      </c>
      <c r="H120" s="5">
        <f t="shared" si="88"/>
        <v>9.8130000000000006</v>
      </c>
      <c r="I120" s="5">
        <f t="shared" si="89"/>
        <v>0.89400000000000002</v>
      </c>
      <c r="J120" s="5">
        <f t="shared" si="90"/>
        <v>43.9</v>
      </c>
      <c r="K120" s="5">
        <f t="shared" si="91"/>
        <v>0.68400000000000005</v>
      </c>
      <c r="M120">
        <f t="shared" si="92"/>
        <v>30.016026576224643</v>
      </c>
      <c r="N120" s="5">
        <f t="shared" si="93"/>
        <v>10.972474196318277</v>
      </c>
      <c r="O120" s="5">
        <f t="shared" si="94"/>
        <v>9.8131601277492173</v>
      </c>
      <c r="P120" s="5">
        <f t="shared" si="95"/>
        <v>0.8943434226568463</v>
      </c>
      <c r="Q120" s="16">
        <f t="shared" si="96"/>
        <v>43.904468164801898</v>
      </c>
      <c r="R120" s="5">
        <f t="shared" si="97"/>
        <v>0.68366678451849272</v>
      </c>
    </row>
    <row r="121" spans="1:18" x14ac:dyDescent="0.3">
      <c r="A121" t="s">
        <v>21</v>
      </c>
      <c r="B121" s="5">
        <f t="shared" si="98"/>
        <v>30.02</v>
      </c>
      <c r="C121">
        <v>10.849999999999998</v>
      </c>
      <c r="D121">
        <v>9.9</v>
      </c>
      <c r="E121">
        <v>31.650000000000002</v>
      </c>
      <c r="F121">
        <v>30.75</v>
      </c>
      <c r="G121" s="5">
        <f t="shared" si="87"/>
        <v>11.359</v>
      </c>
      <c r="H121" s="5">
        <f t="shared" si="88"/>
        <v>10.44</v>
      </c>
      <c r="I121" s="5">
        <f t="shared" si="89"/>
        <v>0.91900000000000004</v>
      </c>
      <c r="J121" s="5">
        <f t="shared" si="90"/>
        <v>45.48</v>
      </c>
      <c r="K121" s="5">
        <f t="shared" si="91"/>
        <v>0.66</v>
      </c>
      <c r="M121">
        <f t="shared" si="92"/>
        <v>30.016026576224643</v>
      </c>
      <c r="N121" s="5">
        <f t="shared" si="93"/>
        <v>11.359351349642306</v>
      </c>
      <c r="O121" s="5">
        <f t="shared" si="94"/>
        <v>10.439603365554438</v>
      </c>
      <c r="P121" s="5">
        <f t="shared" si="95"/>
        <v>0.91903164575353768</v>
      </c>
      <c r="Q121" s="16">
        <f t="shared" si="96"/>
        <v>45.47627266332676</v>
      </c>
      <c r="R121" s="5">
        <f t="shared" si="97"/>
        <v>0.66003708787748427</v>
      </c>
    </row>
    <row r="122" spans="1:18" x14ac:dyDescent="0.3">
      <c r="A122" t="s">
        <v>21</v>
      </c>
      <c r="B122" s="5">
        <f t="shared" si="98"/>
        <v>30.02</v>
      </c>
      <c r="C122">
        <v>11.299999999999999</v>
      </c>
      <c r="D122">
        <v>10.55</v>
      </c>
      <c r="E122">
        <v>32.1</v>
      </c>
      <c r="F122">
        <v>31.4</v>
      </c>
      <c r="G122" s="5">
        <f t="shared" si="87"/>
        <v>11.795</v>
      </c>
      <c r="H122" s="5">
        <f t="shared" si="88"/>
        <v>11.067</v>
      </c>
      <c r="I122" s="5">
        <f t="shared" si="89"/>
        <v>0.93799999999999994</v>
      </c>
      <c r="J122" s="5">
        <f t="shared" si="90"/>
        <v>47.25</v>
      </c>
      <c r="K122" s="5">
        <f t="shared" si="91"/>
        <v>0.63500000000000001</v>
      </c>
      <c r="M122">
        <f t="shared" si="92"/>
        <v>30.016026576224643</v>
      </c>
      <c r="N122" s="5">
        <f t="shared" si="93"/>
        <v>11.795170570299266</v>
      </c>
      <c r="O122" s="5">
        <f t="shared" si="94"/>
        <v>11.06749432770302</v>
      </c>
      <c r="P122" s="5">
        <f t="shared" si="95"/>
        <v>0.93830727260285962</v>
      </c>
      <c r="Q122" s="16">
        <f t="shared" si="96"/>
        <v>47.24691899301186</v>
      </c>
      <c r="R122" s="5">
        <f t="shared" si="97"/>
        <v>0.63530124748799421</v>
      </c>
    </row>
    <row r="123" spans="1:18" x14ac:dyDescent="0.3">
      <c r="A123" t="s">
        <v>21</v>
      </c>
      <c r="B123" s="5">
        <f t="shared" si="98"/>
        <v>30.02</v>
      </c>
      <c r="C123">
        <v>11.749999999999998</v>
      </c>
      <c r="D123">
        <v>11.05</v>
      </c>
      <c r="E123">
        <v>32.550000000000004</v>
      </c>
      <c r="F123">
        <v>31.9</v>
      </c>
      <c r="G123" s="5">
        <f t="shared" si="87"/>
        <v>12.231999999999999</v>
      </c>
      <c r="H123" s="5">
        <f t="shared" si="88"/>
        <v>11.551</v>
      </c>
      <c r="I123" s="5">
        <f t="shared" si="89"/>
        <v>0.94399999999999995</v>
      </c>
      <c r="J123" s="5">
        <f t="shared" si="90"/>
        <v>49.02</v>
      </c>
      <c r="K123" s="5">
        <f t="shared" si="91"/>
        <v>0.61199999999999999</v>
      </c>
      <c r="M123">
        <f t="shared" si="92"/>
        <v>30.016026576224643</v>
      </c>
      <c r="N123" s="5">
        <f t="shared" si="93"/>
        <v>12.231573858808323</v>
      </c>
      <c r="O123" s="5">
        <f t="shared" si="94"/>
        <v>11.551399069724225</v>
      </c>
      <c r="P123" s="5">
        <f t="shared" si="95"/>
        <v>0.94439188309407263</v>
      </c>
      <c r="Q123" s="16">
        <f t="shared" si="96"/>
        <v>49.019938273566453</v>
      </c>
      <c r="R123" s="5">
        <f t="shared" si="97"/>
        <v>0.61232281462113769</v>
      </c>
    </row>
    <row r="124" spans="1:18" x14ac:dyDescent="0.3">
      <c r="A124" t="s">
        <v>21</v>
      </c>
      <c r="B124" s="5">
        <f t="shared" si="98"/>
        <v>30.02</v>
      </c>
      <c r="C124">
        <v>12.249999999999998</v>
      </c>
      <c r="D124">
        <v>11.65</v>
      </c>
      <c r="E124">
        <v>33.050000000000004</v>
      </c>
      <c r="F124">
        <v>32.5</v>
      </c>
      <c r="G124" s="5">
        <f t="shared" si="87"/>
        <v>12.717000000000001</v>
      </c>
      <c r="H124" s="5">
        <f t="shared" si="88"/>
        <v>12.132999999999999</v>
      </c>
      <c r="I124" s="5">
        <f t="shared" si="89"/>
        <v>0.95399999999999996</v>
      </c>
      <c r="J124" s="5">
        <f t="shared" si="90"/>
        <v>50.99</v>
      </c>
      <c r="K124" s="5">
        <f t="shared" si="91"/>
        <v>0.58899999999999997</v>
      </c>
      <c r="M124">
        <f t="shared" si="92"/>
        <v>30.016026576224643</v>
      </c>
      <c r="N124" s="5">
        <f t="shared" si="93"/>
        <v>12.717113008843306</v>
      </c>
      <c r="O124" s="5">
        <f t="shared" si="94"/>
        <v>12.13305676434752</v>
      </c>
      <c r="P124" s="5">
        <f t="shared" si="95"/>
        <v>0.95407320481546076</v>
      </c>
      <c r="Q124" s="16">
        <f t="shared" si="96"/>
        <v>50.992586732328583</v>
      </c>
      <c r="R124" s="5">
        <f t="shared" si="97"/>
        <v>0.58863510364330873</v>
      </c>
    </row>
    <row r="125" spans="1:18" x14ac:dyDescent="0.3">
      <c r="A125" t="s">
        <v>21</v>
      </c>
      <c r="B125" s="5">
        <f t="shared" si="98"/>
        <v>30.02</v>
      </c>
      <c r="C125">
        <v>12.799999999999999</v>
      </c>
      <c r="D125">
        <v>12.25</v>
      </c>
      <c r="E125">
        <v>33.6</v>
      </c>
      <c r="F125">
        <v>33.099999999999994</v>
      </c>
      <c r="G125" s="5">
        <f t="shared" si="87"/>
        <v>13.252000000000001</v>
      </c>
      <c r="H125" s="5">
        <f t="shared" si="88"/>
        <v>12.715999999999999</v>
      </c>
      <c r="I125" s="5">
        <f t="shared" si="89"/>
        <v>0.96</v>
      </c>
      <c r="J125" s="5">
        <f t="shared" si="90"/>
        <v>53.17</v>
      </c>
      <c r="K125" s="5">
        <f t="shared" si="91"/>
        <v>0.56499999999999995</v>
      </c>
      <c r="M125">
        <f t="shared" si="92"/>
        <v>30.016026576224643</v>
      </c>
      <c r="N125" s="5">
        <f t="shared" si="93"/>
        <v>13.251945779604297</v>
      </c>
      <c r="O125" s="5">
        <f t="shared" si="94"/>
        <v>12.715702857168216</v>
      </c>
      <c r="P125" s="5">
        <f t="shared" si="95"/>
        <v>0.95953477841258616</v>
      </c>
      <c r="Q125" s="16">
        <f t="shared" si="96"/>
        <v>53.165505313376336</v>
      </c>
      <c r="R125" s="5">
        <f t="shared" si="97"/>
        <v>0.56457709560549729</v>
      </c>
    </row>
    <row r="126" spans="1:18" x14ac:dyDescent="0.3">
      <c r="A126" t="s">
        <v>21</v>
      </c>
      <c r="B126" s="5">
        <f t="shared" si="98"/>
        <v>30.02</v>
      </c>
      <c r="C126">
        <v>13.249999999999998</v>
      </c>
      <c r="D126">
        <v>12.65</v>
      </c>
      <c r="E126">
        <v>34.050000000000004</v>
      </c>
      <c r="F126">
        <v>33.5</v>
      </c>
      <c r="G126" s="5">
        <f t="shared" si="87"/>
        <v>13.69</v>
      </c>
      <c r="H126" s="5">
        <f t="shared" si="88"/>
        <v>13.105</v>
      </c>
      <c r="I126" s="5">
        <f t="shared" si="89"/>
        <v>0.95699999999999996</v>
      </c>
      <c r="J126" s="5">
        <f t="shared" si="90"/>
        <v>54.95</v>
      </c>
      <c r="K126" s="5">
        <f t="shared" si="91"/>
        <v>0.54600000000000004</v>
      </c>
      <c r="M126">
        <f t="shared" si="92"/>
        <v>30.016026576224643</v>
      </c>
      <c r="N126" s="5">
        <f t="shared" si="93"/>
        <v>13.690079012544881</v>
      </c>
      <c r="O126" s="5">
        <f t="shared" si="94"/>
        <v>13.104647990503068</v>
      </c>
      <c r="P126" s="5">
        <f t="shared" si="95"/>
        <v>0.95723684125523634</v>
      </c>
      <c r="Q126" s="16">
        <f t="shared" si="96"/>
        <v>54.945553012167345</v>
      </c>
      <c r="R126" s="5">
        <f t="shared" si="97"/>
        <v>0.5462867316956076</v>
      </c>
    </row>
    <row r="127" spans="1:18" x14ac:dyDescent="0.3">
      <c r="A127" t="s">
        <v>21</v>
      </c>
      <c r="B127" s="5">
        <f>ROUND(M127,2)</f>
        <v>32.979999999999997</v>
      </c>
      <c r="C127">
        <v>7.4999999999999982</v>
      </c>
      <c r="D127">
        <v>0</v>
      </c>
      <c r="E127">
        <v>28.300000000000004</v>
      </c>
      <c r="F127" s="6" t="s">
        <v>30</v>
      </c>
      <c r="G127" s="5">
        <f t="shared" ref="G127:I128" si="99">ROUND(N127,3)</f>
        <v>8.2690000000000001</v>
      </c>
      <c r="H127" s="5">
        <f t="shared" si="99"/>
        <v>0</v>
      </c>
      <c r="I127" s="5">
        <f t="shared" si="99"/>
        <v>0</v>
      </c>
      <c r="J127" s="5">
        <f>ROUND(Q127,2)</f>
        <v>32.979999999999997</v>
      </c>
      <c r="K127" s="5">
        <f>ROUND(R127,3)</f>
        <v>1</v>
      </c>
      <c r="M127">
        <v>32.983185520568121</v>
      </c>
      <c r="N127" s="5">
        <f>(C127+((((1000*M127)/(30*E127))^2)/1962))</f>
        <v>8.2692558569848629</v>
      </c>
      <c r="O127" s="5">
        <f>IF(D127=0,0,(D127+((((1000*M127)/(30*F127))^2)/1962)))</f>
        <v>0</v>
      </c>
      <c r="P127" s="5">
        <f t="shared" si="95"/>
        <v>0</v>
      </c>
      <c r="Q127" s="5">
        <f>M127</f>
        <v>32.983185520568121</v>
      </c>
      <c r="R127" s="5">
        <f>M127/Q127</f>
        <v>1</v>
      </c>
    </row>
    <row r="128" spans="1:18" x14ac:dyDescent="0.3">
      <c r="A128" t="s">
        <v>21</v>
      </c>
      <c r="B128" s="5">
        <f t="shared" ref="B128:B129" si="100">ROUND(M128,2)</f>
        <v>32.979999999999997</v>
      </c>
      <c r="C128">
        <v>7.3699999999999992</v>
      </c>
      <c r="D128">
        <v>0</v>
      </c>
      <c r="E128">
        <v>28.17</v>
      </c>
      <c r="F128">
        <v>20.299999999999997</v>
      </c>
      <c r="G128" s="5">
        <f t="shared" si="99"/>
        <v>8.1460000000000008</v>
      </c>
      <c r="H128" s="5">
        <f t="shared" si="99"/>
        <v>0</v>
      </c>
      <c r="I128" s="5">
        <f t="shared" si="99"/>
        <v>0</v>
      </c>
      <c r="J128" s="5">
        <f>ROUND(Q128,2)</f>
        <v>32.42</v>
      </c>
      <c r="K128" s="5">
        <f>ROUND(R128,3)</f>
        <v>1.0169999999999999</v>
      </c>
      <c r="M128">
        <f>M127</f>
        <v>32.983185520568121</v>
      </c>
      <c r="N128" s="5">
        <f>(C128+((((1000*M128)/(30*E128))^2)/1962))</f>
        <v>8.1463722226829471</v>
      </c>
      <c r="O128" s="5">
        <f>IF(D128=0,0,(D128+((((1000*M128)/(30*F128))^2)/1962)))</f>
        <v>0</v>
      </c>
      <c r="P128" s="5">
        <f>O128/N128</f>
        <v>0</v>
      </c>
      <c r="Q128" s="16">
        <f xml:space="preserve"> 4.0628*N128 - 0.6745</f>
        <v>32.422581066316276</v>
      </c>
      <c r="R128" s="5">
        <f>M128/Q128</f>
        <v>1.0172905560203611</v>
      </c>
    </row>
    <row r="129" spans="1:18" x14ac:dyDescent="0.3">
      <c r="A129" t="s">
        <v>21</v>
      </c>
      <c r="B129" s="5">
        <f t="shared" si="100"/>
        <v>32.979999999999997</v>
      </c>
      <c r="C129">
        <v>7.4499999999999993</v>
      </c>
      <c r="D129">
        <v>0.94999999999999929</v>
      </c>
      <c r="E129">
        <v>28.250000000000004</v>
      </c>
      <c r="F129">
        <v>21.799999999999997</v>
      </c>
      <c r="G129" s="5">
        <f t="shared" ref="G129:G149" si="101">ROUND(N129,3)</f>
        <v>8.2219999999999995</v>
      </c>
      <c r="H129" s="5">
        <f t="shared" ref="H129:H149" si="102">ROUND(O129,3)</f>
        <v>2.246</v>
      </c>
      <c r="I129" s="5">
        <f t="shared" ref="I129:I149" si="103">ROUND(P129,3)</f>
        <v>0.27300000000000002</v>
      </c>
      <c r="J129" s="5">
        <f t="shared" ref="J129:J149" si="104">ROUND(Q129,2)</f>
        <v>32.729999999999997</v>
      </c>
      <c r="K129" s="5">
        <f t="shared" ref="K129:K149" si="105">ROUND(R129,3)</f>
        <v>1.008</v>
      </c>
      <c r="M129">
        <f t="shared" ref="M129:M149" si="106">M128</f>
        <v>32.983185520568121</v>
      </c>
      <c r="N129" s="5">
        <f t="shared" ref="N129:N149" si="107">(C129+((((1000*M129)/(30*E129))^2)/1962))</f>
        <v>8.2219812963278045</v>
      </c>
      <c r="O129" s="5">
        <f t="shared" ref="O129:O149" si="108">IF(D129=0,0,(D129+((((1000*M129)/(30*F129))^2)/1962)))</f>
        <v>2.2463751437181392</v>
      </c>
      <c r="P129" s="5">
        <f t="shared" ref="P129:P150" si="109">O129/N129</f>
        <v>0.27321579346348562</v>
      </c>
      <c r="Q129" s="16">
        <f t="shared" ref="Q129:Q149" si="110" xml:space="preserve"> 4.0628*N129 - 0.6745</f>
        <v>32.729765610720605</v>
      </c>
      <c r="R129" s="5">
        <f t="shared" ref="R129:R149" si="111">M129/Q129</f>
        <v>1.007742796354292</v>
      </c>
    </row>
    <row r="130" spans="1:18" x14ac:dyDescent="0.3">
      <c r="A130" t="s">
        <v>21</v>
      </c>
      <c r="B130" s="5">
        <f t="shared" ref="B130:B149" si="112">ROUND(M130,2)</f>
        <v>32.979999999999997</v>
      </c>
      <c r="C130">
        <v>7.4499999999999993</v>
      </c>
      <c r="D130">
        <v>1.75</v>
      </c>
      <c r="E130">
        <v>28.250000000000004</v>
      </c>
      <c r="F130">
        <v>22.599999999999998</v>
      </c>
      <c r="G130" s="5">
        <f t="shared" si="101"/>
        <v>8.2219999999999995</v>
      </c>
      <c r="H130" s="5">
        <f t="shared" si="102"/>
        <v>2.956</v>
      </c>
      <c r="I130" s="5">
        <f t="shared" si="103"/>
        <v>0.36</v>
      </c>
      <c r="J130" s="5">
        <f t="shared" si="104"/>
        <v>32.729999999999997</v>
      </c>
      <c r="K130" s="5">
        <f t="shared" si="105"/>
        <v>1.008</v>
      </c>
      <c r="M130">
        <f t="shared" si="106"/>
        <v>32.983185520568121</v>
      </c>
      <c r="N130" s="5">
        <f t="shared" si="107"/>
        <v>8.2219812963278045</v>
      </c>
      <c r="O130" s="5">
        <f t="shared" si="108"/>
        <v>2.956220775512195</v>
      </c>
      <c r="P130" s="5">
        <f t="shared" si="109"/>
        <v>0.3595509000771549</v>
      </c>
      <c r="Q130" s="16">
        <f t="shared" si="110"/>
        <v>32.729765610720605</v>
      </c>
      <c r="R130" s="5">
        <f t="shared" si="111"/>
        <v>1.007742796354292</v>
      </c>
    </row>
    <row r="131" spans="1:18" x14ac:dyDescent="0.3">
      <c r="A131" t="s">
        <v>21</v>
      </c>
      <c r="B131" s="5">
        <f t="shared" si="112"/>
        <v>32.979999999999997</v>
      </c>
      <c r="C131">
        <v>7.4999999999999982</v>
      </c>
      <c r="D131">
        <v>2.3500000000000014</v>
      </c>
      <c r="E131">
        <v>28.300000000000004</v>
      </c>
      <c r="F131">
        <v>23.2</v>
      </c>
      <c r="G131" s="5">
        <f t="shared" si="101"/>
        <v>8.2690000000000001</v>
      </c>
      <c r="H131" s="5">
        <f t="shared" si="102"/>
        <v>3.4950000000000001</v>
      </c>
      <c r="I131" s="5">
        <f t="shared" si="103"/>
        <v>0.42299999999999999</v>
      </c>
      <c r="J131" s="5">
        <f t="shared" si="104"/>
        <v>32.92</v>
      </c>
      <c r="K131" s="5">
        <f t="shared" si="105"/>
        <v>1.002</v>
      </c>
      <c r="M131">
        <f t="shared" si="106"/>
        <v>32.983185520568121</v>
      </c>
      <c r="N131" s="5">
        <f t="shared" si="107"/>
        <v>8.2692558569848629</v>
      </c>
      <c r="O131" s="5">
        <f t="shared" si="108"/>
        <v>3.4946368224223567</v>
      </c>
      <c r="P131" s="5">
        <f t="shared" si="109"/>
        <v>0.42260596151109681</v>
      </c>
      <c r="Q131" s="16">
        <f t="shared" si="110"/>
        <v>32.921832695758098</v>
      </c>
      <c r="R131" s="5">
        <f t="shared" si="111"/>
        <v>1.0018635908084768</v>
      </c>
    </row>
    <row r="132" spans="1:18" x14ac:dyDescent="0.3">
      <c r="A132" t="s">
        <v>21</v>
      </c>
      <c r="B132" s="5">
        <f t="shared" si="112"/>
        <v>32.979999999999997</v>
      </c>
      <c r="C132">
        <v>7.5499999999999989</v>
      </c>
      <c r="D132">
        <v>2.9000000000000021</v>
      </c>
      <c r="E132">
        <v>28.35</v>
      </c>
      <c r="F132">
        <v>23.75</v>
      </c>
      <c r="G132" s="5">
        <f t="shared" si="101"/>
        <v>8.3170000000000002</v>
      </c>
      <c r="H132" s="5">
        <f t="shared" si="102"/>
        <v>3.992</v>
      </c>
      <c r="I132" s="5">
        <f t="shared" si="103"/>
        <v>0.48</v>
      </c>
      <c r="J132" s="5">
        <f t="shared" si="104"/>
        <v>33.11</v>
      </c>
      <c r="K132" s="5">
        <f t="shared" si="105"/>
        <v>0.996</v>
      </c>
      <c r="M132">
        <f t="shared" si="106"/>
        <v>32.983185520568121</v>
      </c>
      <c r="N132" s="5">
        <f t="shared" si="107"/>
        <v>8.3165448252358338</v>
      </c>
      <c r="O132" s="5">
        <f t="shared" si="108"/>
        <v>3.9922359194249033</v>
      </c>
      <c r="P132" s="5">
        <f t="shared" si="109"/>
        <v>0.48003539971441139</v>
      </c>
      <c r="Q132" s="16">
        <f t="shared" si="110"/>
        <v>33.113958315968148</v>
      </c>
      <c r="R132" s="5">
        <f t="shared" si="111"/>
        <v>0.99605082563213332</v>
      </c>
    </row>
    <row r="133" spans="1:18" x14ac:dyDescent="0.3">
      <c r="A133" t="s">
        <v>21</v>
      </c>
      <c r="B133" s="5">
        <f t="shared" si="112"/>
        <v>32.979999999999997</v>
      </c>
      <c r="C133">
        <v>7.8499999999999979</v>
      </c>
      <c r="D133">
        <v>3.9000000000000021</v>
      </c>
      <c r="E133">
        <v>28.650000000000002</v>
      </c>
      <c r="F133">
        <v>24.75</v>
      </c>
      <c r="G133" s="5">
        <f t="shared" si="101"/>
        <v>8.6010000000000009</v>
      </c>
      <c r="H133" s="5">
        <f t="shared" si="102"/>
        <v>4.9059999999999997</v>
      </c>
      <c r="I133" s="5">
        <f t="shared" si="103"/>
        <v>0.56999999999999995</v>
      </c>
      <c r="J133" s="5">
        <f t="shared" si="104"/>
        <v>34.270000000000003</v>
      </c>
      <c r="K133" s="5">
        <f t="shared" si="105"/>
        <v>0.96299999999999997</v>
      </c>
      <c r="M133">
        <f t="shared" si="106"/>
        <v>32.983185520568121</v>
      </c>
      <c r="N133" s="5">
        <f t="shared" si="107"/>
        <v>8.6005755791302096</v>
      </c>
      <c r="O133" s="5">
        <f t="shared" si="108"/>
        <v>4.9057574913590205</v>
      </c>
      <c r="P133" s="5">
        <f t="shared" si="109"/>
        <v>0.57039874206362684</v>
      </c>
      <c r="Q133" s="16">
        <f t="shared" si="110"/>
        <v>34.267918462890215</v>
      </c>
      <c r="R133" s="5">
        <f t="shared" si="111"/>
        <v>0.96250916309044654</v>
      </c>
    </row>
    <row r="134" spans="1:18" x14ac:dyDescent="0.3">
      <c r="A134" t="s">
        <v>21</v>
      </c>
      <c r="B134" s="5">
        <f t="shared" si="112"/>
        <v>32.979999999999997</v>
      </c>
      <c r="C134">
        <v>7.9499999999999993</v>
      </c>
      <c r="D134">
        <v>4.6500000000000004</v>
      </c>
      <c r="E134">
        <v>28.750000000000004</v>
      </c>
      <c r="F134">
        <v>25.5</v>
      </c>
      <c r="G134" s="5">
        <f t="shared" si="101"/>
        <v>8.6950000000000003</v>
      </c>
      <c r="H134" s="5">
        <f t="shared" si="102"/>
        <v>5.5970000000000004</v>
      </c>
      <c r="I134" s="5">
        <f t="shared" si="103"/>
        <v>0.64400000000000002</v>
      </c>
      <c r="J134" s="5">
        <f t="shared" si="104"/>
        <v>34.65</v>
      </c>
      <c r="K134" s="5">
        <f t="shared" si="105"/>
        <v>0.95199999999999996</v>
      </c>
      <c r="M134">
        <f t="shared" si="106"/>
        <v>32.983185520568121</v>
      </c>
      <c r="N134" s="5">
        <f t="shared" si="107"/>
        <v>8.6953632644846675</v>
      </c>
      <c r="O134" s="5">
        <f t="shared" si="108"/>
        <v>5.5974653184169298</v>
      </c>
      <c r="P134" s="5">
        <f t="shared" si="109"/>
        <v>0.64372989927622826</v>
      </c>
      <c r="Q134" s="16">
        <f t="shared" si="110"/>
        <v>34.653021870948308</v>
      </c>
      <c r="R134" s="5">
        <f t="shared" si="111"/>
        <v>0.95181267721473639</v>
      </c>
    </row>
    <row r="135" spans="1:18" x14ac:dyDescent="0.3">
      <c r="A135" t="s">
        <v>21</v>
      </c>
      <c r="B135" s="5">
        <f t="shared" si="112"/>
        <v>32.979999999999997</v>
      </c>
      <c r="C135">
        <v>8.1999999999999993</v>
      </c>
      <c r="D135">
        <v>5.3000000000000007</v>
      </c>
      <c r="E135">
        <v>29.000000000000004</v>
      </c>
      <c r="F135">
        <v>26.15</v>
      </c>
      <c r="G135" s="5">
        <f t="shared" si="101"/>
        <v>8.9329999999999998</v>
      </c>
      <c r="H135" s="5">
        <f t="shared" si="102"/>
        <v>6.2009999999999996</v>
      </c>
      <c r="I135" s="5">
        <f t="shared" si="103"/>
        <v>0.69399999999999995</v>
      </c>
      <c r="J135" s="5">
        <f t="shared" si="104"/>
        <v>35.619999999999997</v>
      </c>
      <c r="K135" s="5">
        <f t="shared" si="105"/>
        <v>0.92600000000000005</v>
      </c>
      <c r="M135">
        <f t="shared" si="106"/>
        <v>32.983185520568121</v>
      </c>
      <c r="N135" s="5">
        <f t="shared" si="107"/>
        <v>8.9325675663503059</v>
      </c>
      <c r="O135" s="5">
        <f t="shared" si="108"/>
        <v>6.2009491838899846</v>
      </c>
      <c r="P135" s="5">
        <f t="shared" si="109"/>
        <v>0.69419560925007207</v>
      </c>
      <c r="Q135" s="16">
        <f t="shared" si="110"/>
        <v>35.61673550856802</v>
      </c>
      <c r="R135" s="5">
        <f t="shared" si="111"/>
        <v>0.92605863646974695</v>
      </c>
    </row>
    <row r="136" spans="1:18" x14ac:dyDescent="0.3">
      <c r="A136" t="s">
        <v>21</v>
      </c>
      <c r="B136" s="5">
        <f t="shared" si="112"/>
        <v>32.979999999999997</v>
      </c>
      <c r="C136">
        <v>8.3999999999999986</v>
      </c>
      <c r="D136">
        <v>5.8500000000000014</v>
      </c>
      <c r="E136">
        <v>29.200000000000003</v>
      </c>
      <c r="F136">
        <v>26.7</v>
      </c>
      <c r="G136" s="5">
        <f t="shared" si="101"/>
        <v>9.1229999999999993</v>
      </c>
      <c r="H136" s="5">
        <f t="shared" si="102"/>
        <v>6.7140000000000004</v>
      </c>
      <c r="I136" s="5">
        <f t="shared" si="103"/>
        <v>0.73599999999999999</v>
      </c>
      <c r="J136" s="5">
        <f t="shared" si="104"/>
        <v>36.39</v>
      </c>
      <c r="K136" s="5">
        <f t="shared" si="105"/>
        <v>0.90600000000000003</v>
      </c>
      <c r="M136">
        <f t="shared" si="106"/>
        <v>32.983185520568121</v>
      </c>
      <c r="N136" s="5">
        <f t="shared" si="107"/>
        <v>9.1225667612364028</v>
      </c>
      <c r="O136" s="5">
        <f t="shared" si="108"/>
        <v>6.7142137262419297</v>
      </c>
      <c r="P136" s="5">
        <f t="shared" si="109"/>
        <v>0.73600050314479004</v>
      </c>
      <c r="Q136" s="16">
        <f t="shared" si="110"/>
        <v>36.388664237551254</v>
      </c>
      <c r="R136" s="5">
        <f t="shared" si="111"/>
        <v>0.90641374756842952</v>
      </c>
    </row>
    <row r="137" spans="1:18" x14ac:dyDescent="0.3">
      <c r="A137" t="s">
        <v>21</v>
      </c>
      <c r="B137" s="5">
        <f t="shared" si="112"/>
        <v>32.979999999999997</v>
      </c>
      <c r="C137">
        <v>8.7999999999999989</v>
      </c>
      <c r="D137">
        <v>6.4500000000000011</v>
      </c>
      <c r="E137">
        <v>29.6</v>
      </c>
      <c r="F137">
        <v>27.299999999999997</v>
      </c>
      <c r="G137" s="5">
        <f t="shared" si="101"/>
        <v>9.5030000000000001</v>
      </c>
      <c r="H137" s="5">
        <f t="shared" si="102"/>
        <v>7.2770000000000001</v>
      </c>
      <c r="I137" s="5">
        <f t="shared" si="103"/>
        <v>0.76600000000000001</v>
      </c>
      <c r="J137" s="5">
        <f t="shared" si="104"/>
        <v>37.93</v>
      </c>
      <c r="K137" s="5">
        <f t="shared" si="105"/>
        <v>0.86899999999999999</v>
      </c>
      <c r="M137">
        <f t="shared" si="106"/>
        <v>32.983185520568121</v>
      </c>
      <c r="N137" s="5">
        <f t="shared" si="107"/>
        <v>9.5031698814150474</v>
      </c>
      <c r="O137" s="5">
        <f t="shared" si="108"/>
        <v>7.2766437538416042</v>
      </c>
      <c r="P137" s="5">
        <f t="shared" si="109"/>
        <v>0.76570700562474769</v>
      </c>
      <c r="Q137" s="16">
        <f t="shared" si="110"/>
        <v>37.934978594213057</v>
      </c>
      <c r="R137" s="5">
        <f t="shared" si="111"/>
        <v>0.86946630109868239</v>
      </c>
    </row>
    <row r="138" spans="1:18" x14ac:dyDescent="0.3">
      <c r="A138" t="s">
        <v>21</v>
      </c>
      <c r="B138" s="5">
        <f t="shared" si="112"/>
        <v>32.979999999999997</v>
      </c>
      <c r="C138">
        <v>9.0999999999999979</v>
      </c>
      <c r="D138">
        <v>7.15</v>
      </c>
      <c r="E138">
        <v>29.900000000000002</v>
      </c>
      <c r="F138">
        <v>28</v>
      </c>
      <c r="G138" s="5">
        <f t="shared" si="101"/>
        <v>9.7889999999999997</v>
      </c>
      <c r="H138" s="5">
        <f t="shared" si="102"/>
        <v>7.9359999999999999</v>
      </c>
      <c r="I138" s="5">
        <f t="shared" si="103"/>
        <v>0.81100000000000005</v>
      </c>
      <c r="J138" s="5">
        <f t="shared" si="104"/>
        <v>39.1</v>
      </c>
      <c r="K138" s="5">
        <f t="shared" si="105"/>
        <v>0.84399999999999997</v>
      </c>
      <c r="M138">
        <f t="shared" si="106"/>
        <v>32.983185520568121</v>
      </c>
      <c r="N138" s="5">
        <f t="shared" si="107"/>
        <v>9.7891302371344917</v>
      </c>
      <c r="O138" s="5">
        <f t="shared" si="108"/>
        <v>7.9358282184956748</v>
      </c>
      <c r="P138" s="5">
        <f t="shared" si="109"/>
        <v>0.81067756034050664</v>
      </c>
      <c r="Q138" s="16">
        <f t="shared" si="110"/>
        <v>39.096778327430016</v>
      </c>
      <c r="R138" s="5">
        <f t="shared" si="111"/>
        <v>0.84362924342099455</v>
      </c>
    </row>
    <row r="139" spans="1:18" x14ac:dyDescent="0.3">
      <c r="A139" t="s">
        <v>21</v>
      </c>
      <c r="B139" s="5">
        <f t="shared" si="112"/>
        <v>32.979999999999997</v>
      </c>
      <c r="C139">
        <v>9.3999999999999986</v>
      </c>
      <c r="D139">
        <v>7.75</v>
      </c>
      <c r="E139">
        <v>30.200000000000003</v>
      </c>
      <c r="F139">
        <v>28.599999999999998</v>
      </c>
      <c r="G139" s="5">
        <f t="shared" si="101"/>
        <v>10.076000000000001</v>
      </c>
      <c r="H139" s="5">
        <f t="shared" si="102"/>
        <v>8.5030000000000001</v>
      </c>
      <c r="I139" s="5">
        <f t="shared" si="103"/>
        <v>0.84399999999999997</v>
      </c>
      <c r="J139" s="5">
        <f t="shared" si="104"/>
        <v>40.26</v>
      </c>
      <c r="K139" s="5">
        <f t="shared" si="105"/>
        <v>0.81899999999999995</v>
      </c>
      <c r="M139">
        <f t="shared" si="106"/>
        <v>32.983185520568121</v>
      </c>
      <c r="N139" s="5">
        <f t="shared" si="107"/>
        <v>10.075506911210701</v>
      </c>
      <c r="O139" s="5">
        <f t="shared" si="108"/>
        <v>8.5032022633143534</v>
      </c>
      <c r="P139" s="5">
        <f t="shared" si="109"/>
        <v>0.84394783689276287</v>
      </c>
      <c r="Q139" s="16">
        <f t="shared" si="110"/>
        <v>40.260269478866832</v>
      </c>
      <c r="R139" s="5">
        <f t="shared" si="111"/>
        <v>0.81924900025523795</v>
      </c>
    </row>
    <row r="140" spans="1:18" x14ac:dyDescent="0.3">
      <c r="A140" t="s">
        <v>21</v>
      </c>
      <c r="B140" s="5">
        <f t="shared" si="112"/>
        <v>32.979999999999997</v>
      </c>
      <c r="C140">
        <v>9.7999999999999989</v>
      </c>
      <c r="D140">
        <v>8.15</v>
      </c>
      <c r="E140">
        <v>30.6</v>
      </c>
      <c r="F140">
        <v>29</v>
      </c>
      <c r="G140" s="5">
        <f t="shared" si="101"/>
        <v>10.458</v>
      </c>
      <c r="H140" s="5">
        <f t="shared" si="102"/>
        <v>8.8829999999999991</v>
      </c>
      <c r="I140" s="5">
        <f t="shared" si="103"/>
        <v>0.84899999999999998</v>
      </c>
      <c r="J140" s="5">
        <f t="shared" si="104"/>
        <v>41.81</v>
      </c>
      <c r="K140" s="5">
        <f t="shared" si="105"/>
        <v>0.78900000000000003</v>
      </c>
      <c r="M140">
        <f t="shared" si="106"/>
        <v>32.983185520568121</v>
      </c>
      <c r="N140" s="5">
        <f t="shared" si="107"/>
        <v>10.457962026678423</v>
      </c>
      <c r="O140" s="5">
        <f t="shared" si="108"/>
        <v>8.882567566350307</v>
      </c>
      <c r="P140" s="5">
        <f t="shared" si="109"/>
        <v>0.84935932485609911</v>
      </c>
      <c r="Q140" s="16">
        <f t="shared" si="110"/>
        <v>41.814108121989101</v>
      </c>
      <c r="R140" s="5">
        <f t="shared" si="111"/>
        <v>0.78880519044774278</v>
      </c>
    </row>
    <row r="141" spans="1:18" x14ac:dyDescent="0.3">
      <c r="A141" t="s">
        <v>21</v>
      </c>
      <c r="B141" s="5">
        <f t="shared" si="112"/>
        <v>32.979999999999997</v>
      </c>
      <c r="C141">
        <v>10.299999999999999</v>
      </c>
      <c r="D141">
        <v>8.75</v>
      </c>
      <c r="E141">
        <v>31.1</v>
      </c>
      <c r="F141">
        <v>29.599999999999998</v>
      </c>
      <c r="G141" s="5">
        <f t="shared" si="101"/>
        <v>10.936999999999999</v>
      </c>
      <c r="H141" s="5">
        <f t="shared" si="102"/>
        <v>9.4529999999999994</v>
      </c>
      <c r="I141" s="5">
        <f t="shared" si="103"/>
        <v>0.86399999999999999</v>
      </c>
      <c r="J141" s="5">
        <f t="shared" si="104"/>
        <v>43.76</v>
      </c>
      <c r="K141" s="5">
        <f t="shared" si="105"/>
        <v>0.754</v>
      </c>
      <c r="M141">
        <f t="shared" si="106"/>
        <v>32.983185520568121</v>
      </c>
      <c r="N141" s="5">
        <f t="shared" si="107"/>
        <v>10.936975758419171</v>
      </c>
      <c r="O141" s="5">
        <f t="shared" si="108"/>
        <v>9.4531698814150484</v>
      </c>
      <c r="P141" s="5">
        <f t="shared" si="109"/>
        <v>0.86433124569541953</v>
      </c>
      <c r="Q141" s="16">
        <f t="shared" si="110"/>
        <v>43.760245111305409</v>
      </c>
      <c r="R141" s="5">
        <f t="shared" si="111"/>
        <v>0.7537248805776674</v>
      </c>
    </row>
    <row r="142" spans="1:18" x14ac:dyDescent="0.3">
      <c r="A142" t="s">
        <v>21</v>
      </c>
      <c r="B142" s="5">
        <f t="shared" si="112"/>
        <v>32.979999999999997</v>
      </c>
      <c r="C142">
        <v>10.7</v>
      </c>
      <c r="D142">
        <v>9.5500000000000007</v>
      </c>
      <c r="E142">
        <v>31.500000000000004</v>
      </c>
      <c r="F142">
        <v>30.4</v>
      </c>
      <c r="G142" s="5">
        <f t="shared" si="101"/>
        <v>11.321</v>
      </c>
      <c r="H142" s="5">
        <f t="shared" si="102"/>
        <v>10.217000000000001</v>
      </c>
      <c r="I142" s="5">
        <f t="shared" si="103"/>
        <v>0.90200000000000002</v>
      </c>
      <c r="J142" s="5">
        <f t="shared" si="104"/>
        <v>45.32</v>
      </c>
      <c r="K142" s="5">
        <f t="shared" si="105"/>
        <v>0.72799999999999998</v>
      </c>
      <c r="M142">
        <f t="shared" si="106"/>
        <v>32.983185520568121</v>
      </c>
      <c r="N142" s="5">
        <f t="shared" si="107"/>
        <v>11.320901308441027</v>
      </c>
      <c r="O142" s="5">
        <f t="shared" si="108"/>
        <v>10.216647900039613</v>
      </c>
      <c r="P142" s="5">
        <f t="shared" si="109"/>
        <v>0.90245887864263363</v>
      </c>
      <c r="Q142" s="16">
        <f t="shared" si="110"/>
        <v>45.3200578359342</v>
      </c>
      <c r="R142" s="5">
        <f t="shared" si="111"/>
        <v>0.72778339427483707</v>
      </c>
    </row>
    <row r="143" spans="1:18" x14ac:dyDescent="0.3">
      <c r="A143" t="s">
        <v>21</v>
      </c>
      <c r="B143" s="5">
        <f t="shared" si="112"/>
        <v>32.979999999999997</v>
      </c>
      <c r="C143">
        <v>11.099999999999998</v>
      </c>
      <c r="D143">
        <v>10.050000000000001</v>
      </c>
      <c r="E143">
        <v>31.900000000000002</v>
      </c>
      <c r="F143">
        <v>30.9</v>
      </c>
      <c r="G143" s="5">
        <f t="shared" si="101"/>
        <v>11.705</v>
      </c>
      <c r="H143" s="5">
        <f t="shared" si="102"/>
        <v>10.695</v>
      </c>
      <c r="I143" s="5">
        <f t="shared" si="103"/>
        <v>0.91400000000000003</v>
      </c>
      <c r="J143" s="5">
        <f t="shared" si="104"/>
        <v>46.88</v>
      </c>
      <c r="K143" s="5">
        <f t="shared" si="105"/>
        <v>0.70399999999999996</v>
      </c>
      <c r="M143">
        <f>M142</f>
        <v>32.983185520568121</v>
      </c>
      <c r="N143" s="5">
        <f t="shared" si="107"/>
        <v>11.705427740785376</v>
      </c>
      <c r="O143" s="5">
        <f t="shared" si="108"/>
        <v>10.695248084226819</v>
      </c>
      <c r="P143" s="5">
        <f t="shared" si="109"/>
        <v>0.91369989385020289</v>
      </c>
      <c r="Q143" s="16">
        <f t="shared" si="110"/>
        <v>46.882311825262825</v>
      </c>
      <c r="R143" s="5">
        <f t="shared" si="111"/>
        <v>0.70353155031051451</v>
      </c>
    </row>
    <row r="144" spans="1:18" x14ac:dyDescent="0.3">
      <c r="A144" t="s">
        <v>21</v>
      </c>
      <c r="B144" s="5">
        <f t="shared" si="112"/>
        <v>32.979999999999997</v>
      </c>
      <c r="C144">
        <v>11.649999999999999</v>
      </c>
      <c r="D144">
        <v>10.65</v>
      </c>
      <c r="E144">
        <v>32.450000000000003</v>
      </c>
      <c r="F144">
        <v>31.5</v>
      </c>
      <c r="G144" s="5">
        <f t="shared" si="101"/>
        <v>12.234999999999999</v>
      </c>
      <c r="H144" s="5">
        <f t="shared" si="102"/>
        <v>11.271000000000001</v>
      </c>
      <c r="I144" s="5">
        <f t="shared" si="103"/>
        <v>0.92100000000000004</v>
      </c>
      <c r="J144" s="5">
        <f t="shared" si="104"/>
        <v>49.03</v>
      </c>
      <c r="K144" s="5">
        <f t="shared" si="105"/>
        <v>0.67300000000000004</v>
      </c>
      <c r="M144">
        <f t="shared" si="106"/>
        <v>32.983185520568121</v>
      </c>
      <c r="N144" s="5">
        <f t="shared" si="107"/>
        <v>12.235078690032177</v>
      </c>
      <c r="O144" s="5">
        <f t="shared" si="108"/>
        <v>11.270901308441026</v>
      </c>
      <c r="P144" s="5">
        <f t="shared" si="109"/>
        <v>0.92119565341441911</v>
      </c>
      <c r="Q144" s="16">
        <f t="shared" si="110"/>
        <v>49.034177701862731</v>
      </c>
      <c r="R144" s="5">
        <f t="shared" si="111"/>
        <v>0.67265705404732712</v>
      </c>
    </row>
    <row r="145" spans="1:18" x14ac:dyDescent="0.3">
      <c r="A145" t="s">
        <v>21</v>
      </c>
      <c r="B145" s="5">
        <f t="shared" si="112"/>
        <v>32.979999999999997</v>
      </c>
      <c r="C145">
        <v>12.099999999999998</v>
      </c>
      <c r="D145">
        <v>11.200000000000001</v>
      </c>
      <c r="E145">
        <v>32.900000000000006</v>
      </c>
      <c r="F145">
        <v>32.049999999999997</v>
      </c>
      <c r="G145" s="5">
        <f t="shared" si="101"/>
        <v>12.669</v>
      </c>
      <c r="H145" s="5">
        <f t="shared" si="102"/>
        <v>11.8</v>
      </c>
      <c r="I145" s="5">
        <f t="shared" si="103"/>
        <v>0.93100000000000005</v>
      </c>
      <c r="J145" s="5">
        <f t="shared" si="104"/>
        <v>50.8</v>
      </c>
      <c r="K145" s="5">
        <f t="shared" si="105"/>
        <v>0.64900000000000002</v>
      </c>
      <c r="M145">
        <f t="shared" si="106"/>
        <v>32.983185520568121</v>
      </c>
      <c r="N145" s="5">
        <f t="shared" si="107"/>
        <v>12.669182955904514</v>
      </c>
      <c r="O145" s="5">
        <f t="shared" si="108"/>
        <v>11.799773971831854</v>
      </c>
      <c r="P145" s="5">
        <f t="shared" si="109"/>
        <v>0.93137608107021075</v>
      </c>
      <c r="Q145" s="16">
        <f t="shared" si="110"/>
        <v>50.79785651324886</v>
      </c>
      <c r="R145" s="5">
        <f t="shared" si="111"/>
        <v>0.64930270260450063</v>
      </c>
    </row>
    <row r="146" spans="1:18" x14ac:dyDescent="0.3">
      <c r="A146" t="s">
        <v>21</v>
      </c>
      <c r="B146" s="5">
        <f t="shared" si="112"/>
        <v>32.979999999999997</v>
      </c>
      <c r="C146">
        <v>12.499999999999998</v>
      </c>
      <c r="D146">
        <v>11.75</v>
      </c>
      <c r="E146">
        <v>33.300000000000004</v>
      </c>
      <c r="F146">
        <v>32.599999999999994</v>
      </c>
      <c r="G146" s="5">
        <f t="shared" si="101"/>
        <v>13.055999999999999</v>
      </c>
      <c r="H146" s="5">
        <f t="shared" si="102"/>
        <v>12.33</v>
      </c>
      <c r="I146" s="5">
        <f t="shared" si="103"/>
        <v>0.94399999999999995</v>
      </c>
      <c r="J146" s="5">
        <f t="shared" si="104"/>
        <v>52.37</v>
      </c>
      <c r="K146" s="5">
        <f t="shared" si="105"/>
        <v>0.63</v>
      </c>
      <c r="M146">
        <f t="shared" si="106"/>
        <v>32.983185520568121</v>
      </c>
      <c r="N146" s="5">
        <f t="shared" si="107"/>
        <v>13.055591017414358</v>
      </c>
      <c r="O146" s="5">
        <f t="shared" si="108"/>
        <v>12.329706917178488</v>
      </c>
      <c r="P146" s="5">
        <f t="shared" si="109"/>
        <v>0.94440051781128553</v>
      </c>
      <c r="Q146" s="16">
        <f t="shared" si="110"/>
        <v>52.367755185551054</v>
      </c>
      <c r="R146" s="5">
        <f t="shared" si="111"/>
        <v>0.62983768167455478</v>
      </c>
    </row>
    <row r="147" spans="1:18" x14ac:dyDescent="0.3">
      <c r="A147" t="s">
        <v>21</v>
      </c>
      <c r="B147" s="5">
        <f t="shared" si="112"/>
        <v>32.979999999999997</v>
      </c>
      <c r="C147">
        <v>12.999999999999998</v>
      </c>
      <c r="D147">
        <v>12.350000000000001</v>
      </c>
      <c r="E147">
        <v>33.800000000000004</v>
      </c>
      <c r="F147">
        <v>33.200000000000003</v>
      </c>
      <c r="G147" s="5">
        <f t="shared" si="101"/>
        <v>13.539</v>
      </c>
      <c r="H147" s="5">
        <f t="shared" si="102"/>
        <v>12.909000000000001</v>
      </c>
      <c r="I147" s="5">
        <f t="shared" si="103"/>
        <v>0.95299999999999996</v>
      </c>
      <c r="J147" s="5">
        <f t="shared" si="104"/>
        <v>54.33</v>
      </c>
      <c r="K147" s="5">
        <f t="shared" si="105"/>
        <v>0.60699999999999998</v>
      </c>
      <c r="M147">
        <f t="shared" si="106"/>
        <v>32.983185520568121</v>
      </c>
      <c r="N147" s="5">
        <f t="shared" si="107"/>
        <v>13.539274993260571</v>
      </c>
      <c r="O147" s="5">
        <f t="shared" si="108"/>
        <v>12.908942991817218</v>
      </c>
      <c r="P147" s="5">
        <f t="shared" si="109"/>
        <v>0.95344418355066185</v>
      </c>
      <c r="Q147" s="16">
        <f t="shared" si="110"/>
        <v>54.33286644261905</v>
      </c>
      <c r="R147" s="5">
        <f t="shared" si="111"/>
        <v>0.60705771073944104</v>
      </c>
    </row>
    <row r="148" spans="1:18" x14ac:dyDescent="0.3">
      <c r="A148" t="s">
        <v>21</v>
      </c>
      <c r="B148" s="5">
        <f t="shared" si="112"/>
        <v>32.979999999999997</v>
      </c>
      <c r="C148">
        <v>13.549999999999999</v>
      </c>
      <c r="D148">
        <v>12.9</v>
      </c>
      <c r="E148">
        <v>34.35</v>
      </c>
      <c r="F148">
        <v>33.75</v>
      </c>
      <c r="G148" s="5">
        <f t="shared" si="101"/>
        <v>14.071999999999999</v>
      </c>
      <c r="H148" s="5">
        <f t="shared" si="102"/>
        <v>13.441000000000001</v>
      </c>
      <c r="I148" s="5">
        <f t="shared" si="103"/>
        <v>0.95499999999999996</v>
      </c>
      <c r="J148" s="5">
        <f t="shared" si="104"/>
        <v>56.5</v>
      </c>
      <c r="K148" s="5">
        <f t="shared" si="105"/>
        <v>0.58399999999999996</v>
      </c>
      <c r="M148">
        <f t="shared" si="106"/>
        <v>32.983185520568121</v>
      </c>
      <c r="N148" s="5">
        <f t="shared" si="107"/>
        <v>14.07214388936613</v>
      </c>
      <c r="O148" s="5">
        <f t="shared" si="108"/>
        <v>13.440874028686405</v>
      </c>
      <c r="P148" s="5">
        <f t="shared" si="109"/>
        <v>0.95514046291434274</v>
      </c>
      <c r="Q148" s="16">
        <f t="shared" si="110"/>
        <v>56.497806193716713</v>
      </c>
      <c r="R148" s="5">
        <f t="shared" si="111"/>
        <v>0.58379586293098007</v>
      </c>
    </row>
    <row r="149" spans="1:18" x14ac:dyDescent="0.3">
      <c r="A149" t="s">
        <v>21</v>
      </c>
      <c r="B149" s="5">
        <f t="shared" si="112"/>
        <v>32.979999999999997</v>
      </c>
      <c r="C149">
        <v>13.95</v>
      </c>
      <c r="D149">
        <v>13.350000000000001</v>
      </c>
      <c r="E149">
        <v>34.75</v>
      </c>
      <c r="F149">
        <v>34.199999999999996</v>
      </c>
      <c r="G149" s="5">
        <f t="shared" si="101"/>
        <v>14.46</v>
      </c>
      <c r="H149" s="5">
        <f t="shared" si="102"/>
        <v>13.877000000000001</v>
      </c>
      <c r="I149" s="5">
        <f t="shared" si="103"/>
        <v>0.96</v>
      </c>
      <c r="J149" s="5">
        <f t="shared" si="104"/>
        <v>58.07</v>
      </c>
      <c r="K149" s="5">
        <f t="shared" si="105"/>
        <v>0.56799999999999995</v>
      </c>
      <c r="M149">
        <f t="shared" si="106"/>
        <v>32.983185520568121</v>
      </c>
      <c r="N149" s="5">
        <f t="shared" si="107"/>
        <v>14.460192493805172</v>
      </c>
      <c r="O149" s="5">
        <f t="shared" si="108"/>
        <v>13.876734143241178</v>
      </c>
      <c r="P149" s="5">
        <f t="shared" si="109"/>
        <v>0.95965072036116039</v>
      </c>
      <c r="Q149" s="16">
        <f t="shared" si="110"/>
        <v>58.074370063831651</v>
      </c>
      <c r="R149" s="5">
        <f t="shared" si="111"/>
        <v>0.56794736618434438</v>
      </c>
    </row>
    <row r="150" spans="1:18" x14ac:dyDescent="0.3">
      <c r="A150" t="s">
        <v>21</v>
      </c>
      <c r="B150" s="5">
        <f>ROUND(M150,2)</f>
        <v>36.06</v>
      </c>
      <c r="C150">
        <v>8.1499999999999986</v>
      </c>
      <c r="D150">
        <v>0</v>
      </c>
      <c r="E150">
        <v>28.950000000000003</v>
      </c>
      <c r="F150" s="6" t="s">
        <v>30</v>
      </c>
      <c r="G150" s="5">
        <f t="shared" ref="G150:I151" si="113">ROUND(N150,3)</f>
        <v>9.0280000000000005</v>
      </c>
      <c r="H150" s="5">
        <f t="shared" si="113"/>
        <v>0</v>
      </c>
      <c r="I150" s="5">
        <f t="shared" si="113"/>
        <v>0</v>
      </c>
      <c r="J150" s="5">
        <f>ROUND(Q150,2)</f>
        <v>36.06</v>
      </c>
      <c r="K150" s="5">
        <f>ROUND(R150,3)</f>
        <v>1</v>
      </c>
      <c r="M150">
        <v>36.055513431069983</v>
      </c>
      <c r="N150" s="5">
        <f>(C150+((((1000*M150)/(30*E150))^2)/1962))</f>
        <v>9.0284250660943233</v>
      </c>
      <c r="O150" s="5">
        <f>IF(D150=0,0,(D150+((((1000*M150)/(30*F150))^2)/1962)))</f>
        <v>0</v>
      </c>
      <c r="P150" s="5">
        <f t="shared" si="109"/>
        <v>0</v>
      </c>
      <c r="Q150" s="5">
        <f>M150</f>
        <v>36.055513431069983</v>
      </c>
      <c r="R150" s="5">
        <f>M150/Q150</f>
        <v>1</v>
      </c>
    </row>
    <row r="151" spans="1:18" x14ac:dyDescent="0.3">
      <c r="A151" t="s">
        <v>21</v>
      </c>
      <c r="B151" s="5">
        <f t="shared" ref="B151:B152" si="114">ROUND(M151,2)</f>
        <v>36.06</v>
      </c>
      <c r="C151">
        <v>8.1499999999999986</v>
      </c>
      <c r="D151">
        <v>0</v>
      </c>
      <c r="E151">
        <v>28.950000000000003</v>
      </c>
      <c r="F151">
        <v>19.599999999999998</v>
      </c>
      <c r="G151" s="5">
        <f t="shared" si="113"/>
        <v>9.0280000000000005</v>
      </c>
      <c r="H151" s="5">
        <f t="shared" si="113"/>
        <v>0</v>
      </c>
      <c r="I151" s="5">
        <f t="shared" si="113"/>
        <v>0</v>
      </c>
      <c r="J151" s="5">
        <f>ROUND(Q151,2)</f>
        <v>36.01</v>
      </c>
      <c r="K151" s="5">
        <f>ROUND(R151,3)</f>
        <v>1.0009999999999999</v>
      </c>
      <c r="M151">
        <f>M150</f>
        <v>36.055513431069983</v>
      </c>
      <c r="N151" s="5">
        <f>(C151+((((1000*M151)/(30*E151))^2)/1962))</f>
        <v>9.0284250660943233</v>
      </c>
      <c r="O151" s="5">
        <f>IF(D151=0,0,(D151+((((1000*M151)/(30*F151))^2)/1962)))</f>
        <v>0</v>
      </c>
      <c r="P151" s="5">
        <f>O151/N151</f>
        <v>0</v>
      </c>
      <c r="Q151" s="16">
        <f xml:space="preserve"> 4.0628*N151 - 0.6745</f>
        <v>36.006185358528015</v>
      </c>
      <c r="R151" s="5">
        <f>M151/Q151</f>
        <v>1.0013699888519372</v>
      </c>
    </row>
    <row r="152" spans="1:18" x14ac:dyDescent="0.3">
      <c r="A152" t="s">
        <v>21</v>
      </c>
      <c r="B152" s="5">
        <f t="shared" si="114"/>
        <v>36.06</v>
      </c>
      <c r="C152">
        <v>8.2499999999999982</v>
      </c>
      <c r="D152">
        <v>0.90000000000000213</v>
      </c>
      <c r="E152">
        <v>29.050000000000004</v>
      </c>
      <c r="F152">
        <v>21.75</v>
      </c>
      <c r="G152" s="5">
        <f t="shared" ref="G152:G174" si="115">ROUND(N152,3)</f>
        <v>9.1219999999999999</v>
      </c>
      <c r="H152" s="5">
        <f t="shared" ref="H152:H174" si="116">ROUND(O152,3)</f>
        <v>2.456</v>
      </c>
      <c r="I152" s="5">
        <f t="shared" ref="I152:I174" si="117">ROUND(P152,3)</f>
        <v>0.26900000000000002</v>
      </c>
      <c r="J152" s="5">
        <f t="shared" ref="J152:J174" si="118">ROUND(Q152,2)</f>
        <v>36.39</v>
      </c>
      <c r="K152" s="5">
        <f t="shared" ref="K152:K174" si="119">ROUND(R152,3)</f>
        <v>0.99099999999999999</v>
      </c>
      <c r="M152">
        <f t="shared" ref="M152:M174" si="120">M151</f>
        <v>36.055513431069983</v>
      </c>
      <c r="N152" s="5">
        <f t="shared" ref="N152:N174" si="121">(C152+((((1000*M152)/(30*E152))^2)/1962))</f>
        <v>9.1223877983017196</v>
      </c>
      <c r="O152" s="5">
        <f t="shared" ref="O152:O174" si="122">IF(D152=0,0,(D152+((((1000*M152)/(30*F152))^2)/1962)))</f>
        <v>2.4562642229225942</v>
      </c>
      <c r="P152" s="5">
        <f t="shared" ref="P152:P174" si="123">O152/N152</f>
        <v>0.26925672063402822</v>
      </c>
      <c r="Q152" s="16">
        <f t="shared" ref="Q152:Q174" si="124" xml:space="preserve"> 4.0628*N152 - 0.6745</f>
        <v>36.387937146940224</v>
      </c>
      <c r="R152" s="5">
        <f t="shared" ref="R152:R174" si="125">M152/Q152</f>
        <v>0.99086445283974567</v>
      </c>
    </row>
    <row r="153" spans="1:18" x14ac:dyDescent="0.3">
      <c r="A153" t="s">
        <v>21</v>
      </c>
      <c r="B153" s="5">
        <f t="shared" ref="B153:B174" si="126">ROUND(M153,2)</f>
        <v>36.06</v>
      </c>
      <c r="C153">
        <v>8.0499999999999989</v>
      </c>
      <c r="D153">
        <v>1.4000000000000021</v>
      </c>
      <c r="E153">
        <v>28.85</v>
      </c>
      <c r="F153">
        <v>22.25</v>
      </c>
      <c r="G153" s="5">
        <f t="shared" si="115"/>
        <v>8.9350000000000005</v>
      </c>
      <c r="H153" s="5">
        <f t="shared" si="116"/>
        <v>2.887</v>
      </c>
      <c r="I153" s="5">
        <f t="shared" si="117"/>
        <v>0.32300000000000001</v>
      </c>
      <c r="J153" s="5">
        <f t="shared" si="118"/>
        <v>35.619999999999997</v>
      </c>
      <c r="K153" s="5">
        <f t="shared" si="119"/>
        <v>1.012</v>
      </c>
      <c r="M153">
        <f t="shared" si="120"/>
        <v>36.055513431069983</v>
      </c>
      <c r="N153" s="5">
        <f t="shared" si="121"/>
        <v>8.9345252218416746</v>
      </c>
      <c r="O153" s="5">
        <f t="shared" si="122"/>
        <v>2.8871056562682891</v>
      </c>
      <c r="P153" s="5">
        <f t="shared" si="123"/>
        <v>0.3231403554841798</v>
      </c>
      <c r="Q153" s="16">
        <f t="shared" si="124"/>
        <v>35.624689071298356</v>
      </c>
      <c r="R153" s="5">
        <f t="shared" si="125"/>
        <v>1.0120934209112502</v>
      </c>
    </row>
    <row r="154" spans="1:18" x14ac:dyDescent="0.3">
      <c r="A154" t="s">
        <v>21</v>
      </c>
      <c r="B154" s="5">
        <f t="shared" si="126"/>
        <v>36.06</v>
      </c>
      <c r="C154">
        <v>8.0499999999999989</v>
      </c>
      <c r="D154">
        <v>1.8500000000000014</v>
      </c>
      <c r="E154">
        <v>28.85</v>
      </c>
      <c r="F154">
        <v>22.7</v>
      </c>
      <c r="G154" s="5">
        <f t="shared" si="115"/>
        <v>8.9350000000000005</v>
      </c>
      <c r="H154" s="5">
        <f t="shared" si="116"/>
        <v>3.2789999999999999</v>
      </c>
      <c r="I154" s="5">
        <f t="shared" si="117"/>
        <v>0.36699999999999999</v>
      </c>
      <c r="J154" s="5">
        <f t="shared" si="118"/>
        <v>35.619999999999997</v>
      </c>
      <c r="K154" s="5">
        <f t="shared" si="119"/>
        <v>1.012</v>
      </c>
      <c r="M154">
        <f t="shared" si="120"/>
        <v>36.055513431069983</v>
      </c>
      <c r="N154" s="5">
        <f t="shared" si="121"/>
        <v>8.9345252218416746</v>
      </c>
      <c r="O154" s="5">
        <f t="shared" si="122"/>
        <v>3.278729926752546</v>
      </c>
      <c r="P154" s="5">
        <f t="shared" si="123"/>
        <v>0.36697304505193407</v>
      </c>
      <c r="Q154" s="16">
        <f t="shared" si="124"/>
        <v>35.624689071298356</v>
      </c>
      <c r="R154" s="5">
        <f t="shared" si="125"/>
        <v>1.0120934209112502</v>
      </c>
    </row>
    <row r="155" spans="1:18" x14ac:dyDescent="0.3">
      <c r="A155" t="s">
        <v>21</v>
      </c>
      <c r="B155" s="5">
        <f t="shared" si="126"/>
        <v>36.06</v>
      </c>
      <c r="C155">
        <v>8.3499999999999979</v>
      </c>
      <c r="D155">
        <v>2.75</v>
      </c>
      <c r="E155">
        <v>29.150000000000002</v>
      </c>
      <c r="F155">
        <v>23.599999999999998</v>
      </c>
      <c r="G155" s="5">
        <f t="shared" si="115"/>
        <v>9.2159999999999993</v>
      </c>
      <c r="H155" s="5">
        <f t="shared" si="116"/>
        <v>4.0720000000000001</v>
      </c>
      <c r="I155" s="5">
        <f t="shared" si="117"/>
        <v>0.442</v>
      </c>
      <c r="J155" s="5">
        <f t="shared" si="118"/>
        <v>36.770000000000003</v>
      </c>
      <c r="K155" s="5">
        <f t="shared" si="119"/>
        <v>0.98099999999999998</v>
      </c>
      <c r="M155">
        <f t="shared" si="120"/>
        <v>36.055513431069983</v>
      </c>
      <c r="N155" s="5">
        <f t="shared" si="121"/>
        <v>9.2164125569892725</v>
      </c>
      <c r="O155" s="5">
        <f t="shared" si="122"/>
        <v>4.0718368356009744</v>
      </c>
      <c r="P155" s="5">
        <f t="shared" si="123"/>
        <v>0.44180279587344368</v>
      </c>
      <c r="Q155" s="16">
        <f t="shared" si="124"/>
        <v>36.769940936536017</v>
      </c>
      <c r="R155" s="5">
        <f t="shared" si="125"/>
        <v>0.98057033850831798</v>
      </c>
    </row>
    <row r="156" spans="1:18" x14ac:dyDescent="0.3">
      <c r="A156" t="s">
        <v>21</v>
      </c>
      <c r="B156" s="5">
        <f t="shared" si="126"/>
        <v>36.06</v>
      </c>
      <c r="C156">
        <v>8.4999999999999982</v>
      </c>
      <c r="D156">
        <v>3.5500000000000007</v>
      </c>
      <c r="E156">
        <v>29.300000000000004</v>
      </c>
      <c r="F156">
        <v>24.4</v>
      </c>
      <c r="G156" s="5">
        <f t="shared" si="115"/>
        <v>9.3580000000000005</v>
      </c>
      <c r="H156" s="5">
        <f t="shared" si="116"/>
        <v>4.7869999999999999</v>
      </c>
      <c r="I156" s="5">
        <f t="shared" si="117"/>
        <v>0.51200000000000001</v>
      </c>
      <c r="J156" s="5">
        <f t="shared" si="118"/>
        <v>37.340000000000003</v>
      </c>
      <c r="K156" s="5">
        <f t="shared" si="119"/>
        <v>0.96599999999999997</v>
      </c>
      <c r="M156">
        <f t="shared" si="120"/>
        <v>36.055513431069983</v>
      </c>
      <c r="N156" s="5">
        <f t="shared" si="121"/>
        <v>9.3575641462991026</v>
      </c>
      <c r="O156" s="5">
        <f t="shared" si="122"/>
        <v>4.7865799582711626</v>
      </c>
      <c r="P156" s="5">
        <f t="shared" si="123"/>
        <v>0.51151986600746358</v>
      </c>
      <c r="Q156" s="16">
        <f t="shared" si="124"/>
        <v>37.343411613583996</v>
      </c>
      <c r="R156" s="5">
        <f t="shared" si="125"/>
        <v>0.96551203741530867</v>
      </c>
    </row>
    <row r="157" spans="1:18" x14ac:dyDescent="0.3">
      <c r="A157" t="s">
        <v>21</v>
      </c>
      <c r="B157" s="5">
        <f t="shared" si="126"/>
        <v>36.06</v>
      </c>
      <c r="C157">
        <v>8.6499999999999986</v>
      </c>
      <c r="D157">
        <v>4.3000000000000007</v>
      </c>
      <c r="E157">
        <v>29.450000000000003</v>
      </c>
      <c r="F157">
        <v>25.15</v>
      </c>
      <c r="G157" s="5">
        <f t="shared" si="115"/>
        <v>9.4990000000000006</v>
      </c>
      <c r="H157" s="5">
        <f t="shared" si="116"/>
        <v>5.4640000000000004</v>
      </c>
      <c r="I157" s="5">
        <f t="shared" si="117"/>
        <v>0.57499999999999996</v>
      </c>
      <c r="J157" s="5">
        <f t="shared" si="118"/>
        <v>37.92</v>
      </c>
      <c r="K157" s="5">
        <f t="shared" si="119"/>
        <v>0.95099999999999996</v>
      </c>
      <c r="M157">
        <f t="shared" si="120"/>
        <v>36.055513431069983</v>
      </c>
      <c r="N157" s="5">
        <f t="shared" si="121"/>
        <v>9.4988505959066387</v>
      </c>
      <c r="O157" s="5">
        <f t="shared" si="122"/>
        <v>5.4639273606177161</v>
      </c>
      <c r="P157" s="5">
        <f t="shared" si="123"/>
        <v>0.57521984428013839</v>
      </c>
      <c r="Q157" s="16">
        <f t="shared" si="124"/>
        <v>37.917430201049491</v>
      </c>
      <c r="R157" s="5">
        <f t="shared" si="125"/>
        <v>0.95089549159563103</v>
      </c>
    </row>
    <row r="158" spans="1:18" x14ac:dyDescent="0.3">
      <c r="A158" t="s">
        <v>21</v>
      </c>
      <c r="B158" s="5">
        <f t="shared" si="126"/>
        <v>36.06</v>
      </c>
      <c r="C158">
        <v>8.7499999999999982</v>
      </c>
      <c r="D158">
        <v>4.8500000000000014</v>
      </c>
      <c r="E158">
        <v>29.550000000000004</v>
      </c>
      <c r="F158">
        <v>25.7</v>
      </c>
      <c r="G158" s="5">
        <f t="shared" si="115"/>
        <v>9.593</v>
      </c>
      <c r="H158" s="5">
        <f t="shared" si="116"/>
        <v>5.9649999999999999</v>
      </c>
      <c r="I158" s="5">
        <f t="shared" si="117"/>
        <v>0.622</v>
      </c>
      <c r="J158" s="5">
        <f t="shared" si="118"/>
        <v>38.299999999999997</v>
      </c>
      <c r="K158" s="5">
        <f t="shared" si="119"/>
        <v>0.94099999999999995</v>
      </c>
      <c r="M158">
        <f t="shared" si="120"/>
        <v>36.055513431069983</v>
      </c>
      <c r="N158" s="5">
        <f t="shared" si="121"/>
        <v>9.5931151353280786</v>
      </c>
      <c r="O158" s="5">
        <f t="shared" si="122"/>
        <v>5.9646425289653431</v>
      </c>
      <c r="P158" s="5">
        <f t="shared" si="123"/>
        <v>0.62176284187392439</v>
      </c>
      <c r="Q158" s="16">
        <f t="shared" si="124"/>
        <v>38.300408171810915</v>
      </c>
      <c r="R158" s="5">
        <f t="shared" si="125"/>
        <v>0.94138718494407136</v>
      </c>
    </row>
    <row r="159" spans="1:18" x14ac:dyDescent="0.3">
      <c r="A159" t="s">
        <v>21</v>
      </c>
      <c r="B159" s="5">
        <f t="shared" si="126"/>
        <v>36.06</v>
      </c>
      <c r="C159">
        <v>8.8499999999999979</v>
      </c>
      <c r="D159">
        <v>5.4500000000000011</v>
      </c>
      <c r="E159">
        <v>29.650000000000002</v>
      </c>
      <c r="F159">
        <v>26.299999999999997</v>
      </c>
      <c r="G159" s="5">
        <f t="shared" si="115"/>
        <v>9.6869999999999994</v>
      </c>
      <c r="H159" s="5">
        <f t="shared" si="116"/>
        <v>6.5140000000000002</v>
      </c>
      <c r="I159" s="5">
        <f t="shared" si="117"/>
        <v>0.67200000000000004</v>
      </c>
      <c r="J159" s="5">
        <f t="shared" si="118"/>
        <v>38.68</v>
      </c>
      <c r="K159" s="5">
        <f t="shared" si="119"/>
        <v>0.93200000000000005</v>
      </c>
      <c r="M159">
        <f t="shared" si="120"/>
        <v>36.055513431069983</v>
      </c>
      <c r="N159" s="5">
        <f t="shared" si="121"/>
        <v>9.6874376084747187</v>
      </c>
      <c r="O159" s="5">
        <f t="shared" si="122"/>
        <v>6.5143644464374502</v>
      </c>
      <c r="P159" s="5">
        <f t="shared" si="123"/>
        <v>0.67245485439189667</v>
      </c>
      <c r="Q159" s="16">
        <f t="shared" si="124"/>
        <v>38.683621515711089</v>
      </c>
      <c r="R159" s="5">
        <f t="shared" si="125"/>
        <v>0.93206147765731506</v>
      </c>
    </row>
    <row r="160" spans="1:18" x14ac:dyDescent="0.3">
      <c r="A160" t="s">
        <v>21</v>
      </c>
      <c r="B160" s="5">
        <f t="shared" si="126"/>
        <v>36.06</v>
      </c>
      <c r="C160">
        <v>8.9499999999999993</v>
      </c>
      <c r="D160">
        <v>6.0500000000000007</v>
      </c>
      <c r="E160">
        <v>29.750000000000004</v>
      </c>
      <c r="F160">
        <v>26.9</v>
      </c>
      <c r="G160" s="5">
        <f t="shared" si="115"/>
        <v>9.782</v>
      </c>
      <c r="H160" s="5">
        <f t="shared" si="116"/>
        <v>7.0670000000000002</v>
      </c>
      <c r="I160" s="5">
        <f t="shared" si="117"/>
        <v>0.72299999999999998</v>
      </c>
      <c r="J160" s="5">
        <f t="shared" si="118"/>
        <v>39.07</v>
      </c>
      <c r="K160" s="5">
        <f t="shared" si="119"/>
        <v>0.92300000000000004</v>
      </c>
      <c r="M160">
        <f t="shared" si="120"/>
        <v>36.055513431069983</v>
      </c>
      <c r="N160" s="5">
        <f t="shared" si="121"/>
        <v>9.7818172377163393</v>
      </c>
      <c r="O160" s="5">
        <f t="shared" si="122"/>
        <v>7.0674130318214496</v>
      </c>
      <c r="P160" s="5">
        <f t="shared" si="123"/>
        <v>0.72250511945481888</v>
      </c>
      <c r="Q160" s="16">
        <f t="shared" si="124"/>
        <v>39.067067073393943</v>
      </c>
      <c r="R160" s="5">
        <f t="shared" si="125"/>
        <v>0.92291323951536319</v>
      </c>
    </row>
    <row r="161" spans="1:18" x14ac:dyDescent="0.3">
      <c r="A161" t="s">
        <v>21</v>
      </c>
      <c r="B161" s="5">
        <f t="shared" si="126"/>
        <v>36.06</v>
      </c>
      <c r="C161">
        <v>9.4499999999999993</v>
      </c>
      <c r="D161">
        <v>6.65</v>
      </c>
      <c r="E161">
        <v>30.250000000000004</v>
      </c>
      <c r="F161">
        <v>27.5</v>
      </c>
      <c r="G161" s="5">
        <f t="shared" si="115"/>
        <v>10.255000000000001</v>
      </c>
      <c r="H161" s="5">
        <f t="shared" si="116"/>
        <v>7.6239999999999997</v>
      </c>
      <c r="I161" s="5">
        <f t="shared" si="117"/>
        <v>0.74299999999999999</v>
      </c>
      <c r="J161" s="5">
        <f t="shared" si="118"/>
        <v>40.99</v>
      </c>
      <c r="K161" s="5">
        <f t="shared" si="119"/>
        <v>0.88</v>
      </c>
      <c r="M161">
        <f t="shared" si="120"/>
        <v>36.055513431069983</v>
      </c>
      <c r="N161" s="5">
        <f t="shared" si="121"/>
        <v>10.254546404159626</v>
      </c>
      <c r="O161" s="5">
        <f t="shared" si="122"/>
        <v>7.6235011490331495</v>
      </c>
      <c r="P161" s="5">
        <f t="shared" si="123"/>
        <v>0.74342646164639459</v>
      </c>
      <c r="Q161" s="16">
        <f t="shared" si="124"/>
        <v>40.987671130819727</v>
      </c>
      <c r="R161" s="5">
        <f t="shared" si="125"/>
        <v>0.87966728619423507</v>
      </c>
    </row>
    <row r="162" spans="1:18" x14ac:dyDescent="0.3">
      <c r="A162" t="s">
        <v>21</v>
      </c>
      <c r="B162" s="5">
        <f t="shared" si="126"/>
        <v>36.06</v>
      </c>
      <c r="C162">
        <v>9.7799999999999994</v>
      </c>
      <c r="D162">
        <v>7.4500000000000011</v>
      </c>
      <c r="E162">
        <v>30.580000000000005</v>
      </c>
      <c r="F162">
        <v>28.299999999999997</v>
      </c>
      <c r="G162" s="5">
        <f t="shared" si="115"/>
        <v>10.567</v>
      </c>
      <c r="H162" s="5">
        <f t="shared" si="116"/>
        <v>8.3689999999999998</v>
      </c>
      <c r="I162" s="5">
        <f t="shared" si="117"/>
        <v>0.79200000000000004</v>
      </c>
      <c r="J162" s="5">
        <f t="shared" si="118"/>
        <v>42.26</v>
      </c>
      <c r="K162" s="5">
        <f t="shared" si="119"/>
        <v>0.85299999999999998</v>
      </c>
      <c r="M162">
        <f t="shared" si="120"/>
        <v>36.055513431069983</v>
      </c>
      <c r="N162" s="5">
        <f t="shared" si="121"/>
        <v>10.567275785603382</v>
      </c>
      <c r="O162" s="5">
        <f t="shared" si="122"/>
        <v>8.3692401502782161</v>
      </c>
      <c r="P162" s="5">
        <f t="shared" si="123"/>
        <v>0.79199599973346779</v>
      </c>
      <c r="Q162" s="16">
        <f t="shared" si="124"/>
        <v>42.258228061749421</v>
      </c>
      <c r="R162" s="5">
        <f t="shared" si="125"/>
        <v>0.8532187714634939</v>
      </c>
    </row>
    <row r="163" spans="1:18" x14ac:dyDescent="0.3">
      <c r="A163" t="s">
        <v>21</v>
      </c>
      <c r="B163" s="5">
        <f t="shared" si="126"/>
        <v>36.06</v>
      </c>
      <c r="C163">
        <v>10.149999999999999</v>
      </c>
      <c r="D163">
        <v>8.0500000000000007</v>
      </c>
      <c r="E163">
        <v>30.950000000000003</v>
      </c>
      <c r="F163">
        <v>28.9</v>
      </c>
      <c r="G163" s="5">
        <f t="shared" si="115"/>
        <v>10.919</v>
      </c>
      <c r="H163" s="5">
        <f t="shared" si="116"/>
        <v>8.9309999999999992</v>
      </c>
      <c r="I163" s="5">
        <f t="shared" si="117"/>
        <v>0.81799999999999995</v>
      </c>
      <c r="J163" s="5">
        <f t="shared" si="118"/>
        <v>43.69</v>
      </c>
      <c r="K163" s="5">
        <f t="shared" si="119"/>
        <v>0.82499999999999996</v>
      </c>
      <c r="M163">
        <f t="shared" si="120"/>
        <v>36.055513431069983</v>
      </c>
      <c r="N163" s="5">
        <f t="shared" si="121"/>
        <v>10.918564905046512</v>
      </c>
      <c r="O163" s="5">
        <f t="shared" si="122"/>
        <v>8.9314672285488914</v>
      </c>
      <c r="P163" s="5">
        <f t="shared" si="123"/>
        <v>0.81800743103343254</v>
      </c>
      <c r="Q163" s="16">
        <f t="shared" si="124"/>
        <v>43.685445496222968</v>
      </c>
      <c r="R163" s="5">
        <f t="shared" si="125"/>
        <v>0.82534384213129597</v>
      </c>
    </row>
    <row r="164" spans="1:18" x14ac:dyDescent="0.3">
      <c r="A164" t="s">
        <v>21</v>
      </c>
      <c r="B164" s="5">
        <f t="shared" si="126"/>
        <v>36.06</v>
      </c>
      <c r="C164">
        <v>10.349999999999998</v>
      </c>
      <c r="D164">
        <v>8.5500000000000007</v>
      </c>
      <c r="E164">
        <v>31.150000000000002</v>
      </c>
      <c r="F164">
        <v>29.4</v>
      </c>
      <c r="G164" s="5">
        <f t="shared" si="115"/>
        <v>11.109</v>
      </c>
      <c r="H164" s="5">
        <f t="shared" si="116"/>
        <v>9.4019999999999992</v>
      </c>
      <c r="I164" s="5">
        <f t="shared" si="117"/>
        <v>0.84599999999999997</v>
      </c>
      <c r="J164" s="5">
        <f t="shared" si="118"/>
        <v>44.46</v>
      </c>
      <c r="K164" s="5">
        <f t="shared" si="119"/>
        <v>0.81100000000000005</v>
      </c>
      <c r="M164">
        <f t="shared" si="120"/>
        <v>36.055513431069983</v>
      </c>
      <c r="N164" s="5">
        <f t="shared" si="121"/>
        <v>11.108727375647083</v>
      </c>
      <c r="O164" s="5">
        <f t="shared" si="122"/>
        <v>9.4017402979734364</v>
      </c>
      <c r="P164" s="5">
        <f t="shared" si="123"/>
        <v>0.84633819699133495</v>
      </c>
      <c r="Q164" s="16">
        <f t="shared" si="124"/>
        <v>44.458037581778967</v>
      </c>
      <c r="R164" s="5">
        <f t="shared" si="125"/>
        <v>0.81100101111631739</v>
      </c>
    </row>
    <row r="165" spans="1:18" x14ac:dyDescent="0.3">
      <c r="A165" t="s">
        <v>21</v>
      </c>
      <c r="B165" s="5">
        <f t="shared" si="126"/>
        <v>36.06</v>
      </c>
      <c r="C165">
        <v>10.749999999999998</v>
      </c>
      <c r="D165">
        <v>9.0500000000000007</v>
      </c>
      <c r="E165">
        <v>31.550000000000004</v>
      </c>
      <c r="F165">
        <v>29.9</v>
      </c>
      <c r="G165" s="5">
        <f t="shared" si="115"/>
        <v>11.49</v>
      </c>
      <c r="H165" s="5">
        <f t="shared" si="116"/>
        <v>9.8729999999999993</v>
      </c>
      <c r="I165" s="5">
        <f t="shared" si="117"/>
        <v>0.85899999999999999</v>
      </c>
      <c r="J165" s="5">
        <f t="shared" si="118"/>
        <v>46.01</v>
      </c>
      <c r="K165" s="5">
        <f t="shared" si="119"/>
        <v>0.78400000000000003</v>
      </c>
      <c r="M165">
        <f t="shared" si="120"/>
        <v>36.055513431069983</v>
      </c>
      <c r="N165" s="5">
        <f t="shared" si="121"/>
        <v>11.489610603706859</v>
      </c>
      <c r="O165" s="5">
        <f t="shared" si="122"/>
        <v>9.8734921801280962</v>
      </c>
      <c r="P165" s="5">
        <f t="shared" si="123"/>
        <v>0.85934088810134612</v>
      </c>
      <c r="Q165" s="16">
        <f t="shared" si="124"/>
        <v>46.005489960740228</v>
      </c>
      <c r="R165" s="5">
        <f t="shared" si="125"/>
        <v>0.78372197452605608</v>
      </c>
    </row>
    <row r="166" spans="1:18" x14ac:dyDescent="0.3">
      <c r="A166" t="s">
        <v>21</v>
      </c>
      <c r="B166" s="5">
        <f t="shared" si="126"/>
        <v>36.06</v>
      </c>
      <c r="C166">
        <v>11.2</v>
      </c>
      <c r="D166">
        <v>9.65</v>
      </c>
      <c r="E166">
        <v>32</v>
      </c>
      <c r="F166">
        <v>30.5</v>
      </c>
      <c r="G166" s="5">
        <f t="shared" si="115"/>
        <v>11.919</v>
      </c>
      <c r="H166" s="5">
        <f t="shared" si="116"/>
        <v>10.441000000000001</v>
      </c>
      <c r="I166" s="5">
        <f t="shared" si="117"/>
        <v>0.876</v>
      </c>
      <c r="J166" s="5">
        <f t="shared" si="118"/>
        <v>47.75</v>
      </c>
      <c r="K166" s="5">
        <f t="shared" si="119"/>
        <v>0.755</v>
      </c>
      <c r="M166">
        <f t="shared" si="120"/>
        <v>36.055513431069983</v>
      </c>
      <c r="N166" s="5">
        <f t="shared" si="121"/>
        <v>11.918955316363592</v>
      </c>
      <c r="O166" s="5">
        <f t="shared" si="122"/>
        <v>10.441411173293544</v>
      </c>
      <c r="P166" s="5">
        <f t="shared" si="123"/>
        <v>0.87603408991377618</v>
      </c>
      <c r="Q166" s="16">
        <f t="shared" si="124"/>
        <v>47.749831659321998</v>
      </c>
      <c r="R166" s="5">
        <f t="shared" si="125"/>
        <v>0.75509194856043049</v>
      </c>
    </row>
    <row r="167" spans="1:18" x14ac:dyDescent="0.3">
      <c r="A167" t="s">
        <v>21</v>
      </c>
      <c r="B167" s="5">
        <f t="shared" si="126"/>
        <v>36.06</v>
      </c>
      <c r="C167">
        <v>11.549999999999999</v>
      </c>
      <c r="D167">
        <v>10.25</v>
      </c>
      <c r="E167">
        <v>32.35</v>
      </c>
      <c r="F167">
        <v>31.099999999999998</v>
      </c>
      <c r="G167" s="5">
        <f t="shared" si="115"/>
        <v>12.253</v>
      </c>
      <c r="H167" s="5">
        <f t="shared" si="116"/>
        <v>11.010999999999999</v>
      </c>
      <c r="I167" s="5">
        <f t="shared" si="117"/>
        <v>0.89900000000000002</v>
      </c>
      <c r="J167" s="5">
        <f t="shared" si="118"/>
        <v>49.11</v>
      </c>
      <c r="K167" s="5">
        <f t="shared" si="119"/>
        <v>0.73399999999999999</v>
      </c>
      <c r="M167">
        <f t="shared" si="120"/>
        <v>36.055513431069983</v>
      </c>
      <c r="N167" s="5">
        <f t="shared" si="121"/>
        <v>12.253482480268048</v>
      </c>
      <c r="O167" s="5">
        <f t="shared" si="122"/>
        <v>11.011168974634588</v>
      </c>
      <c r="P167" s="5">
        <f t="shared" si="123"/>
        <v>0.89861547461026081</v>
      </c>
      <c r="Q167" s="16">
        <f t="shared" si="124"/>
        <v>49.108948620833026</v>
      </c>
      <c r="R167" s="5">
        <f t="shared" si="125"/>
        <v>0.73419436668156424</v>
      </c>
    </row>
    <row r="168" spans="1:18" x14ac:dyDescent="0.3">
      <c r="A168" t="s">
        <v>21</v>
      </c>
      <c r="B168" s="5">
        <f t="shared" si="126"/>
        <v>36.06</v>
      </c>
      <c r="C168">
        <v>12.2</v>
      </c>
      <c r="D168">
        <v>10.75</v>
      </c>
      <c r="E168">
        <v>33</v>
      </c>
      <c r="F168">
        <v>31.599999999999998</v>
      </c>
      <c r="G168" s="5">
        <f t="shared" si="115"/>
        <v>12.875999999999999</v>
      </c>
      <c r="H168" s="5">
        <f t="shared" si="116"/>
        <v>11.487</v>
      </c>
      <c r="I168" s="5">
        <f t="shared" si="117"/>
        <v>0.89200000000000002</v>
      </c>
      <c r="J168" s="5">
        <f t="shared" si="118"/>
        <v>51.64</v>
      </c>
      <c r="K168" s="5">
        <f t="shared" si="119"/>
        <v>0.69799999999999995</v>
      </c>
      <c r="M168">
        <f t="shared" si="120"/>
        <v>36.055513431069983</v>
      </c>
      <c r="N168" s="5">
        <f t="shared" si="121"/>
        <v>12.876042464606353</v>
      </c>
      <c r="O168" s="5">
        <f t="shared" si="122"/>
        <v>11.487271915514659</v>
      </c>
      <c r="P168" s="5">
        <f t="shared" si="123"/>
        <v>0.892143059258375</v>
      </c>
      <c r="Q168" s="16">
        <f t="shared" si="124"/>
        <v>51.638285325202695</v>
      </c>
      <c r="R168" s="5">
        <f t="shared" si="125"/>
        <v>0.69823219737067155</v>
      </c>
    </row>
    <row r="169" spans="1:18" x14ac:dyDescent="0.3">
      <c r="A169" t="s">
        <v>21</v>
      </c>
      <c r="B169" s="5">
        <f t="shared" si="126"/>
        <v>36.06</v>
      </c>
      <c r="C169">
        <v>12.649999999999999</v>
      </c>
      <c r="D169">
        <v>11.450000000000001</v>
      </c>
      <c r="E169">
        <v>33.450000000000003</v>
      </c>
      <c r="F169">
        <v>32.299999999999997</v>
      </c>
      <c r="G169" s="5">
        <f t="shared" si="115"/>
        <v>13.308</v>
      </c>
      <c r="H169" s="5">
        <f t="shared" si="116"/>
        <v>12.156000000000001</v>
      </c>
      <c r="I169" s="5">
        <f t="shared" si="117"/>
        <v>0.91300000000000003</v>
      </c>
      <c r="J169" s="5">
        <f t="shared" si="118"/>
        <v>53.39</v>
      </c>
      <c r="K169" s="5">
        <f t="shared" si="119"/>
        <v>0.67500000000000004</v>
      </c>
      <c r="M169">
        <f t="shared" si="120"/>
        <v>36.055513431069983</v>
      </c>
      <c r="N169" s="5">
        <f t="shared" si="121"/>
        <v>13.307975332038598</v>
      </c>
      <c r="O169" s="5">
        <f t="shared" si="122"/>
        <v>12.155662130334154</v>
      </c>
      <c r="P169" s="5">
        <f t="shared" si="123"/>
        <v>0.91341183215674582</v>
      </c>
      <c r="Q169" s="16">
        <f t="shared" si="124"/>
        <v>53.393142179006418</v>
      </c>
      <c r="R169" s="5">
        <f t="shared" si="125"/>
        <v>0.67528360309250735</v>
      </c>
    </row>
    <row r="170" spans="1:18" x14ac:dyDescent="0.3">
      <c r="A170" t="s">
        <v>21</v>
      </c>
      <c r="B170" s="5">
        <f t="shared" si="126"/>
        <v>36.06</v>
      </c>
      <c r="C170">
        <v>12.849999999999998</v>
      </c>
      <c r="D170">
        <v>11.950000000000001</v>
      </c>
      <c r="E170">
        <v>33.650000000000006</v>
      </c>
      <c r="F170">
        <v>32.799999999999997</v>
      </c>
      <c r="G170" s="5">
        <f t="shared" si="115"/>
        <v>13.5</v>
      </c>
      <c r="H170" s="5">
        <f t="shared" si="116"/>
        <v>12.634</v>
      </c>
      <c r="I170" s="5">
        <f t="shared" si="117"/>
        <v>0.93600000000000005</v>
      </c>
      <c r="J170" s="5">
        <f t="shared" si="118"/>
        <v>54.17</v>
      </c>
      <c r="K170" s="5">
        <f t="shared" si="119"/>
        <v>0.66600000000000004</v>
      </c>
      <c r="M170">
        <f t="shared" si="120"/>
        <v>36.055513431069983</v>
      </c>
      <c r="N170" s="5">
        <f t="shared" si="121"/>
        <v>13.500177174750405</v>
      </c>
      <c r="O170" s="5">
        <f t="shared" si="122"/>
        <v>12.634312020334177</v>
      </c>
      <c r="P170" s="5">
        <f t="shared" si="123"/>
        <v>0.93586268215533719</v>
      </c>
      <c r="Q170" s="16">
        <f t="shared" si="124"/>
        <v>54.174019825575947</v>
      </c>
      <c r="R170" s="5">
        <f t="shared" si="125"/>
        <v>0.66554989914276053</v>
      </c>
    </row>
    <row r="171" spans="1:18" x14ac:dyDescent="0.3">
      <c r="A171" t="s">
        <v>21</v>
      </c>
      <c r="B171" s="5">
        <f t="shared" si="126"/>
        <v>36.06</v>
      </c>
      <c r="C171">
        <v>13.399999999999999</v>
      </c>
      <c r="D171">
        <v>12.600000000000001</v>
      </c>
      <c r="E171">
        <v>34.200000000000003</v>
      </c>
      <c r="F171">
        <v>33.449999999999996</v>
      </c>
      <c r="G171" s="5">
        <f t="shared" si="115"/>
        <v>14.029</v>
      </c>
      <c r="H171" s="5">
        <f t="shared" si="116"/>
        <v>13.257999999999999</v>
      </c>
      <c r="I171" s="5">
        <f t="shared" si="117"/>
        <v>0.94499999999999995</v>
      </c>
      <c r="J171" s="5">
        <f t="shared" si="118"/>
        <v>56.32</v>
      </c>
      <c r="K171" s="5">
        <f t="shared" si="119"/>
        <v>0.64</v>
      </c>
      <c r="M171">
        <f t="shared" si="120"/>
        <v>36.055513431069983</v>
      </c>
      <c r="N171" s="5">
        <f t="shared" si="121"/>
        <v>14.029433196501758</v>
      </c>
      <c r="O171" s="5">
        <f t="shared" si="122"/>
        <v>13.257975332038601</v>
      </c>
      <c r="P171" s="5">
        <f t="shared" si="123"/>
        <v>0.9450114731181356</v>
      </c>
      <c r="Q171" s="16">
        <f t="shared" si="124"/>
        <v>56.324281190747342</v>
      </c>
      <c r="R171" s="5">
        <f t="shared" si="125"/>
        <v>0.64014156361737984</v>
      </c>
    </row>
    <row r="172" spans="1:18" x14ac:dyDescent="0.3">
      <c r="A172" t="s">
        <v>21</v>
      </c>
      <c r="B172" s="5">
        <f t="shared" si="126"/>
        <v>36.06</v>
      </c>
      <c r="C172">
        <v>13.7</v>
      </c>
      <c r="D172">
        <v>13</v>
      </c>
      <c r="E172">
        <v>34.5</v>
      </c>
      <c r="F172">
        <v>33.85</v>
      </c>
      <c r="G172" s="5">
        <f t="shared" si="115"/>
        <v>14.319000000000001</v>
      </c>
      <c r="H172" s="5">
        <f t="shared" si="116"/>
        <v>13.643000000000001</v>
      </c>
      <c r="I172" s="5">
        <f t="shared" si="117"/>
        <v>0.95299999999999996</v>
      </c>
      <c r="J172" s="5">
        <f t="shared" si="118"/>
        <v>57.5</v>
      </c>
      <c r="K172" s="5">
        <f t="shared" si="119"/>
        <v>0.627</v>
      </c>
      <c r="M172">
        <f t="shared" si="120"/>
        <v>36.055513431069983</v>
      </c>
      <c r="N172" s="5">
        <f t="shared" si="121"/>
        <v>14.318534126407325</v>
      </c>
      <c r="O172" s="5">
        <f t="shared" si="122"/>
        <v>13.642516833066482</v>
      </c>
      <c r="P172" s="5">
        <f t="shared" si="123"/>
        <v>0.95278725549886556</v>
      </c>
      <c r="Q172" s="16">
        <f t="shared" si="124"/>
        <v>57.49884044876768</v>
      </c>
      <c r="R172" s="5">
        <f t="shared" si="125"/>
        <v>0.62706505295869364</v>
      </c>
    </row>
    <row r="173" spans="1:18" x14ac:dyDescent="0.3">
      <c r="A173" t="s">
        <v>21</v>
      </c>
      <c r="B173" s="5">
        <f t="shared" si="126"/>
        <v>36.06</v>
      </c>
      <c r="C173">
        <v>14.299999999999999</v>
      </c>
      <c r="D173">
        <v>13.55</v>
      </c>
      <c r="E173">
        <v>35.1</v>
      </c>
      <c r="F173">
        <v>34.4</v>
      </c>
      <c r="G173" s="5">
        <f t="shared" si="115"/>
        <v>14.898</v>
      </c>
      <c r="H173" s="5">
        <f t="shared" si="116"/>
        <v>14.172000000000001</v>
      </c>
      <c r="I173" s="5">
        <f t="shared" si="117"/>
        <v>0.95099999999999996</v>
      </c>
      <c r="J173" s="5">
        <f t="shared" si="118"/>
        <v>59.85</v>
      </c>
      <c r="K173" s="5">
        <f t="shared" si="119"/>
        <v>0.60199999999999998</v>
      </c>
      <c r="M173">
        <f t="shared" si="120"/>
        <v>36.055513431069983</v>
      </c>
      <c r="N173" s="5">
        <f t="shared" si="121"/>
        <v>14.897568399571689</v>
      </c>
      <c r="O173" s="5">
        <f t="shared" si="122"/>
        <v>14.172135481980394</v>
      </c>
      <c r="P173" s="5">
        <f t="shared" si="123"/>
        <v>0.95130528028908723</v>
      </c>
      <c r="Q173" s="16">
        <f t="shared" si="124"/>
        <v>59.851340893779863</v>
      </c>
      <c r="R173" s="5">
        <f t="shared" si="125"/>
        <v>0.60241780539318046</v>
      </c>
    </row>
    <row r="174" spans="1:18" x14ac:dyDescent="0.3">
      <c r="A174" t="s">
        <v>21</v>
      </c>
      <c r="B174" s="5">
        <f t="shared" si="126"/>
        <v>36.06</v>
      </c>
      <c r="C174">
        <v>14.899999999999999</v>
      </c>
      <c r="D174">
        <v>14.15</v>
      </c>
      <c r="E174">
        <v>35.700000000000003</v>
      </c>
      <c r="F174">
        <v>35</v>
      </c>
      <c r="G174" s="5">
        <f t="shared" si="115"/>
        <v>15.478</v>
      </c>
      <c r="H174" s="5">
        <f t="shared" si="116"/>
        <v>14.750999999999999</v>
      </c>
      <c r="I174" s="5">
        <f t="shared" si="117"/>
        <v>0.95299999999999996</v>
      </c>
      <c r="J174" s="5">
        <f t="shared" si="118"/>
        <v>62.21</v>
      </c>
      <c r="K174" s="5">
        <f t="shared" si="119"/>
        <v>0.57999999999999996</v>
      </c>
      <c r="M174">
        <f t="shared" si="120"/>
        <v>36.055513431069983</v>
      </c>
      <c r="N174" s="5">
        <f t="shared" si="121"/>
        <v>15.477650859525236</v>
      </c>
      <c r="O174" s="5">
        <f t="shared" si="122"/>
        <v>14.750987954250057</v>
      </c>
      <c r="P174" s="5">
        <f t="shared" si="123"/>
        <v>0.95305082716554645</v>
      </c>
      <c r="Q174" s="16">
        <f t="shared" si="124"/>
        <v>62.208099912079128</v>
      </c>
      <c r="R174" s="5">
        <f t="shared" si="125"/>
        <v>0.57959515693339769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180"/>
  <sheetViews>
    <sheetView zoomScale="80" zoomScaleNormal="80" workbookViewId="0">
      <selection activeCell="B1" sqref="B1:K180"/>
    </sheetView>
  </sheetViews>
  <sheetFormatPr defaultRowHeight="14.4" x14ac:dyDescent="0.3"/>
  <sheetData>
    <row r="1" spans="1:18" ht="18" x14ac:dyDescent="0.35">
      <c r="A1" s="7" t="s">
        <v>0</v>
      </c>
      <c r="B1" s="14" t="s">
        <v>37</v>
      </c>
      <c r="C1" s="7" t="s">
        <v>38</v>
      </c>
      <c r="D1" s="7" t="s">
        <v>39</v>
      </c>
      <c r="E1" s="7" t="s">
        <v>40</v>
      </c>
      <c r="F1" s="7" t="s">
        <v>45</v>
      </c>
      <c r="G1" s="8" t="s">
        <v>41</v>
      </c>
      <c r="H1" s="8" t="s">
        <v>42</v>
      </c>
      <c r="I1" s="8" t="s">
        <v>43</v>
      </c>
      <c r="J1" s="8" t="s">
        <v>8</v>
      </c>
      <c r="K1" s="8" t="s">
        <v>44</v>
      </c>
      <c r="L1" s="9"/>
      <c r="M1" s="10" t="s">
        <v>37</v>
      </c>
      <c r="N1" s="10" t="s">
        <v>41</v>
      </c>
      <c r="O1" s="10" t="s">
        <v>42</v>
      </c>
      <c r="P1" s="11" t="s">
        <v>43</v>
      </c>
      <c r="Q1" s="12" t="s">
        <v>8</v>
      </c>
      <c r="R1" s="13" t="s">
        <v>44</v>
      </c>
    </row>
    <row r="2" spans="1:18" x14ac:dyDescent="0.3">
      <c r="A2" t="s">
        <v>22</v>
      </c>
      <c r="B2" s="5">
        <f>ROUND(M2,2)</f>
        <v>12.92</v>
      </c>
      <c r="C2">
        <v>3.0500000000000007</v>
      </c>
      <c r="D2">
        <v>0</v>
      </c>
      <c r="E2">
        <v>23.500000000000004</v>
      </c>
      <c r="F2" s="6" t="s">
        <v>30</v>
      </c>
      <c r="G2" s="5">
        <f t="shared" ref="G2:I3" si="0">ROUND(N2,3)</f>
        <v>3.2210000000000001</v>
      </c>
      <c r="H2" s="5">
        <f t="shared" si="0"/>
        <v>0</v>
      </c>
      <c r="I2" s="5">
        <f t="shared" si="0"/>
        <v>0</v>
      </c>
      <c r="J2" s="5">
        <f>ROUND(Q2,2)</f>
        <v>12.92</v>
      </c>
      <c r="K2" s="5">
        <f>ROUND(R2,3)</f>
        <v>1</v>
      </c>
      <c r="M2">
        <v>12.921005337739341</v>
      </c>
      <c r="N2" s="5">
        <f>(C2+((((1000*M2)/(30*E2))^2)/1962))</f>
        <v>3.2212045784937087</v>
      </c>
      <c r="O2" s="5">
        <f>IF(D2=0,0,(D2+((((1000*M2)/(30*F2))^2)/1962)))</f>
        <v>0</v>
      </c>
      <c r="P2" s="5">
        <f t="shared" ref="P2" si="1">O2/N2</f>
        <v>0</v>
      </c>
      <c r="Q2" s="5">
        <f>M2</f>
        <v>12.921005337739341</v>
      </c>
      <c r="R2" s="5">
        <f>M2/Q2</f>
        <v>1</v>
      </c>
    </row>
    <row r="3" spans="1:18" x14ac:dyDescent="0.3">
      <c r="A3" t="s">
        <v>22</v>
      </c>
      <c r="B3" s="5">
        <f t="shared" ref="B3:B4" si="2">ROUND(M3,2)</f>
        <v>12.92</v>
      </c>
      <c r="C3">
        <v>3.1000000000000014</v>
      </c>
      <c r="D3">
        <v>0</v>
      </c>
      <c r="E3">
        <v>23.550000000000004</v>
      </c>
      <c r="F3">
        <v>20.399999999999999</v>
      </c>
      <c r="G3" s="5">
        <f t="shared" si="0"/>
        <v>3.27</v>
      </c>
      <c r="H3" s="5">
        <f t="shared" si="0"/>
        <v>0</v>
      </c>
      <c r="I3" s="5">
        <f t="shared" si="0"/>
        <v>0</v>
      </c>
      <c r="J3" s="5">
        <f>ROUND(Q3,2)</f>
        <v>13.59</v>
      </c>
      <c r="K3" s="5">
        <f>ROUND(R3,3)</f>
        <v>0.95</v>
      </c>
      <c r="M3">
        <f>M2</f>
        <v>12.921005337739341</v>
      </c>
      <c r="N3" s="5">
        <f>(C3+((((1000*M3)/(30*E3))^2)/1962))</f>
        <v>3.2704783668900714</v>
      </c>
      <c r="O3" s="5">
        <f>IF(D3=0,0,(D3+((((1000*M3)/(30*F3))^2)/1962)))</f>
        <v>0</v>
      </c>
      <c r="P3" s="5">
        <f>O3/N3</f>
        <v>0</v>
      </c>
      <c r="Q3" s="16">
        <f xml:space="preserve"> 3.8953*N3 + 0.8553</f>
        <v>13.594794382546896</v>
      </c>
      <c r="R3" s="5">
        <f>M3/Q3</f>
        <v>0.95043771712556613</v>
      </c>
    </row>
    <row r="4" spans="1:18" x14ac:dyDescent="0.3">
      <c r="A4" t="s">
        <v>22</v>
      </c>
      <c r="B4" s="5">
        <f t="shared" si="2"/>
        <v>12.92</v>
      </c>
      <c r="C4">
        <v>3.1499999999999986</v>
      </c>
      <c r="D4">
        <v>0.25</v>
      </c>
      <c r="E4">
        <v>23.6</v>
      </c>
      <c r="F4">
        <v>20.75</v>
      </c>
      <c r="G4" s="5">
        <f t="shared" ref="G4:G21" si="3">ROUND(N4,3)</f>
        <v>3.32</v>
      </c>
      <c r="H4" s="5">
        <f t="shared" ref="H4:H21" si="4">ROUND(O4,3)</f>
        <v>0.47</v>
      </c>
      <c r="I4" s="5">
        <f t="shared" ref="I4:I21" si="5">ROUND(P4,3)</f>
        <v>0.14099999999999999</v>
      </c>
      <c r="J4" s="5">
        <f t="shared" ref="J4:J19" si="6">ROUND(Q4,2)</f>
        <v>13.79</v>
      </c>
      <c r="K4" s="5">
        <f t="shared" ref="K4:K19" si="7">ROUND(R4,3)</f>
        <v>0.93700000000000006</v>
      </c>
      <c r="M4">
        <f t="shared" ref="M4:M19" si="8">M3</f>
        <v>12.921005337739341</v>
      </c>
      <c r="N4" s="5">
        <f t="shared" ref="N4:N19" si="9">(C4+((((1000*M4)/(30*E4))^2)/1962))</f>
        <v>3.3197567661468494</v>
      </c>
      <c r="O4" s="5">
        <f t="shared" ref="O4:O19" si="10">IF(D4=0,0,(D4+((((1000*M4)/(30*F4))^2)/1962)))</f>
        <v>0.46959118240243908</v>
      </c>
      <c r="P4" s="5">
        <f t="shared" ref="P4:P20" si="11">O4/N4</f>
        <v>0.14145349056626239</v>
      </c>
      <c r="Q4" s="16">
        <f t="shared" ref="Q4:Q19" si="12" xml:space="preserve"> 3.8953*N4 + 0.8553</f>
        <v>13.786748531171822</v>
      </c>
      <c r="R4" s="5">
        <f t="shared" ref="R4:R19" si="13">M4/Q4</f>
        <v>0.93720468669787971</v>
      </c>
    </row>
    <row r="5" spans="1:18" x14ac:dyDescent="0.3">
      <c r="A5" t="s">
        <v>22</v>
      </c>
      <c r="B5" s="5">
        <f t="shared" ref="B5:B19" si="14">ROUND(M5,2)</f>
        <v>12.92</v>
      </c>
      <c r="C5">
        <v>3.1999999999999993</v>
      </c>
      <c r="D5">
        <v>0.54999999999999716</v>
      </c>
      <c r="E5">
        <v>23.650000000000002</v>
      </c>
      <c r="F5">
        <v>21.049999999999997</v>
      </c>
      <c r="G5" s="5">
        <f t="shared" si="3"/>
        <v>3.3690000000000002</v>
      </c>
      <c r="H5" s="5">
        <f t="shared" si="4"/>
        <v>0.76300000000000001</v>
      </c>
      <c r="I5" s="5">
        <f t="shared" si="5"/>
        <v>0.22700000000000001</v>
      </c>
      <c r="J5" s="5">
        <f t="shared" si="6"/>
        <v>13.98</v>
      </c>
      <c r="K5" s="5">
        <f t="shared" si="7"/>
        <v>0.92400000000000004</v>
      </c>
      <c r="M5">
        <f t="shared" si="8"/>
        <v>12.921005337739341</v>
      </c>
      <c r="N5" s="5">
        <f t="shared" si="9"/>
        <v>3.36903973731282</v>
      </c>
      <c r="O5" s="5">
        <f t="shared" si="10"/>
        <v>0.76337665319683123</v>
      </c>
      <c r="P5" s="5">
        <f t="shared" si="11"/>
        <v>0.22658582644255426</v>
      </c>
      <c r="Q5" s="16">
        <f t="shared" si="12"/>
        <v>13.978720488754629</v>
      </c>
      <c r="R5" s="5">
        <f t="shared" si="13"/>
        <v>0.92433390796631343</v>
      </c>
    </row>
    <row r="6" spans="1:18" x14ac:dyDescent="0.3">
      <c r="A6" t="s">
        <v>22</v>
      </c>
      <c r="B6" s="5">
        <f t="shared" si="14"/>
        <v>12.92</v>
      </c>
      <c r="C6">
        <v>3.3000000000000007</v>
      </c>
      <c r="D6">
        <v>0.69999999999999929</v>
      </c>
      <c r="E6">
        <v>23.750000000000004</v>
      </c>
      <c r="F6">
        <v>21.2</v>
      </c>
      <c r="G6" s="5">
        <f t="shared" si="3"/>
        <v>3.468</v>
      </c>
      <c r="H6" s="5">
        <f t="shared" si="4"/>
        <v>0.91</v>
      </c>
      <c r="I6" s="5">
        <f t="shared" si="5"/>
        <v>0.26300000000000001</v>
      </c>
      <c r="J6" s="5">
        <f t="shared" si="6"/>
        <v>14.36</v>
      </c>
      <c r="K6" s="5">
        <f t="shared" si="7"/>
        <v>0.9</v>
      </c>
      <c r="M6">
        <f t="shared" si="8"/>
        <v>12.921005337739341</v>
      </c>
      <c r="N6" s="5">
        <f t="shared" si="9"/>
        <v>3.4676192416144498</v>
      </c>
      <c r="O6" s="5">
        <f t="shared" si="10"/>
        <v>0.91036785438134094</v>
      </c>
      <c r="P6" s="5">
        <f t="shared" si="11"/>
        <v>0.26253397243161364</v>
      </c>
      <c r="Q6" s="16">
        <f t="shared" si="12"/>
        <v>14.362717231860767</v>
      </c>
      <c r="R6" s="5">
        <f t="shared" si="13"/>
        <v>0.89962122968463931</v>
      </c>
    </row>
    <row r="7" spans="1:18" x14ac:dyDescent="0.3">
      <c r="A7" t="s">
        <v>22</v>
      </c>
      <c r="B7" s="5">
        <f t="shared" si="14"/>
        <v>12.92</v>
      </c>
      <c r="C7">
        <v>3.4499999999999993</v>
      </c>
      <c r="D7">
        <v>1.0499999999999972</v>
      </c>
      <c r="E7">
        <v>23.900000000000002</v>
      </c>
      <c r="F7">
        <v>21.549999999999997</v>
      </c>
      <c r="G7" s="5">
        <f t="shared" si="3"/>
        <v>3.6160000000000001</v>
      </c>
      <c r="H7" s="5">
        <f t="shared" si="4"/>
        <v>1.254</v>
      </c>
      <c r="I7" s="5">
        <f t="shared" si="5"/>
        <v>0.34699999999999998</v>
      </c>
      <c r="J7" s="5">
        <f t="shared" si="6"/>
        <v>14.94</v>
      </c>
      <c r="K7" s="5">
        <f t="shared" si="7"/>
        <v>0.86499999999999999</v>
      </c>
      <c r="M7">
        <f t="shared" si="8"/>
        <v>12.921005337739341</v>
      </c>
      <c r="N7" s="5">
        <f t="shared" si="9"/>
        <v>3.6155218369306379</v>
      </c>
      <c r="O7" s="5">
        <f t="shared" si="10"/>
        <v>1.2535900505986701</v>
      </c>
      <c r="P7" s="5">
        <f t="shared" si="11"/>
        <v>0.34672451367708879</v>
      </c>
      <c r="Q7" s="16">
        <f t="shared" si="12"/>
        <v>14.938842211395913</v>
      </c>
      <c r="R7" s="5">
        <f t="shared" si="13"/>
        <v>0.86492682330379733</v>
      </c>
    </row>
    <row r="8" spans="1:18" x14ac:dyDescent="0.3">
      <c r="A8" t="s">
        <v>22</v>
      </c>
      <c r="B8" s="5">
        <f t="shared" si="14"/>
        <v>12.92</v>
      </c>
      <c r="C8">
        <v>3.6999999999999993</v>
      </c>
      <c r="D8">
        <v>1.5999999999999979</v>
      </c>
      <c r="E8">
        <v>24.150000000000002</v>
      </c>
      <c r="F8">
        <v>22.099999999999998</v>
      </c>
      <c r="G8" s="5">
        <f t="shared" si="3"/>
        <v>3.8620000000000001</v>
      </c>
      <c r="H8" s="5">
        <f t="shared" si="4"/>
        <v>1.794</v>
      </c>
      <c r="I8" s="5">
        <f t="shared" si="5"/>
        <v>0.46400000000000002</v>
      </c>
      <c r="J8" s="5">
        <f t="shared" si="6"/>
        <v>15.9</v>
      </c>
      <c r="K8" s="5">
        <f t="shared" si="7"/>
        <v>0.81299999999999994</v>
      </c>
      <c r="M8">
        <f t="shared" si="8"/>
        <v>12.921005337739341</v>
      </c>
      <c r="N8" s="5">
        <f t="shared" si="9"/>
        <v>3.8621126216377966</v>
      </c>
      <c r="O8" s="5">
        <f t="shared" si="10"/>
        <v>1.793582704025612</v>
      </c>
      <c r="P8" s="5">
        <f t="shared" si="11"/>
        <v>0.46440455774824396</v>
      </c>
      <c r="Q8" s="16">
        <f t="shared" si="12"/>
        <v>15.89938729506571</v>
      </c>
      <c r="R8" s="5">
        <f t="shared" si="13"/>
        <v>0.8126731614210887</v>
      </c>
    </row>
    <row r="9" spans="1:18" x14ac:dyDescent="0.3">
      <c r="A9" t="s">
        <v>22</v>
      </c>
      <c r="B9" s="5">
        <f t="shared" si="14"/>
        <v>12.92</v>
      </c>
      <c r="C9">
        <v>3.75</v>
      </c>
      <c r="D9">
        <v>1.8499999999999979</v>
      </c>
      <c r="E9">
        <v>24.200000000000003</v>
      </c>
      <c r="F9">
        <v>22.349999999999998</v>
      </c>
      <c r="G9" s="5">
        <f t="shared" si="3"/>
        <v>3.911</v>
      </c>
      <c r="H9" s="5">
        <f t="shared" si="4"/>
        <v>2.0390000000000001</v>
      </c>
      <c r="I9" s="5">
        <f t="shared" si="5"/>
        <v>0.52100000000000002</v>
      </c>
      <c r="J9" s="5">
        <f t="shared" si="6"/>
        <v>16.09</v>
      </c>
      <c r="K9" s="5">
        <f t="shared" si="7"/>
        <v>0.80300000000000005</v>
      </c>
      <c r="M9">
        <f t="shared" si="8"/>
        <v>12.921005337739341</v>
      </c>
      <c r="N9" s="5">
        <f t="shared" si="9"/>
        <v>3.9114434268034119</v>
      </c>
      <c r="O9" s="5">
        <f t="shared" si="10"/>
        <v>2.0392762157323228</v>
      </c>
      <c r="P9" s="5">
        <f t="shared" si="11"/>
        <v>0.52136155204445866</v>
      </c>
      <c r="Q9" s="16">
        <f t="shared" si="12"/>
        <v>16.091545580427333</v>
      </c>
      <c r="R9" s="5">
        <f t="shared" si="13"/>
        <v>0.80296856962301855</v>
      </c>
    </row>
    <row r="10" spans="1:18" x14ac:dyDescent="0.3">
      <c r="A10" t="s">
        <v>22</v>
      </c>
      <c r="B10" s="5">
        <f t="shared" si="14"/>
        <v>12.92</v>
      </c>
      <c r="C10">
        <v>3.8000000000000007</v>
      </c>
      <c r="D10">
        <v>2.0499999999999972</v>
      </c>
      <c r="E10">
        <v>24.250000000000004</v>
      </c>
      <c r="F10">
        <v>22.549999999999997</v>
      </c>
      <c r="G10" s="5">
        <f t="shared" si="3"/>
        <v>3.9609999999999999</v>
      </c>
      <c r="H10" s="5">
        <f t="shared" si="4"/>
        <v>2.2360000000000002</v>
      </c>
      <c r="I10" s="5">
        <f t="shared" si="5"/>
        <v>0.56499999999999995</v>
      </c>
      <c r="J10" s="5">
        <f t="shared" si="6"/>
        <v>16.28</v>
      </c>
      <c r="K10" s="5">
        <f t="shared" si="7"/>
        <v>0.79300000000000004</v>
      </c>
      <c r="M10">
        <f t="shared" si="8"/>
        <v>12.921005337739341</v>
      </c>
      <c r="N10" s="5">
        <f t="shared" si="9"/>
        <v>3.9607783670496768</v>
      </c>
      <c r="O10" s="5">
        <f t="shared" si="10"/>
        <v>2.2359336551406308</v>
      </c>
      <c r="P10" s="5">
        <f t="shared" si="11"/>
        <v>0.56451875059248613</v>
      </c>
      <c r="Q10" s="16">
        <f t="shared" si="12"/>
        <v>16.283719973168608</v>
      </c>
      <c r="R10" s="5">
        <f t="shared" si="13"/>
        <v>0.7934922339017032</v>
      </c>
    </row>
    <row r="11" spans="1:18" x14ac:dyDescent="0.3">
      <c r="A11" t="s">
        <v>22</v>
      </c>
      <c r="B11" s="5">
        <f t="shared" si="14"/>
        <v>12.92</v>
      </c>
      <c r="C11">
        <v>4</v>
      </c>
      <c r="D11">
        <v>2.4499999999999993</v>
      </c>
      <c r="E11">
        <v>24.450000000000003</v>
      </c>
      <c r="F11">
        <v>22.95</v>
      </c>
      <c r="G11" s="5">
        <f t="shared" si="3"/>
        <v>4.1580000000000004</v>
      </c>
      <c r="H11" s="5">
        <f t="shared" si="4"/>
        <v>2.63</v>
      </c>
      <c r="I11" s="5">
        <f t="shared" si="5"/>
        <v>0.63200000000000001</v>
      </c>
      <c r="J11" s="5">
        <f t="shared" si="6"/>
        <v>17.05</v>
      </c>
      <c r="K11" s="5">
        <f t="shared" si="7"/>
        <v>0.75800000000000001</v>
      </c>
      <c r="M11">
        <f t="shared" si="8"/>
        <v>12.921005337739341</v>
      </c>
      <c r="N11" s="5">
        <f t="shared" si="9"/>
        <v>4.1581588040751756</v>
      </c>
      <c r="O11" s="5">
        <f t="shared" si="10"/>
        <v>2.6295087900155205</v>
      </c>
      <c r="P11" s="5">
        <f t="shared" si="11"/>
        <v>0.63237334452895066</v>
      </c>
      <c r="Q11" s="16">
        <f t="shared" si="12"/>
        <v>17.052575989514033</v>
      </c>
      <c r="R11" s="5">
        <f t="shared" si="13"/>
        <v>0.75771574603653569</v>
      </c>
    </row>
    <row r="12" spans="1:18" x14ac:dyDescent="0.3">
      <c r="A12" t="s">
        <v>22</v>
      </c>
      <c r="B12" s="5">
        <f t="shared" si="14"/>
        <v>12.92</v>
      </c>
      <c r="C12">
        <v>4.25</v>
      </c>
      <c r="D12">
        <v>2.8999999999999986</v>
      </c>
      <c r="E12">
        <v>24.700000000000003</v>
      </c>
      <c r="F12">
        <v>23.4</v>
      </c>
      <c r="G12" s="5">
        <f t="shared" si="3"/>
        <v>4.4050000000000002</v>
      </c>
      <c r="H12" s="5">
        <f t="shared" si="4"/>
        <v>3.073</v>
      </c>
      <c r="I12" s="5">
        <f t="shared" si="5"/>
        <v>0.69799999999999995</v>
      </c>
      <c r="J12" s="5">
        <f t="shared" si="6"/>
        <v>18.010000000000002</v>
      </c>
      <c r="K12" s="5">
        <f t="shared" si="7"/>
        <v>0.71699999999999997</v>
      </c>
      <c r="M12">
        <f t="shared" si="8"/>
        <v>12.921005337739341</v>
      </c>
      <c r="N12" s="5">
        <f t="shared" si="9"/>
        <v>4.4049734112559626</v>
      </c>
      <c r="O12" s="5">
        <f t="shared" si="10"/>
        <v>3.0726709921709938</v>
      </c>
      <c r="P12" s="5">
        <f t="shared" si="11"/>
        <v>0.69754586584324063</v>
      </c>
      <c r="Q12" s="16">
        <f t="shared" si="12"/>
        <v>18.013992928865353</v>
      </c>
      <c r="R12" s="5">
        <f t="shared" si="13"/>
        <v>0.71727603029281284</v>
      </c>
    </row>
    <row r="13" spans="1:18" x14ac:dyDescent="0.3">
      <c r="A13" t="s">
        <v>22</v>
      </c>
      <c r="B13" s="5">
        <f t="shared" si="14"/>
        <v>12.92</v>
      </c>
      <c r="C13">
        <v>4.5</v>
      </c>
      <c r="D13">
        <v>3.2999999999999972</v>
      </c>
      <c r="E13">
        <v>24.950000000000003</v>
      </c>
      <c r="F13">
        <v>23.799999999999997</v>
      </c>
      <c r="G13" s="5">
        <f t="shared" si="3"/>
        <v>4.6520000000000001</v>
      </c>
      <c r="H13" s="5">
        <f t="shared" si="4"/>
        <v>3.4670000000000001</v>
      </c>
      <c r="I13" s="5">
        <f t="shared" si="5"/>
        <v>0.745</v>
      </c>
      <c r="J13" s="5">
        <f t="shared" si="6"/>
        <v>18.98</v>
      </c>
      <c r="K13" s="5">
        <f t="shared" si="7"/>
        <v>0.68100000000000005</v>
      </c>
      <c r="M13">
        <f t="shared" si="8"/>
        <v>12.921005337739341</v>
      </c>
      <c r="N13" s="5">
        <f t="shared" si="9"/>
        <v>4.6518832911886303</v>
      </c>
      <c r="O13" s="5">
        <f t="shared" si="10"/>
        <v>3.4669156988792258</v>
      </c>
      <c r="P13" s="5">
        <f t="shared" si="11"/>
        <v>0.74527142704678073</v>
      </c>
      <c r="Q13" s="16">
        <f t="shared" si="12"/>
        <v>18.975780984167073</v>
      </c>
      <c r="R13" s="5">
        <f t="shared" si="13"/>
        <v>0.68092087216438213</v>
      </c>
    </row>
    <row r="14" spans="1:18" x14ac:dyDescent="0.3">
      <c r="A14" t="s">
        <v>22</v>
      </c>
      <c r="B14" s="5">
        <f t="shared" si="14"/>
        <v>12.92</v>
      </c>
      <c r="C14">
        <v>4.6000000000000014</v>
      </c>
      <c r="D14">
        <v>3.5499999999999972</v>
      </c>
      <c r="E14">
        <v>25.050000000000004</v>
      </c>
      <c r="F14">
        <v>24.049999999999997</v>
      </c>
      <c r="G14" s="5">
        <f t="shared" si="3"/>
        <v>4.7510000000000003</v>
      </c>
      <c r="H14" s="5">
        <f t="shared" si="4"/>
        <v>3.7130000000000001</v>
      </c>
      <c r="I14" s="5">
        <f t="shared" si="5"/>
        <v>0.78200000000000003</v>
      </c>
      <c r="J14" s="5">
        <f t="shared" si="6"/>
        <v>19.36</v>
      </c>
      <c r="K14" s="5">
        <f t="shared" si="7"/>
        <v>0.66700000000000004</v>
      </c>
      <c r="M14">
        <f t="shared" si="8"/>
        <v>12.921005337739341</v>
      </c>
      <c r="N14" s="5">
        <f t="shared" si="9"/>
        <v>4.7506730705824296</v>
      </c>
      <c r="O14" s="5">
        <f t="shared" si="10"/>
        <v>3.7134635543123493</v>
      </c>
      <c r="P14" s="5">
        <f t="shared" si="11"/>
        <v>0.78167103884862377</v>
      </c>
      <c r="Q14" s="16">
        <f t="shared" si="12"/>
        <v>19.360596811839738</v>
      </c>
      <c r="R14" s="5">
        <f t="shared" si="13"/>
        <v>0.66738672693383383</v>
      </c>
    </row>
    <row r="15" spans="1:18" x14ac:dyDescent="0.3">
      <c r="A15" t="s">
        <v>22</v>
      </c>
      <c r="B15" s="5">
        <f t="shared" si="14"/>
        <v>12.92</v>
      </c>
      <c r="C15">
        <v>4.9499999999999993</v>
      </c>
      <c r="D15">
        <v>4</v>
      </c>
      <c r="E15">
        <v>25.400000000000002</v>
      </c>
      <c r="F15">
        <v>24.5</v>
      </c>
      <c r="G15" s="5">
        <f t="shared" si="3"/>
        <v>5.0970000000000004</v>
      </c>
      <c r="H15" s="5">
        <f t="shared" si="4"/>
        <v>4.1580000000000004</v>
      </c>
      <c r="I15" s="5">
        <f t="shared" si="5"/>
        <v>0.81599999999999995</v>
      </c>
      <c r="J15" s="5">
        <f t="shared" si="6"/>
        <v>20.71</v>
      </c>
      <c r="K15" s="5">
        <f t="shared" si="7"/>
        <v>0.624</v>
      </c>
      <c r="M15">
        <f t="shared" si="8"/>
        <v>12.921005337739341</v>
      </c>
      <c r="N15" s="5">
        <f t="shared" si="9"/>
        <v>5.0965492722319263</v>
      </c>
      <c r="O15" s="5">
        <f t="shared" si="10"/>
        <v>4.1575139166566437</v>
      </c>
      <c r="P15" s="5">
        <f t="shared" si="11"/>
        <v>0.81575075498798189</v>
      </c>
      <c r="Q15" s="16">
        <f t="shared" si="12"/>
        <v>20.707888380125024</v>
      </c>
      <c r="R15" s="5">
        <f t="shared" si="13"/>
        <v>0.62396537496023197</v>
      </c>
    </row>
    <row r="16" spans="1:18" x14ac:dyDescent="0.3">
      <c r="A16" t="s">
        <v>22</v>
      </c>
      <c r="B16" s="5">
        <f t="shared" si="14"/>
        <v>12.92</v>
      </c>
      <c r="C16">
        <v>5.8999999999999986</v>
      </c>
      <c r="D16">
        <v>5.2999999999999989</v>
      </c>
      <c r="E16">
        <v>26.35</v>
      </c>
      <c r="F16">
        <v>25.799999999999997</v>
      </c>
      <c r="G16" s="5">
        <f t="shared" si="3"/>
        <v>6.0359999999999996</v>
      </c>
      <c r="H16" s="5">
        <f t="shared" si="4"/>
        <v>5.4420000000000002</v>
      </c>
      <c r="I16" s="5">
        <f t="shared" si="5"/>
        <v>0.90200000000000002</v>
      </c>
      <c r="J16" s="5">
        <f t="shared" si="6"/>
        <v>24.37</v>
      </c>
      <c r="K16" s="5">
        <f t="shared" si="7"/>
        <v>0.53</v>
      </c>
      <c r="M16">
        <f t="shared" si="8"/>
        <v>12.921005337739341</v>
      </c>
      <c r="N16" s="5">
        <f t="shared" si="9"/>
        <v>6.0361726409170799</v>
      </c>
      <c r="O16" s="5">
        <f t="shared" si="10"/>
        <v>5.4420403348253554</v>
      </c>
      <c r="P16" s="5">
        <f t="shared" si="11"/>
        <v>0.90157135300201463</v>
      </c>
      <c r="Q16" s="16">
        <f t="shared" si="12"/>
        <v>24.368003288164303</v>
      </c>
      <c r="R16" s="5">
        <f t="shared" si="13"/>
        <v>0.53024473055677723</v>
      </c>
    </row>
    <row r="17" spans="1:18" x14ac:dyDescent="0.3">
      <c r="A17" t="s">
        <v>22</v>
      </c>
      <c r="B17" s="5">
        <f t="shared" si="14"/>
        <v>12.92</v>
      </c>
      <c r="C17">
        <v>6.1000000000000014</v>
      </c>
      <c r="D17">
        <v>5.6499999999999986</v>
      </c>
      <c r="E17">
        <v>26.550000000000004</v>
      </c>
      <c r="F17">
        <v>26.15</v>
      </c>
      <c r="G17" s="5">
        <f t="shared" si="3"/>
        <v>6.234</v>
      </c>
      <c r="H17" s="5">
        <f t="shared" si="4"/>
        <v>5.7880000000000003</v>
      </c>
      <c r="I17" s="5">
        <f t="shared" si="5"/>
        <v>0.92800000000000005</v>
      </c>
      <c r="J17" s="5">
        <f t="shared" si="6"/>
        <v>25.14</v>
      </c>
      <c r="K17" s="5">
        <f t="shared" si="7"/>
        <v>0.51400000000000001</v>
      </c>
      <c r="M17">
        <f t="shared" si="8"/>
        <v>12.921005337739341</v>
      </c>
      <c r="N17" s="5">
        <f t="shared" si="9"/>
        <v>6.2341288028814636</v>
      </c>
      <c r="O17" s="5">
        <f t="shared" si="10"/>
        <v>5.7882635530026416</v>
      </c>
      <c r="P17" s="5">
        <f t="shared" si="11"/>
        <v>0.92847994259073707</v>
      </c>
      <c r="Q17" s="16">
        <f t="shared" si="12"/>
        <v>25.139101925864168</v>
      </c>
      <c r="R17" s="5">
        <f t="shared" si="13"/>
        <v>0.51398038704181659</v>
      </c>
    </row>
    <row r="18" spans="1:18" x14ac:dyDescent="0.3">
      <c r="A18" t="s">
        <v>22</v>
      </c>
      <c r="B18" s="5">
        <f t="shared" si="14"/>
        <v>12.92</v>
      </c>
      <c r="C18">
        <v>6.3999999999999986</v>
      </c>
      <c r="D18">
        <v>5.9999999999999982</v>
      </c>
      <c r="E18">
        <v>26.85</v>
      </c>
      <c r="F18">
        <v>26.5</v>
      </c>
      <c r="G18" s="5">
        <f t="shared" si="3"/>
        <v>6.5309999999999997</v>
      </c>
      <c r="H18" s="5">
        <f t="shared" si="4"/>
        <v>6.1349999999999998</v>
      </c>
      <c r="I18" s="5">
        <f t="shared" si="5"/>
        <v>0.93899999999999995</v>
      </c>
      <c r="J18" s="5">
        <f t="shared" si="6"/>
        <v>26.3</v>
      </c>
      <c r="K18" s="5">
        <f t="shared" si="7"/>
        <v>0.49099999999999999</v>
      </c>
      <c r="M18">
        <f t="shared" si="8"/>
        <v>12.921005337739341</v>
      </c>
      <c r="N18" s="5">
        <f t="shared" si="9"/>
        <v>6.5311482558432417</v>
      </c>
      <c r="O18" s="5">
        <f t="shared" si="10"/>
        <v>6.1346354268040564</v>
      </c>
      <c r="P18" s="5">
        <f t="shared" si="11"/>
        <v>0.93928895601406137</v>
      </c>
      <c r="Q18" s="16">
        <f t="shared" si="12"/>
        <v>26.29608180098618</v>
      </c>
      <c r="R18" s="5">
        <f t="shared" si="13"/>
        <v>0.49136618282252098</v>
      </c>
    </row>
    <row r="19" spans="1:18" x14ac:dyDescent="0.3">
      <c r="A19" t="s">
        <v>22</v>
      </c>
      <c r="B19" s="5">
        <f t="shared" si="14"/>
        <v>12.92</v>
      </c>
      <c r="C19">
        <v>7.1499999999999986</v>
      </c>
      <c r="D19">
        <v>6.8999999999999986</v>
      </c>
      <c r="E19">
        <v>27.6</v>
      </c>
      <c r="F19">
        <v>27.4</v>
      </c>
      <c r="G19" s="5">
        <f t="shared" si="3"/>
        <v>7.274</v>
      </c>
      <c r="H19" s="5">
        <f t="shared" si="4"/>
        <v>7.0259999999999998</v>
      </c>
      <c r="I19" s="5">
        <f t="shared" si="5"/>
        <v>0.96599999999999997</v>
      </c>
      <c r="J19" s="5">
        <f t="shared" si="6"/>
        <v>29.19</v>
      </c>
      <c r="K19" s="5">
        <f t="shared" si="7"/>
        <v>0.443</v>
      </c>
      <c r="M19">
        <f t="shared" si="8"/>
        <v>12.921005337739341</v>
      </c>
      <c r="N19" s="5">
        <f t="shared" si="9"/>
        <v>7.2741174759414369</v>
      </c>
      <c r="O19" s="5">
        <f t="shared" si="10"/>
        <v>7.0259360227944336</v>
      </c>
      <c r="P19" s="5">
        <f t="shared" si="11"/>
        <v>0.96588157203016811</v>
      </c>
      <c r="Q19" s="16">
        <f t="shared" si="12"/>
        <v>29.190169804034682</v>
      </c>
      <c r="R19" s="5">
        <f t="shared" si="13"/>
        <v>0.44264920089479554</v>
      </c>
    </row>
    <row r="20" spans="1:18" x14ac:dyDescent="0.3">
      <c r="A20" t="s">
        <v>22</v>
      </c>
      <c r="B20" s="5">
        <f>ROUND(M20,2)</f>
        <v>15.28</v>
      </c>
      <c r="C20">
        <v>3.6000000000000014</v>
      </c>
      <c r="D20">
        <v>0</v>
      </c>
      <c r="E20">
        <v>24.050000000000004</v>
      </c>
      <c r="F20" s="6" t="s">
        <v>30</v>
      </c>
      <c r="G20" s="5">
        <f t="shared" si="3"/>
        <v>3.8290000000000002</v>
      </c>
      <c r="H20" s="5">
        <f t="shared" si="4"/>
        <v>0</v>
      </c>
      <c r="I20" s="5">
        <f t="shared" si="5"/>
        <v>0</v>
      </c>
      <c r="J20" s="5">
        <f>ROUND(Q20,2)</f>
        <v>15.28</v>
      </c>
      <c r="K20" s="5">
        <f>ROUND(R20,3)</f>
        <v>1</v>
      </c>
      <c r="M20">
        <v>15.277684283041996</v>
      </c>
      <c r="N20" s="5">
        <f>(C20+((((1000*M20)/(30*E20))^2)/1962))</f>
        <v>3.828530088633312</v>
      </c>
      <c r="O20" s="5">
        <f>IF(D20=0,0,(D20+((((1000*M20)/(30*F20))^2)/1962)))</f>
        <v>0</v>
      </c>
      <c r="P20" s="5">
        <f t="shared" si="11"/>
        <v>0</v>
      </c>
      <c r="Q20" s="5">
        <f>M20</f>
        <v>15.277684283041996</v>
      </c>
      <c r="R20" s="5">
        <f>M20/Q20</f>
        <v>1</v>
      </c>
    </row>
    <row r="21" spans="1:18" x14ac:dyDescent="0.3">
      <c r="A21" t="s">
        <v>22</v>
      </c>
      <c r="B21" s="5">
        <f t="shared" ref="B21:B22" si="15">ROUND(M21,2)</f>
        <v>15.28</v>
      </c>
      <c r="C21">
        <v>3.6499999999999986</v>
      </c>
      <c r="D21">
        <v>0</v>
      </c>
      <c r="E21">
        <v>24.1</v>
      </c>
      <c r="F21">
        <v>20</v>
      </c>
      <c r="G21" s="5">
        <f t="shared" si="3"/>
        <v>3.8780000000000001</v>
      </c>
      <c r="H21" s="5">
        <f t="shared" si="4"/>
        <v>0</v>
      </c>
      <c r="I21" s="5">
        <f t="shared" si="5"/>
        <v>0</v>
      </c>
      <c r="J21" s="5">
        <f>ROUND(Q21,2)</f>
        <v>15.96</v>
      </c>
      <c r="K21" s="5">
        <f>ROUND(R21,3)</f>
        <v>0.95699999999999996</v>
      </c>
      <c r="M21">
        <f>M20</f>
        <v>15.277684283041996</v>
      </c>
      <c r="N21" s="5">
        <f>(C21+((((1000*M21)/(30*E21))^2)/1962))</f>
        <v>3.8775828146738651</v>
      </c>
      <c r="O21" s="5">
        <f>IF(D21=0,0,(D21+((((1000*M21)/(30*F21))^2)/1962)))</f>
        <v>0</v>
      </c>
      <c r="P21" s="5">
        <f>O21/N21</f>
        <v>0</v>
      </c>
      <c r="Q21" s="16">
        <f xml:space="preserve"> 3.8953*N21 + 0.8553</f>
        <v>15.959648337999107</v>
      </c>
      <c r="R21" s="5">
        <f>M21/Q21</f>
        <v>0.95726948109919252</v>
      </c>
    </row>
    <row r="22" spans="1:18" x14ac:dyDescent="0.3">
      <c r="A22" t="s">
        <v>22</v>
      </c>
      <c r="B22" s="5">
        <f t="shared" si="15"/>
        <v>15.28</v>
      </c>
      <c r="C22">
        <v>3.8000000000000007</v>
      </c>
      <c r="D22">
        <v>0.25</v>
      </c>
      <c r="E22">
        <v>24.250000000000004</v>
      </c>
      <c r="F22">
        <v>20.75</v>
      </c>
      <c r="G22" s="5">
        <f t="shared" ref="G22:G40" si="16">ROUND(N22,3)</f>
        <v>4.0250000000000004</v>
      </c>
      <c r="H22" s="5">
        <f t="shared" ref="H22:H40" si="17">ROUND(O22,3)</f>
        <v>0.55700000000000005</v>
      </c>
      <c r="I22" s="5">
        <f t="shared" ref="I22:I40" si="18">ROUND(P22,3)</f>
        <v>0.13800000000000001</v>
      </c>
      <c r="J22" s="5">
        <f t="shared" ref="J22:J38" si="19">ROUND(Q22,2)</f>
        <v>16.53</v>
      </c>
      <c r="K22" s="5">
        <f t="shared" ref="K22:K38" si="20">ROUND(R22,3)</f>
        <v>0.92400000000000004</v>
      </c>
      <c r="M22">
        <f t="shared" ref="M22:M38" si="21">M21</f>
        <v>15.277684283041996</v>
      </c>
      <c r="N22" s="5">
        <f t="shared" ref="N22:N38" si="22">(C22+((((1000*M22)/(30*E22))^2)/1962))</f>
        <v>4.024776064773266</v>
      </c>
      <c r="O22" s="5">
        <f t="shared" ref="O22:O38" si="23">IF(D22=0,0,(D22+((((1000*M22)/(30*F22))^2)/1962)))</f>
        <v>0.556999273254704</v>
      </c>
      <c r="P22" s="5">
        <f t="shared" ref="P22:P39" si="24">O22/N22</f>
        <v>0.13839261223247271</v>
      </c>
      <c r="Q22" s="16">
        <f t="shared" ref="Q22:Q38" si="25" xml:space="preserve"> 3.8953*N22 + 0.8553</f>
        <v>16.533010205111303</v>
      </c>
      <c r="R22" s="5">
        <f t="shared" ref="R22:R38" si="26">M22/Q22</f>
        <v>0.924071544957904</v>
      </c>
    </row>
    <row r="23" spans="1:18" x14ac:dyDescent="0.3">
      <c r="A23" t="s">
        <v>22</v>
      </c>
      <c r="B23" s="5">
        <f t="shared" ref="B23:B38" si="27">ROUND(M23,2)</f>
        <v>15.28</v>
      </c>
      <c r="C23">
        <v>3.8500000000000014</v>
      </c>
      <c r="D23">
        <v>0.5</v>
      </c>
      <c r="E23">
        <v>24.300000000000004</v>
      </c>
      <c r="F23">
        <v>21</v>
      </c>
      <c r="G23" s="5">
        <f t="shared" si="16"/>
        <v>4.0739999999999998</v>
      </c>
      <c r="H23" s="5">
        <f t="shared" si="17"/>
        <v>0.8</v>
      </c>
      <c r="I23" s="5">
        <f t="shared" si="18"/>
        <v>0.19600000000000001</v>
      </c>
      <c r="J23" s="5">
        <f t="shared" si="19"/>
        <v>16.72</v>
      </c>
      <c r="K23" s="5">
        <f t="shared" si="20"/>
        <v>0.91400000000000003</v>
      </c>
      <c r="M23">
        <f t="shared" si="21"/>
        <v>15.277684283041996</v>
      </c>
      <c r="N23" s="5">
        <f t="shared" si="22"/>
        <v>4.0738520120420825</v>
      </c>
      <c r="O23" s="5">
        <f t="shared" si="23"/>
        <v>0.79973327571593766</v>
      </c>
      <c r="P23" s="5">
        <f t="shared" si="24"/>
        <v>0.19630886771340003</v>
      </c>
      <c r="Q23" s="16">
        <f t="shared" si="25"/>
        <v>16.724175742507526</v>
      </c>
      <c r="R23" s="5">
        <f t="shared" si="26"/>
        <v>0.91350895364074591</v>
      </c>
    </row>
    <row r="24" spans="1:18" x14ac:dyDescent="0.3">
      <c r="A24" t="s">
        <v>22</v>
      </c>
      <c r="B24" s="5">
        <f t="shared" si="27"/>
        <v>15.28</v>
      </c>
      <c r="C24">
        <v>4</v>
      </c>
      <c r="D24">
        <v>0.94999999999999929</v>
      </c>
      <c r="E24">
        <v>24.450000000000003</v>
      </c>
      <c r="F24">
        <v>21.45</v>
      </c>
      <c r="G24" s="5">
        <f t="shared" si="16"/>
        <v>4.2210000000000001</v>
      </c>
      <c r="H24" s="5">
        <f t="shared" si="17"/>
        <v>1.2370000000000001</v>
      </c>
      <c r="I24" s="5">
        <f t="shared" si="18"/>
        <v>0.29299999999999998</v>
      </c>
      <c r="J24" s="5">
        <f t="shared" si="19"/>
        <v>17.3</v>
      </c>
      <c r="K24" s="5">
        <f t="shared" si="20"/>
        <v>0.88300000000000001</v>
      </c>
      <c r="M24">
        <f t="shared" si="21"/>
        <v>15.277684283041996</v>
      </c>
      <c r="N24" s="5">
        <f t="shared" si="22"/>
        <v>4.22111378689572</v>
      </c>
      <c r="O24" s="5">
        <f t="shared" si="23"/>
        <v>1.2372889727630869</v>
      </c>
      <c r="P24" s="5">
        <f t="shared" si="24"/>
        <v>0.29311907596620623</v>
      </c>
      <c r="Q24" s="16">
        <f t="shared" si="25"/>
        <v>17.297804534094897</v>
      </c>
      <c r="R24" s="5">
        <f t="shared" si="26"/>
        <v>0.88321522265608121</v>
      </c>
    </row>
    <row r="25" spans="1:18" x14ac:dyDescent="0.3">
      <c r="A25" t="s">
        <v>22</v>
      </c>
      <c r="B25" s="5">
        <f t="shared" si="27"/>
        <v>15.28</v>
      </c>
      <c r="C25">
        <v>4.1499999999999986</v>
      </c>
      <c r="D25">
        <v>1.4499999999999993</v>
      </c>
      <c r="E25">
        <v>24.6</v>
      </c>
      <c r="F25">
        <v>21.95</v>
      </c>
      <c r="G25" s="5">
        <f t="shared" si="16"/>
        <v>4.3680000000000003</v>
      </c>
      <c r="H25" s="5">
        <f t="shared" si="17"/>
        <v>1.724</v>
      </c>
      <c r="I25" s="5">
        <f t="shared" si="18"/>
        <v>0.39500000000000002</v>
      </c>
      <c r="J25" s="5">
        <f t="shared" si="19"/>
        <v>17.87</v>
      </c>
      <c r="K25" s="5">
        <f t="shared" si="20"/>
        <v>0.85499999999999998</v>
      </c>
      <c r="M25">
        <f t="shared" si="21"/>
        <v>15.277684283041996</v>
      </c>
      <c r="N25" s="5">
        <f t="shared" si="22"/>
        <v>4.3684254983652711</v>
      </c>
      <c r="O25" s="5">
        <f t="shared" si="23"/>
        <v>1.7243497067589484</v>
      </c>
      <c r="P25" s="5">
        <f t="shared" si="24"/>
        <v>0.39473025404787726</v>
      </c>
      <c r="Q25" s="16">
        <f t="shared" si="25"/>
        <v>17.871627843782242</v>
      </c>
      <c r="R25" s="5">
        <f t="shared" si="26"/>
        <v>0.85485689477118831</v>
      </c>
    </row>
    <row r="26" spans="1:18" x14ac:dyDescent="0.3">
      <c r="A26" t="s">
        <v>22</v>
      </c>
      <c r="B26" s="5">
        <f t="shared" si="27"/>
        <v>15.28</v>
      </c>
      <c r="C26">
        <v>4.3999999999999986</v>
      </c>
      <c r="D26">
        <v>2</v>
      </c>
      <c r="E26">
        <v>24.85</v>
      </c>
      <c r="F26">
        <v>22.5</v>
      </c>
      <c r="G26" s="5">
        <f t="shared" si="16"/>
        <v>4.6139999999999999</v>
      </c>
      <c r="H26" s="5">
        <f t="shared" si="17"/>
        <v>2.2610000000000001</v>
      </c>
      <c r="I26" s="5">
        <f t="shared" si="18"/>
        <v>0.49</v>
      </c>
      <c r="J26" s="5">
        <f t="shared" si="19"/>
        <v>18.829999999999998</v>
      </c>
      <c r="K26" s="5">
        <f t="shared" si="20"/>
        <v>0.81100000000000005</v>
      </c>
      <c r="M26">
        <f t="shared" si="21"/>
        <v>15.277684283041996</v>
      </c>
      <c r="N26" s="5">
        <f t="shared" si="22"/>
        <v>4.6140527261609536</v>
      </c>
      <c r="O26" s="5">
        <f t="shared" si="23"/>
        <v>2.2611009868458836</v>
      </c>
      <c r="P26" s="5">
        <f t="shared" si="24"/>
        <v>0.4900466295120115</v>
      </c>
      <c r="Q26" s="16">
        <f t="shared" si="25"/>
        <v>18.828419584214764</v>
      </c>
      <c r="R26" s="5">
        <f t="shared" si="26"/>
        <v>0.81141617939353716</v>
      </c>
    </row>
    <row r="27" spans="1:18" x14ac:dyDescent="0.3">
      <c r="A27" t="s">
        <v>22</v>
      </c>
      <c r="B27" s="5">
        <f t="shared" si="27"/>
        <v>15.28</v>
      </c>
      <c r="C27">
        <v>4.5</v>
      </c>
      <c r="D27">
        <v>2.5700000000000003</v>
      </c>
      <c r="E27">
        <v>24.950000000000003</v>
      </c>
      <c r="F27">
        <v>23.07</v>
      </c>
      <c r="G27" s="5">
        <f t="shared" si="16"/>
        <v>4.7119999999999997</v>
      </c>
      <c r="H27" s="5">
        <f t="shared" si="17"/>
        <v>2.8180000000000001</v>
      </c>
      <c r="I27" s="5">
        <f t="shared" si="18"/>
        <v>0.59799999999999998</v>
      </c>
      <c r="J27" s="5">
        <f t="shared" si="19"/>
        <v>19.21</v>
      </c>
      <c r="K27" s="5">
        <f t="shared" si="20"/>
        <v>0.79500000000000004</v>
      </c>
      <c r="M27">
        <f t="shared" si="21"/>
        <v>15.277684283041996</v>
      </c>
      <c r="N27" s="5">
        <f t="shared" si="22"/>
        <v>4.7123403112288358</v>
      </c>
      <c r="O27" s="5">
        <f t="shared" si="23"/>
        <v>2.8183581181390212</v>
      </c>
      <c r="P27" s="5">
        <f t="shared" si="24"/>
        <v>0.59808034479667671</v>
      </c>
      <c r="Q27" s="16">
        <f t="shared" si="25"/>
        <v>19.211279214329686</v>
      </c>
      <c r="R27" s="5">
        <f t="shared" si="26"/>
        <v>0.79524554885685994</v>
      </c>
    </row>
    <row r="28" spans="1:18" x14ac:dyDescent="0.3">
      <c r="A28" t="s">
        <v>22</v>
      </c>
      <c r="B28" s="5">
        <f t="shared" si="27"/>
        <v>15.28</v>
      </c>
      <c r="C28">
        <v>4.8999999999999986</v>
      </c>
      <c r="D28">
        <v>3.1499999999999986</v>
      </c>
      <c r="E28">
        <v>25.35</v>
      </c>
      <c r="F28">
        <v>23.65</v>
      </c>
      <c r="G28" s="5">
        <f t="shared" si="16"/>
        <v>5.1059999999999999</v>
      </c>
      <c r="H28" s="5">
        <f t="shared" si="17"/>
        <v>3.3860000000000001</v>
      </c>
      <c r="I28" s="5">
        <f t="shared" si="18"/>
        <v>0.66300000000000003</v>
      </c>
      <c r="J28" s="5">
        <f t="shared" si="19"/>
        <v>20.74</v>
      </c>
      <c r="K28" s="5">
        <f t="shared" si="20"/>
        <v>0.73699999999999999</v>
      </c>
      <c r="M28">
        <f t="shared" si="21"/>
        <v>15.277684283041996</v>
      </c>
      <c r="N28" s="5">
        <f t="shared" si="22"/>
        <v>5.1056921047593686</v>
      </c>
      <c r="O28" s="5">
        <f t="shared" si="23"/>
        <v>3.3863258667239879</v>
      </c>
      <c r="P28" s="5">
        <f t="shared" si="24"/>
        <v>0.66324521675863679</v>
      </c>
      <c r="Q28" s="16">
        <f t="shared" si="25"/>
        <v>20.743502455669169</v>
      </c>
      <c r="R28" s="5">
        <f t="shared" si="26"/>
        <v>0.73650456646325058</v>
      </c>
    </row>
    <row r="29" spans="1:18" x14ac:dyDescent="0.3">
      <c r="A29" t="s">
        <v>22</v>
      </c>
      <c r="B29" s="5">
        <f t="shared" si="27"/>
        <v>15.28</v>
      </c>
      <c r="C29">
        <v>5.1000000000000014</v>
      </c>
      <c r="D29">
        <v>3.6499999999999986</v>
      </c>
      <c r="E29">
        <v>25.550000000000004</v>
      </c>
      <c r="F29">
        <v>24.15</v>
      </c>
      <c r="G29" s="5">
        <f t="shared" si="16"/>
        <v>5.3019999999999996</v>
      </c>
      <c r="H29" s="5">
        <f t="shared" si="17"/>
        <v>3.8769999999999998</v>
      </c>
      <c r="I29" s="5">
        <f t="shared" si="18"/>
        <v>0.73099999999999998</v>
      </c>
      <c r="J29" s="5">
        <f t="shared" si="19"/>
        <v>21.51</v>
      </c>
      <c r="K29" s="5">
        <f t="shared" si="20"/>
        <v>0.71</v>
      </c>
      <c r="M29">
        <f t="shared" si="21"/>
        <v>15.277684283041996</v>
      </c>
      <c r="N29" s="5">
        <f t="shared" si="22"/>
        <v>5.3024844797480544</v>
      </c>
      <c r="O29" s="5">
        <f t="shared" si="23"/>
        <v>3.8766414183107267</v>
      </c>
      <c r="P29" s="5">
        <f t="shared" si="24"/>
        <v>0.73109905990614499</v>
      </c>
      <c r="Q29" s="16">
        <f t="shared" si="25"/>
        <v>21.510067793962598</v>
      </c>
      <c r="R29" s="5">
        <f t="shared" si="26"/>
        <v>0.71025737479684303</v>
      </c>
    </row>
    <row r="30" spans="1:18" x14ac:dyDescent="0.3">
      <c r="A30" t="s">
        <v>22</v>
      </c>
      <c r="B30" s="5">
        <f t="shared" si="27"/>
        <v>15.28</v>
      </c>
      <c r="C30">
        <v>5.3999999999999986</v>
      </c>
      <c r="D30">
        <v>4.1499999999999986</v>
      </c>
      <c r="E30">
        <v>25.85</v>
      </c>
      <c r="F30">
        <v>24.65</v>
      </c>
      <c r="G30" s="5">
        <f t="shared" si="16"/>
        <v>5.5979999999999999</v>
      </c>
      <c r="H30" s="5">
        <f t="shared" si="17"/>
        <v>4.3680000000000003</v>
      </c>
      <c r="I30" s="5">
        <f t="shared" si="18"/>
        <v>0.78</v>
      </c>
      <c r="J30" s="5">
        <f t="shared" si="19"/>
        <v>22.66</v>
      </c>
      <c r="K30" s="5">
        <f t="shared" si="20"/>
        <v>0.67400000000000004</v>
      </c>
      <c r="M30">
        <f t="shared" si="21"/>
        <v>15.277684283041996</v>
      </c>
      <c r="N30" s="5">
        <f t="shared" si="22"/>
        <v>5.5978119183217085</v>
      </c>
      <c r="O30" s="5">
        <f t="shared" si="23"/>
        <v>4.3675402895559783</v>
      </c>
      <c r="P30" s="5">
        <f t="shared" si="24"/>
        <v>0.78022276440924432</v>
      </c>
      <c r="Q30" s="16">
        <f t="shared" si="25"/>
        <v>22.660456765438553</v>
      </c>
      <c r="R30" s="5">
        <f t="shared" si="26"/>
        <v>0.67420019116045926</v>
      </c>
    </row>
    <row r="31" spans="1:18" x14ac:dyDescent="0.3">
      <c r="A31" t="s">
        <v>22</v>
      </c>
      <c r="B31" s="5">
        <f t="shared" si="27"/>
        <v>15.28</v>
      </c>
      <c r="C31">
        <v>6.0500000000000007</v>
      </c>
      <c r="D31">
        <v>4.9999999999999982</v>
      </c>
      <c r="E31">
        <v>26.500000000000004</v>
      </c>
      <c r="F31">
        <v>25.5</v>
      </c>
      <c r="G31" s="5">
        <f t="shared" si="16"/>
        <v>6.2380000000000004</v>
      </c>
      <c r="H31" s="5">
        <f t="shared" si="17"/>
        <v>5.2030000000000003</v>
      </c>
      <c r="I31" s="5">
        <f t="shared" si="18"/>
        <v>0.83399999999999996</v>
      </c>
      <c r="J31" s="5">
        <f t="shared" si="19"/>
        <v>25.16</v>
      </c>
      <c r="K31" s="5">
        <f t="shared" si="20"/>
        <v>0.60699999999999998</v>
      </c>
      <c r="M31">
        <f t="shared" si="21"/>
        <v>15.277684283041996</v>
      </c>
      <c r="N31" s="5">
        <f t="shared" si="22"/>
        <v>6.2382269485094044</v>
      </c>
      <c r="O31" s="5">
        <f t="shared" si="23"/>
        <v>5.2032793150184196</v>
      </c>
      <c r="P31" s="5">
        <f t="shared" si="24"/>
        <v>0.83409586697734994</v>
      </c>
      <c r="Q31" s="16">
        <f t="shared" si="25"/>
        <v>25.155065432528684</v>
      </c>
      <c r="R31" s="5">
        <f t="shared" si="26"/>
        <v>0.60734027204262475</v>
      </c>
    </row>
    <row r="32" spans="1:18" x14ac:dyDescent="0.3">
      <c r="A32" t="s">
        <v>22</v>
      </c>
      <c r="B32" s="5">
        <f t="shared" si="27"/>
        <v>15.28</v>
      </c>
      <c r="C32">
        <v>6.3999999999999986</v>
      </c>
      <c r="D32">
        <v>5.2999999999999989</v>
      </c>
      <c r="E32">
        <v>26.85</v>
      </c>
      <c r="F32">
        <v>25.799999999999997</v>
      </c>
      <c r="G32" s="5">
        <f t="shared" si="16"/>
        <v>6.5830000000000002</v>
      </c>
      <c r="H32" s="5">
        <f t="shared" si="17"/>
        <v>5.4989999999999997</v>
      </c>
      <c r="I32" s="5">
        <f t="shared" si="18"/>
        <v>0.83499999999999996</v>
      </c>
      <c r="J32" s="5">
        <f t="shared" si="19"/>
        <v>26.5</v>
      </c>
      <c r="K32" s="5">
        <f t="shared" si="20"/>
        <v>0.57699999999999996</v>
      </c>
      <c r="M32">
        <f t="shared" si="21"/>
        <v>15.277684283041996</v>
      </c>
      <c r="N32" s="5">
        <f t="shared" si="22"/>
        <v>6.5833517119950171</v>
      </c>
      <c r="O32" s="5">
        <f t="shared" si="23"/>
        <v>5.4985793741222402</v>
      </c>
      <c r="P32" s="5">
        <f t="shared" si="24"/>
        <v>0.83522491500852114</v>
      </c>
      <c r="Q32" s="16">
        <f t="shared" si="25"/>
        <v>26.499429923734191</v>
      </c>
      <c r="R32" s="5">
        <f t="shared" si="26"/>
        <v>0.57652879050649131</v>
      </c>
    </row>
    <row r="33" spans="1:18" x14ac:dyDescent="0.3">
      <c r="A33" t="s">
        <v>22</v>
      </c>
      <c r="B33" s="5">
        <f t="shared" si="27"/>
        <v>15.28</v>
      </c>
      <c r="C33">
        <v>6.8000000000000007</v>
      </c>
      <c r="D33">
        <v>6.1499999999999986</v>
      </c>
      <c r="E33">
        <v>27.250000000000004</v>
      </c>
      <c r="F33">
        <v>26.65</v>
      </c>
      <c r="G33" s="5">
        <f t="shared" si="16"/>
        <v>6.9779999999999998</v>
      </c>
      <c r="H33" s="5">
        <f t="shared" si="17"/>
        <v>6.3360000000000003</v>
      </c>
      <c r="I33" s="5">
        <f t="shared" si="18"/>
        <v>0.90800000000000003</v>
      </c>
      <c r="J33" s="5">
        <f t="shared" si="19"/>
        <v>28.04</v>
      </c>
      <c r="K33" s="5">
        <f t="shared" si="20"/>
        <v>0.54500000000000004</v>
      </c>
      <c r="M33">
        <f t="shared" si="21"/>
        <v>15.277684283041996</v>
      </c>
      <c r="N33" s="5">
        <f t="shared" si="22"/>
        <v>6.9780084162487723</v>
      </c>
      <c r="O33" s="5">
        <f t="shared" si="23"/>
        <v>6.3361140341100537</v>
      </c>
      <c r="P33" s="5">
        <f t="shared" si="24"/>
        <v>0.90801180740280807</v>
      </c>
      <c r="Q33" s="16">
        <f t="shared" si="25"/>
        <v>28.036736183813844</v>
      </c>
      <c r="R33" s="5">
        <f t="shared" si="26"/>
        <v>0.54491664731867406</v>
      </c>
    </row>
    <row r="34" spans="1:18" x14ac:dyDescent="0.3">
      <c r="A34" t="s">
        <v>22</v>
      </c>
      <c r="B34" s="5">
        <f t="shared" si="27"/>
        <v>15.28</v>
      </c>
      <c r="C34">
        <v>7</v>
      </c>
      <c r="D34">
        <v>6.5499999999999989</v>
      </c>
      <c r="E34">
        <v>27.450000000000003</v>
      </c>
      <c r="F34">
        <v>27.049999999999997</v>
      </c>
      <c r="G34" s="5">
        <f t="shared" si="16"/>
        <v>7.1749999999999998</v>
      </c>
      <c r="H34" s="5">
        <f t="shared" si="17"/>
        <v>6.7309999999999999</v>
      </c>
      <c r="I34" s="5">
        <f t="shared" si="18"/>
        <v>0.93799999999999994</v>
      </c>
      <c r="J34" s="5">
        <f t="shared" si="19"/>
        <v>28.81</v>
      </c>
      <c r="K34" s="5">
        <f t="shared" si="20"/>
        <v>0.53</v>
      </c>
      <c r="M34">
        <f t="shared" si="21"/>
        <v>15.277684283041996</v>
      </c>
      <c r="N34" s="5">
        <f t="shared" si="22"/>
        <v>7.1754239363382712</v>
      </c>
      <c r="O34" s="5">
        <f t="shared" si="23"/>
        <v>6.7306504345560221</v>
      </c>
      <c r="P34" s="5">
        <f t="shared" si="24"/>
        <v>0.93801432420880437</v>
      </c>
      <c r="Q34" s="16">
        <f t="shared" si="25"/>
        <v>28.805728859218469</v>
      </c>
      <c r="R34" s="5">
        <f t="shared" si="26"/>
        <v>0.53036964826365784</v>
      </c>
    </row>
    <row r="35" spans="1:18" x14ac:dyDescent="0.3">
      <c r="A35" t="s">
        <v>22</v>
      </c>
      <c r="B35" s="5">
        <f t="shared" si="27"/>
        <v>15.28</v>
      </c>
      <c r="C35">
        <v>7.3999999999999986</v>
      </c>
      <c r="D35">
        <v>6.9999999999999982</v>
      </c>
      <c r="E35">
        <v>27.85</v>
      </c>
      <c r="F35">
        <v>27.5</v>
      </c>
      <c r="G35" s="5">
        <f t="shared" si="16"/>
        <v>7.57</v>
      </c>
      <c r="H35" s="5">
        <f t="shared" si="17"/>
        <v>7.1749999999999998</v>
      </c>
      <c r="I35" s="5">
        <f t="shared" si="18"/>
        <v>0.94799999999999995</v>
      </c>
      <c r="J35" s="5">
        <f t="shared" si="19"/>
        <v>30.34</v>
      </c>
      <c r="K35" s="5">
        <f t="shared" si="20"/>
        <v>0.503</v>
      </c>
      <c r="M35">
        <f t="shared" si="21"/>
        <v>15.277684283041996</v>
      </c>
      <c r="N35" s="5">
        <f t="shared" si="22"/>
        <v>7.570421016139588</v>
      </c>
      <c r="O35" s="5">
        <f t="shared" si="23"/>
        <v>7.1747866110290603</v>
      </c>
      <c r="P35" s="5">
        <f t="shared" si="24"/>
        <v>0.94773944483839623</v>
      </c>
      <c r="Q35" s="16">
        <f t="shared" si="25"/>
        <v>30.344360984168539</v>
      </c>
      <c r="R35" s="5">
        <f t="shared" si="26"/>
        <v>0.50347688293758341</v>
      </c>
    </row>
    <row r="36" spans="1:18" x14ac:dyDescent="0.3">
      <c r="A36" t="s">
        <v>22</v>
      </c>
      <c r="B36" s="5">
        <f t="shared" si="27"/>
        <v>15.28</v>
      </c>
      <c r="C36">
        <v>7.5500000000000007</v>
      </c>
      <c r="D36">
        <v>7.0999999999999979</v>
      </c>
      <c r="E36">
        <v>28.000000000000004</v>
      </c>
      <c r="F36">
        <v>27.599999999999998</v>
      </c>
      <c r="G36" s="5">
        <f t="shared" si="16"/>
        <v>7.7190000000000003</v>
      </c>
      <c r="H36" s="5">
        <f t="shared" si="17"/>
        <v>7.274</v>
      </c>
      <c r="I36" s="5">
        <f t="shared" si="18"/>
        <v>0.94199999999999995</v>
      </c>
      <c r="J36" s="5">
        <f t="shared" si="19"/>
        <v>30.92</v>
      </c>
      <c r="K36" s="5">
        <f t="shared" si="20"/>
        <v>0.49399999999999999</v>
      </c>
      <c r="M36">
        <f t="shared" si="21"/>
        <v>15.277684283041996</v>
      </c>
      <c r="N36" s="5">
        <f t="shared" si="22"/>
        <v>7.7185999675902153</v>
      </c>
      <c r="O36" s="5">
        <f t="shared" si="23"/>
        <v>7.2735223358941488</v>
      </c>
      <c r="P36" s="5">
        <f t="shared" si="24"/>
        <v>0.942336999771343</v>
      </c>
      <c r="Q36" s="16">
        <f t="shared" si="25"/>
        <v>30.921562453754166</v>
      </c>
      <c r="R36" s="5">
        <f t="shared" si="26"/>
        <v>0.49407866455296612</v>
      </c>
    </row>
    <row r="37" spans="1:18" x14ac:dyDescent="0.3">
      <c r="A37" t="s">
        <v>22</v>
      </c>
      <c r="B37" s="5">
        <f t="shared" si="27"/>
        <v>15.28</v>
      </c>
      <c r="C37">
        <v>8.5</v>
      </c>
      <c r="D37">
        <v>8.1499999999999986</v>
      </c>
      <c r="E37">
        <v>28.950000000000003</v>
      </c>
      <c r="F37">
        <v>28.65</v>
      </c>
      <c r="G37" s="5">
        <f t="shared" si="16"/>
        <v>8.6579999999999995</v>
      </c>
      <c r="H37" s="5">
        <f t="shared" si="17"/>
        <v>8.3109999999999999</v>
      </c>
      <c r="I37" s="5">
        <f t="shared" si="18"/>
        <v>0.96</v>
      </c>
      <c r="J37" s="5">
        <f t="shared" si="19"/>
        <v>34.58</v>
      </c>
      <c r="K37" s="5">
        <f t="shared" si="20"/>
        <v>0.442</v>
      </c>
      <c r="M37">
        <f t="shared" si="21"/>
        <v>15.277684283041996</v>
      </c>
      <c r="N37" s="5">
        <f t="shared" si="22"/>
        <v>8.6577162394703855</v>
      </c>
      <c r="O37" s="5">
        <f t="shared" si="23"/>
        <v>8.3110364903383225</v>
      </c>
      <c r="P37" s="5">
        <f t="shared" si="24"/>
        <v>0.95995713655391524</v>
      </c>
      <c r="Q37" s="16">
        <f t="shared" si="25"/>
        <v>34.579702067608991</v>
      </c>
      <c r="R37" s="5">
        <f t="shared" si="26"/>
        <v>0.44181075514102514</v>
      </c>
    </row>
    <row r="38" spans="1:18" x14ac:dyDescent="0.3">
      <c r="A38" t="s">
        <v>22</v>
      </c>
      <c r="B38" s="5">
        <f t="shared" si="27"/>
        <v>15.28</v>
      </c>
      <c r="C38">
        <v>9.3000000000000007</v>
      </c>
      <c r="D38">
        <v>9.0999999999999979</v>
      </c>
      <c r="E38">
        <v>29.750000000000004</v>
      </c>
      <c r="F38">
        <v>29.599999999999998</v>
      </c>
      <c r="G38" s="5">
        <f t="shared" si="16"/>
        <v>9.4489999999999998</v>
      </c>
      <c r="H38" s="5">
        <f t="shared" si="17"/>
        <v>9.2509999999999994</v>
      </c>
      <c r="I38" s="5">
        <f t="shared" si="18"/>
        <v>0.97899999999999998</v>
      </c>
      <c r="J38" s="5">
        <f t="shared" si="19"/>
        <v>37.659999999999997</v>
      </c>
      <c r="K38" s="5">
        <f t="shared" si="20"/>
        <v>0.40600000000000003</v>
      </c>
      <c r="M38">
        <f t="shared" si="21"/>
        <v>15.277684283041996</v>
      </c>
      <c r="N38" s="5">
        <f t="shared" si="22"/>
        <v>9.4493480681767998</v>
      </c>
      <c r="O38" s="5">
        <f t="shared" si="23"/>
        <v>9.2508655663243324</v>
      </c>
      <c r="P38" s="5">
        <f t="shared" si="24"/>
        <v>0.97899511157590757</v>
      </c>
      <c r="Q38" s="16">
        <f t="shared" si="25"/>
        <v>37.663345529969092</v>
      </c>
      <c r="R38" s="5">
        <f t="shared" si="26"/>
        <v>0.40563800342392298</v>
      </c>
    </row>
    <row r="39" spans="1:18" x14ac:dyDescent="0.3">
      <c r="A39" t="s">
        <v>22</v>
      </c>
      <c r="B39" s="5">
        <f>ROUND(M39,2)</f>
        <v>18.09</v>
      </c>
      <c r="C39">
        <v>4.1499999999999986</v>
      </c>
      <c r="D39">
        <v>0</v>
      </c>
      <c r="E39">
        <v>24.6</v>
      </c>
      <c r="F39" s="6" t="s">
        <v>30</v>
      </c>
      <c r="G39" s="5">
        <f t="shared" si="16"/>
        <v>4.4560000000000004</v>
      </c>
      <c r="H39" s="5">
        <f t="shared" si="17"/>
        <v>0</v>
      </c>
      <c r="I39" s="5">
        <f t="shared" si="18"/>
        <v>0</v>
      </c>
      <c r="J39" s="5">
        <f>ROUND(Q39,2)</f>
        <v>18.09</v>
      </c>
      <c r="K39" s="5">
        <f>ROUND(R39,3)</f>
        <v>1</v>
      </c>
      <c r="M39">
        <v>18.093153929111747</v>
      </c>
      <c r="N39" s="5">
        <f>(C39+((((1000*M39)/(30*E39))^2)/1962))</f>
        <v>4.4563492555618787</v>
      </c>
      <c r="O39" s="5">
        <f>IF(D39=0,0,(D39+((((1000*M39)/(30*F39))^2)/1962)))</f>
        <v>0</v>
      </c>
      <c r="P39" s="5">
        <f t="shared" si="24"/>
        <v>0</v>
      </c>
      <c r="Q39" s="5">
        <f>M39</f>
        <v>18.093153929111747</v>
      </c>
      <c r="R39" s="5">
        <f>M39/Q39</f>
        <v>1</v>
      </c>
    </row>
    <row r="40" spans="1:18" x14ac:dyDescent="0.3">
      <c r="A40" t="s">
        <v>22</v>
      </c>
      <c r="B40" s="5">
        <f t="shared" ref="B40:B41" si="28">ROUND(M40,2)</f>
        <v>18.09</v>
      </c>
      <c r="C40">
        <v>4.5</v>
      </c>
      <c r="D40">
        <v>0</v>
      </c>
      <c r="E40">
        <v>24.950000000000003</v>
      </c>
      <c r="F40">
        <v>19.399999999999999</v>
      </c>
      <c r="G40" s="5">
        <f t="shared" si="16"/>
        <v>4.798</v>
      </c>
      <c r="H40" s="5">
        <f t="shared" si="17"/>
        <v>0</v>
      </c>
      <c r="I40" s="5">
        <f t="shared" si="18"/>
        <v>0</v>
      </c>
      <c r="J40" s="5">
        <f>ROUND(Q40,2)</f>
        <v>19.54</v>
      </c>
      <c r="K40" s="5">
        <f>ROUND(R40,3)</f>
        <v>0.92600000000000005</v>
      </c>
      <c r="M40">
        <f>M39</f>
        <v>18.093153929111747</v>
      </c>
      <c r="N40" s="5">
        <f>(C40+((((1000*M40)/(30*E40))^2)/1962))</f>
        <v>4.7978145718223253</v>
      </c>
      <c r="O40" s="5">
        <f>IF(D40=0,0,(D40+((((1000*M40)/(30*F40))^2)/1962)))</f>
        <v>0</v>
      </c>
      <c r="P40" s="5">
        <f>O40/N40</f>
        <v>0</v>
      </c>
      <c r="Q40" s="16">
        <f xml:space="preserve"> 3.8953*N40 + 0.8553</f>
        <v>19.544227101619505</v>
      </c>
      <c r="R40" s="5">
        <f>M40/Q40</f>
        <v>0.92575438440400049</v>
      </c>
    </row>
    <row r="41" spans="1:18" x14ac:dyDescent="0.3">
      <c r="A41" t="s">
        <v>22</v>
      </c>
      <c r="B41" s="5">
        <f t="shared" si="28"/>
        <v>18.09</v>
      </c>
      <c r="C41">
        <v>4.8000000000000007</v>
      </c>
      <c r="D41">
        <v>0.29999999999999716</v>
      </c>
      <c r="E41">
        <v>25.250000000000004</v>
      </c>
      <c r="F41">
        <v>20.799999999999997</v>
      </c>
      <c r="G41" s="5">
        <f t="shared" ref="G41:G57" si="29">ROUND(N41,3)</f>
        <v>5.0910000000000002</v>
      </c>
      <c r="H41" s="5">
        <f t="shared" ref="H41:H57" si="30">ROUND(O41,3)</f>
        <v>0.72899999999999998</v>
      </c>
      <c r="I41" s="5">
        <f t="shared" ref="I41:I57" si="31">ROUND(P41,3)</f>
        <v>0.14299999999999999</v>
      </c>
      <c r="J41" s="5">
        <f t="shared" ref="J41:J55" si="32">ROUND(Q41,2)</f>
        <v>20.69</v>
      </c>
      <c r="K41" s="5">
        <f t="shared" ref="K41:K55" si="33">ROUND(R41,3)</f>
        <v>0.875</v>
      </c>
      <c r="M41">
        <f t="shared" ref="M41:M55" si="34">M40</f>
        <v>18.093153929111747</v>
      </c>
      <c r="N41" s="5">
        <f t="shared" ref="N41:N55" si="35">(C41+((((1000*M41)/(30*E41))^2)/1962))</f>
        <v>5.0907798302061797</v>
      </c>
      <c r="O41" s="5">
        <f t="shared" ref="O41:O55" si="36">IF(D41=0,0,(D41+((((1000*M41)/(30*F41))^2)/1962)))</f>
        <v>0.72850942006246799</v>
      </c>
      <c r="P41" s="5">
        <f t="shared" ref="P41:P56" si="37">O41/N41</f>
        <v>0.14310369812889018</v>
      </c>
      <c r="Q41" s="16">
        <f t="shared" ref="Q41:Q55" si="38" xml:space="preserve"> 3.8953*N41 + 0.8553</f>
        <v>20.685414672602132</v>
      </c>
      <c r="R41" s="5">
        <f t="shared" ref="R41:R55" si="39">M41/Q41</f>
        <v>0.87468171247619031</v>
      </c>
    </row>
    <row r="42" spans="1:18" x14ac:dyDescent="0.3">
      <c r="A42" t="s">
        <v>22</v>
      </c>
      <c r="B42" s="5">
        <f t="shared" ref="B42:B55" si="40">ROUND(M42,2)</f>
        <v>18.09</v>
      </c>
      <c r="C42">
        <v>5.1499999999999986</v>
      </c>
      <c r="D42">
        <v>1.6499999999999986</v>
      </c>
      <c r="E42">
        <v>25.6</v>
      </c>
      <c r="F42">
        <v>22.15</v>
      </c>
      <c r="G42" s="5">
        <f t="shared" si="29"/>
        <v>5.4329999999999998</v>
      </c>
      <c r="H42" s="5">
        <f t="shared" si="30"/>
        <v>2.028</v>
      </c>
      <c r="I42" s="5">
        <f t="shared" si="31"/>
        <v>0.373</v>
      </c>
      <c r="J42" s="5">
        <f t="shared" si="32"/>
        <v>22.02</v>
      </c>
      <c r="K42" s="5">
        <f t="shared" si="33"/>
        <v>0.82199999999999995</v>
      </c>
      <c r="M42">
        <f t="shared" si="34"/>
        <v>18.093153929111747</v>
      </c>
      <c r="N42" s="5">
        <f t="shared" si="35"/>
        <v>5.4328831718381139</v>
      </c>
      <c r="O42" s="5">
        <f t="shared" si="36"/>
        <v>2.0278675366413621</v>
      </c>
      <c r="P42" s="5">
        <f t="shared" si="37"/>
        <v>0.37325807909012543</v>
      </c>
      <c r="Q42" s="16">
        <f t="shared" si="38"/>
        <v>22.018009819261007</v>
      </c>
      <c r="R42" s="5">
        <f t="shared" si="39"/>
        <v>0.82174338542097214</v>
      </c>
    </row>
    <row r="43" spans="1:18" x14ac:dyDescent="0.3">
      <c r="A43" t="s">
        <v>22</v>
      </c>
      <c r="B43" s="5">
        <f t="shared" si="40"/>
        <v>18.09</v>
      </c>
      <c r="C43">
        <v>5.3500000000000014</v>
      </c>
      <c r="D43">
        <v>2.3999999999999986</v>
      </c>
      <c r="E43">
        <v>25.800000000000004</v>
      </c>
      <c r="F43">
        <v>22.9</v>
      </c>
      <c r="G43" s="5">
        <f t="shared" si="29"/>
        <v>5.6289999999999996</v>
      </c>
      <c r="H43" s="5">
        <f t="shared" si="30"/>
        <v>2.754</v>
      </c>
      <c r="I43" s="5">
        <f t="shared" si="31"/>
        <v>0.48899999999999999</v>
      </c>
      <c r="J43" s="5">
        <f t="shared" si="32"/>
        <v>22.78</v>
      </c>
      <c r="K43" s="5">
        <f t="shared" si="33"/>
        <v>0.79400000000000004</v>
      </c>
      <c r="M43">
        <f t="shared" si="34"/>
        <v>18.093153929111747</v>
      </c>
      <c r="N43" s="5">
        <f t="shared" si="35"/>
        <v>5.6285143853972537</v>
      </c>
      <c r="O43" s="5">
        <f t="shared" si="36"/>
        <v>2.7535217015232862</v>
      </c>
      <c r="P43" s="5">
        <f t="shared" si="37"/>
        <v>0.48920932114290866</v>
      </c>
      <c r="Q43" s="16">
        <f t="shared" si="38"/>
        <v>22.780052085437923</v>
      </c>
      <c r="R43" s="5">
        <f t="shared" si="39"/>
        <v>0.7942542827054262</v>
      </c>
    </row>
    <row r="44" spans="1:18" x14ac:dyDescent="0.3">
      <c r="A44" t="s">
        <v>22</v>
      </c>
      <c r="B44" s="5">
        <f t="shared" si="40"/>
        <v>18.09</v>
      </c>
      <c r="C44">
        <v>5.8000000000000007</v>
      </c>
      <c r="D44">
        <v>3.1499999999999986</v>
      </c>
      <c r="E44">
        <v>26.250000000000004</v>
      </c>
      <c r="F44">
        <v>23.65</v>
      </c>
      <c r="G44" s="5">
        <f t="shared" si="29"/>
        <v>6.069</v>
      </c>
      <c r="H44" s="5">
        <f t="shared" si="30"/>
        <v>3.4809999999999999</v>
      </c>
      <c r="I44" s="5">
        <f t="shared" si="31"/>
        <v>0.57399999999999995</v>
      </c>
      <c r="J44" s="5">
        <f t="shared" si="32"/>
        <v>24.5</v>
      </c>
      <c r="K44" s="5">
        <f t="shared" si="33"/>
        <v>0.73899999999999999</v>
      </c>
      <c r="M44">
        <f t="shared" si="34"/>
        <v>18.093153929111747</v>
      </c>
      <c r="N44" s="5">
        <f t="shared" si="35"/>
        <v>6.0690471698805659</v>
      </c>
      <c r="O44" s="5">
        <f t="shared" si="36"/>
        <v>3.4814551363405308</v>
      </c>
      <c r="P44" s="5">
        <f t="shared" si="37"/>
        <v>0.57364113985112475</v>
      </c>
      <c r="Q44" s="16">
        <f t="shared" si="38"/>
        <v>24.496059440835769</v>
      </c>
      <c r="R44" s="5">
        <f t="shared" si="39"/>
        <v>0.73861487692791272</v>
      </c>
    </row>
    <row r="45" spans="1:18" x14ac:dyDescent="0.3">
      <c r="A45" t="s">
        <v>22</v>
      </c>
      <c r="B45" s="5">
        <f t="shared" si="40"/>
        <v>18.09</v>
      </c>
      <c r="C45">
        <v>6.1499999999999986</v>
      </c>
      <c r="D45">
        <v>4</v>
      </c>
      <c r="E45">
        <v>26.6</v>
      </c>
      <c r="F45">
        <v>24.5</v>
      </c>
      <c r="G45" s="5">
        <f t="shared" si="29"/>
        <v>6.4119999999999999</v>
      </c>
      <c r="H45" s="5">
        <f t="shared" si="30"/>
        <v>4.3090000000000002</v>
      </c>
      <c r="I45" s="5">
        <f t="shared" si="31"/>
        <v>0.67200000000000004</v>
      </c>
      <c r="J45" s="5">
        <f t="shared" si="32"/>
        <v>25.83</v>
      </c>
      <c r="K45" s="5">
        <f t="shared" si="33"/>
        <v>0.7</v>
      </c>
      <c r="M45">
        <f t="shared" si="34"/>
        <v>18.093153929111747</v>
      </c>
      <c r="N45" s="5">
        <f t="shared" si="35"/>
        <v>6.4120135613881883</v>
      </c>
      <c r="O45" s="5">
        <f t="shared" si="36"/>
        <v>4.3088551695057511</v>
      </c>
      <c r="P45" s="5">
        <f t="shared" si="37"/>
        <v>0.67199720154255138</v>
      </c>
      <c r="Q45" s="16">
        <f t="shared" si="38"/>
        <v>25.832016425675413</v>
      </c>
      <c r="R45" s="5">
        <f t="shared" si="39"/>
        <v>0.70041585724327271</v>
      </c>
    </row>
    <row r="46" spans="1:18" x14ac:dyDescent="0.3">
      <c r="A46" t="s">
        <v>22</v>
      </c>
      <c r="B46" s="5">
        <f t="shared" si="40"/>
        <v>18.09</v>
      </c>
      <c r="C46">
        <v>6.5500000000000007</v>
      </c>
      <c r="D46">
        <v>4.6999999999999993</v>
      </c>
      <c r="E46">
        <v>27.000000000000004</v>
      </c>
      <c r="F46">
        <v>25.2</v>
      </c>
      <c r="G46" s="5">
        <f t="shared" si="29"/>
        <v>6.8040000000000003</v>
      </c>
      <c r="H46" s="5">
        <f t="shared" si="30"/>
        <v>4.992</v>
      </c>
      <c r="I46" s="5">
        <f t="shared" si="31"/>
        <v>0.73399999999999999</v>
      </c>
      <c r="J46" s="5">
        <f t="shared" si="32"/>
        <v>27.36</v>
      </c>
      <c r="K46" s="5">
        <f t="shared" si="33"/>
        <v>0.66100000000000003</v>
      </c>
      <c r="M46">
        <f t="shared" si="34"/>
        <v>18.093153929111747</v>
      </c>
      <c r="N46" s="5">
        <f t="shared" si="35"/>
        <v>6.8043077030121095</v>
      </c>
      <c r="O46" s="5">
        <f t="shared" si="36"/>
        <v>4.9919348631516547</v>
      </c>
      <c r="P46" s="5">
        <f t="shared" si="37"/>
        <v>0.73364331553404627</v>
      </c>
      <c r="Q46" s="16">
        <f t="shared" si="38"/>
        <v>27.360119795543071</v>
      </c>
      <c r="R46" s="5">
        <f t="shared" si="39"/>
        <v>0.66129659023127152</v>
      </c>
    </row>
    <row r="47" spans="1:18" x14ac:dyDescent="0.3">
      <c r="A47" t="s">
        <v>22</v>
      </c>
      <c r="B47" s="5">
        <f t="shared" si="40"/>
        <v>18.09</v>
      </c>
      <c r="C47">
        <v>6.8500000000000014</v>
      </c>
      <c r="D47">
        <v>5.2999999999999989</v>
      </c>
      <c r="E47">
        <v>27.300000000000004</v>
      </c>
      <c r="F47">
        <v>25.799999999999997</v>
      </c>
      <c r="G47" s="5">
        <f t="shared" si="29"/>
        <v>7.0990000000000002</v>
      </c>
      <c r="H47" s="5">
        <f t="shared" si="30"/>
        <v>5.5789999999999997</v>
      </c>
      <c r="I47" s="5">
        <f t="shared" si="31"/>
        <v>0.78600000000000003</v>
      </c>
      <c r="J47" s="5">
        <f t="shared" si="32"/>
        <v>28.51</v>
      </c>
      <c r="K47" s="5">
        <f t="shared" si="33"/>
        <v>0.63500000000000001</v>
      </c>
      <c r="M47">
        <f t="shared" si="34"/>
        <v>18.093153929111747</v>
      </c>
      <c r="N47" s="5">
        <f t="shared" si="35"/>
        <v>7.0987492325079211</v>
      </c>
      <c r="O47" s="5">
        <f t="shared" si="36"/>
        <v>5.5785143853972521</v>
      </c>
      <c r="P47" s="5">
        <f t="shared" si="37"/>
        <v>0.78584468935049501</v>
      </c>
      <c r="Q47" s="16">
        <f t="shared" si="38"/>
        <v>28.507057885388107</v>
      </c>
      <c r="R47" s="5">
        <f t="shared" si="39"/>
        <v>0.63469032833394479</v>
      </c>
    </row>
    <row r="48" spans="1:18" x14ac:dyDescent="0.3">
      <c r="A48" t="s">
        <v>22</v>
      </c>
      <c r="B48" s="5">
        <f t="shared" si="40"/>
        <v>18.09</v>
      </c>
      <c r="C48">
        <v>7.1999999999999993</v>
      </c>
      <c r="D48">
        <v>5.9999999999999982</v>
      </c>
      <c r="E48">
        <v>27.650000000000002</v>
      </c>
      <c r="F48">
        <v>26.5</v>
      </c>
      <c r="G48" s="5">
        <f t="shared" si="29"/>
        <v>7.4420000000000002</v>
      </c>
      <c r="H48" s="5">
        <f t="shared" si="30"/>
        <v>6.2640000000000002</v>
      </c>
      <c r="I48" s="5">
        <f t="shared" si="31"/>
        <v>0.84199999999999997</v>
      </c>
      <c r="J48" s="5">
        <f t="shared" si="32"/>
        <v>29.85</v>
      </c>
      <c r="K48" s="5">
        <f t="shared" si="33"/>
        <v>0.60599999999999998</v>
      </c>
      <c r="M48">
        <f t="shared" si="34"/>
        <v>18.093153929111747</v>
      </c>
      <c r="N48" s="5">
        <f t="shared" si="35"/>
        <v>7.4424916408553399</v>
      </c>
      <c r="O48" s="5">
        <f t="shared" si="36"/>
        <v>6.2639947532870428</v>
      </c>
      <c r="P48" s="5">
        <f t="shared" si="37"/>
        <v>0.84165291082102489</v>
      </c>
      <c r="Q48" s="16">
        <f t="shared" si="38"/>
        <v>29.846037688623806</v>
      </c>
      <c r="R48" s="5">
        <f t="shared" si="39"/>
        <v>0.60621627962388391</v>
      </c>
    </row>
    <row r="49" spans="1:18" x14ac:dyDescent="0.3">
      <c r="A49" t="s">
        <v>22</v>
      </c>
      <c r="B49" s="5">
        <f t="shared" si="40"/>
        <v>18.09</v>
      </c>
      <c r="C49">
        <v>7.65</v>
      </c>
      <c r="D49">
        <v>6.6499999999999986</v>
      </c>
      <c r="E49">
        <v>28.1</v>
      </c>
      <c r="F49">
        <v>27.15</v>
      </c>
      <c r="G49" s="5">
        <f t="shared" si="29"/>
        <v>7.8849999999999998</v>
      </c>
      <c r="H49" s="5">
        <f t="shared" si="30"/>
        <v>6.9020000000000001</v>
      </c>
      <c r="I49" s="5">
        <f t="shared" si="31"/>
        <v>0.875</v>
      </c>
      <c r="J49" s="5">
        <f t="shared" si="32"/>
        <v>31.57</v>
      </c>
      <c r="K49" s="5">
        <f t="shared" si="33"/>
        <v>0.57299999999999995</v>
      </c>
      <c r="M49">
        <f t="shared" si="34"/>
        <v>18.093153929111747</v>
      </c>
      <c r="N49" s="5">
        <f t="shared" si="35"/>
        <v>7.8847871930393838</v>
      </c>
      <c r="O49" s="5">
        <f t="shared" si="36"/>
        <v>6.9015054356580166</v>
      </c>
      <c r="P49" s="5">
        <f t="shared" si="37"/>
        <v>0.87529381157561248</v>
      </c>
      <c r="Q49" s="16">
        <f t="shared" si="38"/>
        <v>31.568911553046313</v>
      </c>
      <c r="R49" s="5">
        <f t="shared" si="39"/>
        <v>0.57313201624671817</v>
      </c>
    </row>
    <row r="50" spans="1:18" x14ac:dyDescent="0.3">
      <c r="A50" t="s">
        <v>22</v>
      </c>
      <c r="B50" s="5">
        <f t="shared" si="40"/>
        <v>18.09</v>
      </c>
      <c r="C50">
        <v>8.0500000000000007</v>
      </c>
      <c r="D50">
        <v>7.2499999999999982</v>
      </c>
      <c r="E50">
        <v>28.500000000000004</v>
      </c>
      <c r="F50">
        <v>27.75</v>
      </c>
      <c r="G50" s="5">
        <f t="shared" si="29"/>
        <v>8.2780000000000005</v>
      </c>
      <c r="H50" s="5">
        <f t="shared" si="30"/>
        <v>7.4909999999999997</v>
      </c>
      <c r="I50" s="5">
        <f t="shared" si="31"/>
        <v>0.90500000000000003</v>
      </c>
      <c r="J50" s="5">
        <f t="shared" si="32"/>
        <v>33.1</v>
      </c>
      <c r="K50" s="5">
        <f t="shared" si="33"/>
        <v>0.54700000000000004</v>
      </c>
      <c r="M50">
        <f t="shared" si="34"/>
        <v>18.093153929111747</v>
      </c>
      <c r="N50" s="5">
        <f t="shared" si="35"/>
        <v>8.2782429245870457</v>
      </c>
      <c r="O50" s="5">
        <f t="shared" si="36"/>
        <v>7.4907471023401682</v>
      </c>
      <c r="P50" s="5">
        <f t="shared" si="37"/>
        <v>0.90487162198297522</v>
      </c>
      <c r="Q50" s="16">
        <f t="shared" si="38"/>
        <v>33.101539664143921</v>
      </c>
      <c r="R50" s="5">
        <f t="shared" si="39"/>
        <v>0.54659553944285311</v>
      </c>
    </row>
    <row r="51" spans="1:18" x14ac:dyDescent="0.3">
      <c r="A51" t="s">
        <v>22</v>
      </c>
      <c r="B51" s="5">
        <f t="shared" si="40"/>
        <v>18.09</v>
      </c>
      <c r="C51">
        <v>8.4499999999999993</v>
      </c>
      <c r="D51">
        <v>7.7999999999999989</v>
      </c>
      <c r="E51">
        <v>28.900000000000002</v>
      </c>
      <c r="F51">
        <v>28.299999999999997</v>
      </c>
      <c r="G51" s="5">
        <f t="shared" si="29"/>
        <v>8.6720000000000006</v>
      </c>
      <c r="H51" s="5">
        <f t="shared" si="30"/>
        <v>8.0310000000000006</v>
      </c>
      <c r="I51" s="5">
        <f t="shared" si="31"/>
        <v>0.92600000000000005</v>
      </c>
      <c r="J51" s="5">
        <f t="shared" si="32"/>
        <v>34.64</v>
      </c>
      <c r="K51" s="5">
        <f t="shared" si="33"/>
        <v>0.52200000000000002</v>
      </c>
      <c r="M51">
        <f t="shared" si="34"/>
        <v>18.093153929111747</v>
      </c>
      <c r="N51" s="5">
        <f t="shared" si="35"/>
        <v>8.6719685055205602</v>
      </c>
      <c r="O51" s="5">
        <f t="shared" si="36"/>
        <v>8.0314803724554267</v>
      </c>
      <c r="P51" s="5">
        <f t="shared" si="37"/>
        <v>0.9261427053549145</v>
      </c>
      <c r="Q51" s="16">
        <f t="shared" si="38"/>
        <v>34.635218919554241</v>
      </c>
      <c r="R51" s="5">
        <f t="shared" si="39"/>
        <v>0.52239178770995931</v>
      </c>
    </row>
    <row r="52" spans="1:18" x14ac:dyDescent="0.3">
      <c r="A52" t="s">
        <v>22</v>
      </c>
      <c r="B52" s="5">
        <f t="shared" si="40"/>
        <v>18.09</v>
      </c>
      <c r="C52">
        <v>9.0500000000000007</v>
      </c>
      <c r="D52">
        <v>8.4499999999999993</v>
      </c>
      <c r="E52">
        <v>29.500000000000004</v>
      </c>
      <c r="F52">
        <v>28.95</v>
      </c>
      <c r="G52" s="5">
        <f t="shared" si="29"/>
        <v>9.2629999999999999</v>
      </c>
      <c r="H52" s="5">
        <f t="shared" si="30"/>
        <v>8.6709999999999994</v>
      </c>
      <c r="I52" s="5">
        <f t="shared" si="31"/>
        <v>0.93600000000000005</v>
      </c>
      <c r="J52" s="5">
        <f t="shared" si="32"/>
        <v>36.94</v>
      </c>
      <c r="K52" s="5">
        <f t="shared" si="33"/>
        <v>0.49</v>
      </c>
      <c r="M52">
        <f t="shared" si="34"/>
        <v>18.093153929111747</v>
      </c>
      <c r="N52" s="5">
        <f t="shared" si="35"/>
        <v>9.2630311008283002</v>
      </c>
      <c r="O52" s="5">
        <f t="shared" si="36"/>
        <v>8.6712024370477678</v>
      </c>
      <c r="P52" s="5">
        <f t="shared" si="37"/>
        <v>0.93610853106953174</v>
      </c>
      <c r="Q52" s="16">
        <f t="shared" si="38"/>
        <v>36.93758504705648</v>
      </c>
      <c r="R52" s="5">
        <f t="shared" si="39"/>
        <v>0.48983045063888314</v>
      </c>
    </row>
    <row r="53" spans="1:18" x14ac:dyDescent="0.3">
      <c r="A53" t="s">
        <v>22</v>
      </c>
      <c r="B53" s="5">
        <f t="shared" si="40"/>
        <v>18.09</v>
      </c>
      <c r="C53">
        <v>9.5500000000000007</v>
      </c>
      <c r="D53">
        <v>9.1499999999999986</v>
      </c>
      <c r="E53">
        <v>30.000000000000004</v>
      </c>
      <c r="F53">
        <v>29.65</v>
      </c>
      <c r="G53" s="5">
        <f t="shared" si="29"/>
        <v>9.7560000000000002</v>
      </c>
      <c r="H53" s="5">
        <f t="shared" si="30"/>
        <v>9.3610000000000007</v>
      </c>
      <c r="I53" s="5">
        <f t="shared" si="31"/>
        <v>0.96</v>
      </c>
      <c r="J53" s="5">
        <f t="shared" si="32"/>
        <v>38.86</v>
      </c>
      <c r="K53" s="5">
        <f t="shared" si="33"/>
        <v>0.46600000000000003</v>
      </c>
      <c r="M53">
        <f t="shared" si="34"/>
        <v>18.093153929111747</v>
      </c>
      <c r="N53" s="5">
        <f t="shared" si="35"/>
        <v>9.755989239439808</v>
      </c>
      <c r="O53" s="5">
        <f t="shared" si="36"/>
        <v>9.3608810950644834</v>
      </c>
      <c r="P53" s="5">
        <f t="shared" si="37"/>
        <v>0.9595009655424741</v>
      </c>
      <c r="Q53" s="16">
        <f t="shared" si="38"/>
        <v>38.857804884389886</v>
      </c>
      <c r="R53" s="5">
        <f t="shared" si="39"/>
        <v>0.46562470481651425</v>
      </c>
    </row>
    <row r="54" spans="1:18" x14ac:dyDescent="0.3">
      <c r="A54" t="s">
        <v>22</v>
      </c>
      <c r="B54" s="5">
        <f t="shared" si="40"/>
        <v>18.09</v>
      </c>
      <c r="C54">
        <v>9.9499999999999993</v>
      </c>
      <c r="D54">
        <v>9.5499999999999989</v>
      </c>
      <c r="E54">
        <v>30.400000000000002</v>
      </c>
      <c r="F54">
        <v>30.049999999999997</v>
      </c>
      <c r="G54" s="5">
        <f t="shared" si="29"/>
        <v>10.151</v>
      </c>
      <c r="H54" s="5">
        <f t="shared" si="30"/>
        <v>9.7550000000000008</v>
      </c>
      <c r="I54" s="5">
        <f t="shared" si="31"/>
        <v>0.96099999999999997</v>
      </c>
      <c r="J54" s="5">
        <f t="shared" si="32"/>
        <v>40.39</v>
      </c>
      <c r="K54" s="5">
        <f t="shared" si="33"/>
        <v>0.44800000000000001</v>
      </c>
      <c r="M54">
        <f t="shared" si="34"/>
        <v>18.093153929111747</v>
      </c>
      <c r="N54" s="5">
        <f t="shared" si="35"/>
        <v>10.150604132937831</v>
      </c>
      <c r="O54" s="5">
        <f t="shared" si="36"/>
        <v>9.7553043214119857</v>
      </c>
      <c r="P54" s="5">
        <f t="shared" si="37"/>
        <v>0.96105652369565553</v>
      </c>
      <c r="Q54" s="16">
        <f t="shared" si="38"/>
        <v>40.394948279032732</v>
      </c>
      <c r="R54" s="5">
        <f t="shared" si="39"/>
        <v>0.4479063521540172</v>
      </c>
    </row>
    <row r="55" spans="1:18" x14ac:dyDescent="0.3">
      <c r="A55" t="s">
        <v>22</v>
      </c>
      <c r="B55" s="5">
        <f t="shared" si="40"/>
        <v>18.09</v>
      </c>
      <c r="C55">
        <v>10.35</v>
      </c>
      <c r="D55">
        <v>10.149999999999999</v>
      </c>
      <c r="E55">
        <v>30.800000000000004</v>
      </c>
      <c r="F55">
        <v>30.65</v>
      </c>
      <c r="G55" s="5">
        <f t="shared" si="29"/>
        <v>10.545</v>
      </c>
      <c r="H55" s="5">
        <f t="shared" si="30"/>
        <v>10.347</v>
      </c>
      <c r="I55" s="5">
        <f t="shared" si="31"/>
        <v>0.98099999999999998</v>
      </c>
      <c r="J55" s="5">
        <f t="shared" si="32"/>
        <v>41.93</v>
      </c>
      <c r="K55" s="5">
        <f t="shared" si="33"/>
        <v>0.43099999999999999</v>
      </c>
      <c r="M55">
        <f t="shared" si="34"/>
        <v>18.093153929111747</v>
      </c>
      <c r="N55" s="5">
        <f t="shared" si="35"/>
        <v>10.545427470374248</v>
      </c>
      <c r="O55" s="5">
        <f t="shared" si="36"/>
        <v>10.347344981087664</v>
      </c>
      <c r="P55" s="5">
        <f t="shared" si="37"/>
        <v>0.98121626744453305</v>
      </c>
      <c r="Q55" s="16">
        <f t="shared" si="38"/>
        <v>41.932903625348807</v>
      </c>
      <c r="R55" s="5">
        <f t="shared" si="39"/>
        <v>0.43147868057899708</v>
      </c>
    </row>
    <row r="56" spans="1:18" x14ac:dyDescent="0.3">
      <c r="A56" t="s">
        <v>22</v>
      </c>
      <c r="B56" s="5">
        <f>ROUND(M56,2)</f>
        <v>21.59</v>
      </c>
      <c r="C56">
        <v>4.8999999999999986</v>
      </c>
      <c r="D56">
        <v>0</v>
      </c>
      <c r="E56">
        <v>25.35</v>
      </c>
      <c r="F56" s="6" t="s">
        <v>30</v>
      </c>
      <c r="G56" s="5">
        <f t="shared" si="29"/>
        <v>5.3109999999999999</v>
      </c>
      <c r="H56" s="5">
        <f t="shared" si="30"/>
        <v>0</v>
      </c>
      <c r="I56" s="5">
        <f t="shared" si="31"/>
        <v>0</v>
      </c>
      <c r="J56" s="5">
        <f>ROUND(Q56,2)</f>
        <v>21.59</v>
      </c>
      <c r="K56" s="5">
        <f>ROUND(R56,3)</f>
        <v>1</v>
      </c>
      <c r="M56">
        <v>21.590226907268679</v>
      </c>
      <c r="N56" s="5">
        <f>(C56+((((1000*M56)/(30*E56))^2)/1962))</f>
        <v>5.310787267030098</v>
      </c>
      <c r="O56" s="5">
        <f>IF(D56=0,0,(D56+((((1000*M56)/(30*F56))^2)/1962)))</f>
        <v>0</v>
      </c>
      <c r="P56" s="5">
        <f t="shared" si="37"/>
        <v>0</v>
      </c>
      <c r="Q56" s="5">
        <f>M56</f>
        <v>21.590226907268679</v>
      </c>
      <c r="R56" s="5">
        <f>M56/Q56</f>
        <v>1</v>
      </c>
    </row>
    <row r="57" spans="1:18" x14ac:dyDescent="0.3">
      <c r="A57" t="s">
        <v>22</v>
      </c>
      <c r="B57" s="5">
        <f t="shared" ref="B57:B58" si="41">ROUND(M57,2)</f>
        <v>21.59</v>
      </c>
      <c r="C57">
        <v>4.8500000000000014</v>
      </c>
      <c r="D57">
        <v>0</v>
      </c>
      <c r="E57">
        <v>25.300000000000004</v>
      </c>
      <c r="F57">
        <v>19.399999999999999</v>
      </c>
      <c r="G57" s="5">
        <f t="shared" si="29"/>
        <v>5.2619999999999996</v>
      </c>
      <c r="H57" s="5">
        <f t="shared" si="30"/>
        <v>0</v>
      </c>
      <c r="I57" s="5">
        <f t="shared" si="31"/>
        <v>0</v>
      </c>
      <c r="J57" s="5">
        <f>ROUND(Q57,2)</f>
        <v>21.35</v>
      </c>
      <c r="K57" s="5">
        <f>ROUND(R57,3)</f>
        <v>1.0109999999999999</v>
      </c>
      <c r="M57">
        <f>M56</f>
        <v>21.590226907268679</v>
      </c>
      <c r="N57" s="5">
        <f>(C57+((((1000*M57)/(30*E57))^2)/1962))</f>
        <v>5.2624125365293173</v>
      </c>
      <c r="O57" s="5">
        <f>IF(D57=0,0,(D57+((((1000*M57)/(30*F57))^2)/1962)))</f>
        <v>0</v>
      </c>
      <c r="P57" s="5">
        <f>O57/N57</f>
        <v>0</v>
      </c>
      <c r="Q57" s="16">
        <f xml:space="preserve"> 3.8953*N57 + 0.8553</f>
        <v>21.35397555354265</v>
      </c>
      <c r="R57" s="5">
        <f>M57/Q57</f>
        <v>1.0110635770437058</v>
      </c>
    </row>
    <row r="58" spans="1:18" x14ac:dyDescent="0.3">
      <c r="A58" t="s">
        <v>22</v>
      </c>
      <c r="B58" s="5">
        <f t="shared" si="41"/>
        <v>21.59</v>
      </c>
      <c r="C58">
        <v>5.3000000000000007</v>
      </c>
      <c r="D58">
        <v>0.39999999999999858</v>
      </c>
      <c r="E58">
        <v>25.750000000000004</v>
      </c>
      <c r="F58">
        <v>20.9</v>
      </c>
      <c r="G58" s="5">
        <f t="shared" ref="G58:G75" si="42">ROUND(N58,3)</f>
        <v>5.6980000000000004</v>
      </c>
      <c r="H58" s="5">
        <f t="shared" ref="H58:H75" si="43">ROUND(O58,3)</f>
        <v>1.004</v>
      </c>
      <c r="I58" s="5">
        <f t="shared" ref="I58:I75" si="44">ROUND(P58,3)</f>
        <v>0.17599999999999999</v>
      </c>
      <c r="J58" s="5">
        <f t="shared" ref="J58:J73" si="45">ROUND(Q58,2)</f>
        <v>23.05</v>
      </c>
      <c r="K58" s="5">
        <f t="shared" ref="K58:K73" si="46">ROUND(R58,3)</f>
        <v>0.93700000000000006</v>
      </c>
      <c r="M58">
        <f t="shared" ref="M58:M73" si="47">M57</f>
        <v>21.590226907268679</v>
      </c>
      <c r="N58" s="5">
        <f t="shared" ref="N58:N73" si="48">(C58+((((1000*M58)/(30*E58))^2)/1962))</f>
        <v>5.698124069008653</v>
      </c>
      <c r="O58" s="5">
        <f t="shared" ref="O58:O73" si="49">IF(D58=0,0,(D58+((((1000*M58)/(30*F58))^2)/1962)))</f>
        <v>1.0043385923102703</v>
      </c>
      <c r="P58" s="5">
        <f t="shared" ref="P58:P74" si="50">O58/N58</f>
        <v>0.17625776135215024</v>
      </c>
      <c r="Q58" s="16">
        <f t="shared" ref="Q58:Q73" si="51" xml:space="preserve"> 3.8953*N58 + 0.8553</f>
        <v>23.051202686009407</v>
      </c>
      <c r="R58" s="5">
        <f t="shared" ref="R58:R73" si="52">M58/Q58</f>
        <v>0.93662040984840034</v>
      </c>
    </row>
    <row r="59" spans="1:18" x14ac:dyDescent="0.3">
      <c r="A59" t="s">
        <v>22</v>
      </c>
      <c r="B59" s="5">
        <f t="shared" ref="B59:B73" si="53">ROUND(M59,2)</f>
        <v>21.59</v>
      </c>
      <c r="C59">
        <v>5.6499999999999986</v>
      </c>
      <c r="D59">
        <v>1.7999999999999972</v>
      </c>
      <c r="E59">
        <v>26.1</v>
      </c>
      <c r="F59">
        <v>22.299999999999997</v>
      </c>
      <c r="G59" s="5">
        <f t="shared" si="42"/>
        <v>6.0380000000000003</v>
      </c>
      <c r="H59" s="5">
        <f t="shared" si="43"/>
        <v>2.331</v>
      </c>
      <c r="I59" s="5">
        <f t="shared" si="44"/>
        <v>0.38600000000000001</v>
      </c>
      <c r="J59" s="5">
        <f t="shared" si="45"/>
        <v>24.37</v>
      </c>
      <c r="K59" s="5">
        <f t="shared" si="46"/>
        <v>0.88600000000000001</v>
      </c>
      <c r="M59">
        <f t="shared" si="47"/>
        <v>21.590226907268679</v>
      </c>
      <c r="N59" s="5">
        <f t="shared" si="48"/>
        <v>6.0375180054712185</v>
      </c>
      <c r="O59" s="5">
        <f t="shared" si="49"/>
        <v>2.3308394307286462</v>
      </c>
      <c r="P59" s="5">
        <f t="shared" si="50"/>
        <v>0.38605920986346243</v>
      </c>
      <c r="Q59" s="16">
        <f t="shared" si="51"/>
        <v>24.373243886712039</v>
      </c>
      <c r="R59" s="5">
        <f t="shared" si="52"/>
        <v>0.88581671802165718</v>
      </c>
    </row>
    <row r="60" spans="1:18" x14ac:dyDescent="0.3">
      <c r="A60" t="s">
        <v>22</v>
      </c>
      <c r="B60" s="5">
        <f t="shared" si="53"/>
        <v>21.59</v>
      </c>
      <c r="C60">
        <v>5.8000000000000007</v>
      </c>
      <c r="D60">
        <v>2.3999999999999986</v>
      </c>
      <c r="E60">
        <v>26.250000000000004</v>
      </c>
      <c r="F60">
        <v>22.9</v>
      </c>
      <c r="G60" s="5">
        <f t="shared" si="42"/>
        <v>6.1829999999999998</v>
      </c>
      <c r="H60" s="5">
        <f t="shared" si="43"/>
        <v>2.903</v>
      </c>
      <c r="I60" s="5">
        <f t="shared" si="44"/>
        <v>0.47</v>
      </c>
      <c r="J60" s="5">
        <f t="shared" si="45"/>
        <v>24.94</v>
      </c>
      <c r="K60" s="5">
        <f t="shared" si="46"/>
        <v>0.86599999999999999</v>
      </c>
      <c r="M60">
        <f t="shared" si="47"/>
        <v>21.590226907268679</v>
      </c>
      <c r="N60" s="5">
        <f t="shared" si="48"/>
        <v>6.1831018819149932</v>
      </c>
      <c r="O60" s="5">
        <f t="shared" si="49"/>
        <v>2.9033869310406915</v>
      </c>
      <c r="P60" s="5">
        <f t="shared" si="50"/>
        <v>0.46956802370228323</v>
      </c>
      <c r="Q60" s="16">
        <f t="shared" si="51"/>
        <v>24.940336760623474</v>
      </c>
      <c r="R60" s="5">
        <f t="shared" si="52"/>
        <v>0.86567503536503787</v>
      </c>
    </row>
    <row r="61" spans="1:18" x14ac:dyDescent="0.3">
      <c r="A61" t="s">
        <v>22</v>
      </c>
      <c r="B61" s="5">
        <f t="shared" si="53"/>
        <v>21.59</v>
      </c>
      <c r="C61">
        <v>6.1499999999999986</v>
      </c>
      <c r="D61">
        <v>3.25</v>
      </c>
      <c r="E61">
        <v>26.6</v>
      </c>
      <c r="F61">
        <v>23.75</v>
      </c>
      <c r="G61" s="5">
        <f t="shared" si="42"/>
        <v>6.5229999999999997</v>
      </c>
      <c r="H61" s="5">
        <f t="shared" si="43"/>
        <v>3.718</v>
      </c>
      <c r="I61" s="5">
        <f t="shared" si="44"/>
        <v>0.56999999999999995</v>
      </c>
      <c r="J61" s="5">
        <f t="shared" si="45"/>
        <v>26.26</v>
      </c>
      <c r="K61" s="5">
        <f t="shared" si="46"/>
        <v>0.82199999999999995</v>
      </c>
      <c r="M61">
        <f t="shared" si="47"/>
        <v>21.590226907268679</v>
      </c>
      <c r="N61" s="5">
        <f t="shared" si="48"/>
        <v>6.5230865799466455</v>
      </c>
      <c r="O61" s="5">
        <f t="shared" si="49"/>
        <v>3.7179998058850745</v>
      </c>
      <c r="P61" s="5">
        <f t="shared" si="50"/>
        <v>0.56997554153504504</v>
      </c>
      <c r="Q61" s="16">
        <f t="shared" si="51"/>
        <v>26.264679154866169</v>
      </c>
      <c r="R61" s="5">
        <f t="shared" si="52"/>
        <v>0.82202515324724867</v>
      </c>
    </row>
    <row r="62" spans="1:18" x14ac:dyDescent="0.3">
      <c r="A62" t="s">
        <v>22</v>
      </c>
      <c r="B62" s="5">
        <f t="shared" si="53"/>
        <v>21.59</v>
      </c>
      <c r="C62">
        <v>6.5500000000000007</v>
      </c>
      <c r="D62">
        <v>4.0999999999999979</v>
      </c>
      <c r="E62">
        <v>27.000000000000004</v>
      </c>
      <c r="F62">
        <v>24.599999999999998</v>
      </c>
      <c r="G62" s="5">
        <f t="shared" si="42"/>
        <v>6.9119999999999999</v>
      </c>
      <c r="H62" s="5">
        <f t="shared" si="43"/>
        <v>4.5359999999999996</v>
      </c>
      <c r="I62" s="5">
        <f t="shared" si="44"/>
        <v>0.65600000000000003</v>
      </c>
      <c r="J62" s="5">
        <f t="shared" si="45"/>
        <v>27.78</v>
      </c>
      <c r="K62" s="5">
        <f t="shared" si="46"/>
        <v>0.77700000000000002</v>
      </c>
      <c r="M62">
        <f t="shared" si="47"/>
        <v>21.590226907268679</v>
      </c>
      <c r="N62" s="5">
        <f t="shared" si="48"/>
        <v>6.9121140473347742</v>
      </c>
      <c r="O62" s="5">
        <f t="shared" si="49"/>
        <v>4.5362171004478959</v>
      </c>
      <c r="P62" s="5">
        <f t="shared" si="50"/>
        <v>0.65627058080689582</v>
      </c>
      <c r="Q62" s="16">
        <f t="shared" si="51"/>
        <v>27.780057848583148</v>
      </c>
      <c r="R62" s="5">
        <f t="shared" si="52"/>
        <v>0.77718437538710294</v>
      </c>
    </row>
    <row r="63" spans="1:18" x14ac:dyDescent="0.3">
      <c r="A63" t="s">
        <v>22</v>
      </c>
      <c r="B63" s="5">
        <f t="shared" si="53"/>
        <v>21.59</v>
      </c>
      <c r="C63">
        <v>6.8500000000000014</v>
      </c>
      <c r="D63">
        <v>4.75</v>
      </c>
      <c r="E63">
        <v>27.300000000000004</v>
      </c>
      <c r="F63">
        <v>25.25</v>
      </c>
      <c r="G63" s="5">
        <f t="shared" si="42"/>
        <v>7.2039999999999997</v>
      </c>
      <c r="H63" s="5">
        <f t="shared" si="43"/>
        <v>5.1639999999999997</v>
      </c>
      <c r="I63" s="5">
        <f t="shared" si="44"/>
        <v>0.71699999999999997</v>
      </c>
      <c r="J63" s="5">
        <f t="shared" si="45"/>
        <v>28.92</v>
      </c>
      <c r="K63" s="5">
        <f t="shared" si="46"/>
        <v>0.747</v>
      </c>
      <c r="M63">
        <f t="shared" si="47"/>
        <v>21.590226907268679</v>
      </c>
      <c r="N63" s="5">
        <f t="shared" si="48"/>
        <v>7.2041992251433005</v>
      </c>
      <c r="O63" s="5">
        <f t="shared" si="49"/>
        <v>5.164047470651191</v>
      </c>
      <c r="P63" s="5">
        <f t="shared" si="50"/>
        <v>0.71681075290480623</v>
      </c>
      <c r="Q63" s="16">
        <f t="shared" si="51"/>
        <v>28.9178172417007</v>
      </c>
      <c r="R63" s="5">
        <f t="shared" si="52"/>
        <v>0.74660638203822216</v>
      </c>
    </row>
    <row r="64" spans="1:18" x14ac:dyDescent="0.3">
      <c r="A64" t="s">
        <v>22</v>
      </c>
      <c r="B64" s="5">
        <f t="shared" si="53"/>
        <v>21.59</v>
      </c>
      <c r="C64">
        <v>7.1000000000000014</v>
      </c>
      <c r="D64">
        <v>5.2999999999999989</v>
      </c>
      <c r="E64">
        <v>27.550000000000004</v>
      </c>
      <c r="F64">
        <v>25.799999999999997</v>
      </c>
      <c r="G64" s="5">
        <f t="shared" si="42"/>
        <v>7.4480000000000004</v>
      </c>
      <c r="H64" s="5">
        <f t="shared" si="43"/>
        <v>5.6970000000000001</v>
      </c>
      <c r="I64" s="5">
        <f t="shared" si="44"/>
        <v>0.76500000000000001</v>
      </c>
      <c r="J64" s="5">
        <f t="shared" si="45"/>
        <v>29.87</v>
      </c>
      <c r="K64" s="5">
        <f t="shared" si="46"/>
        <v>0.72299999999999998</v>
      </c>
      <c r="M64">
        <f t="shared" si="47"/>
        <v>21.590226907268679</v>
      </c>
      <c r="N64" s="5">
        <f t="shared" si="48"/>
        <v>7.4478000935531181</v>
      </c>
      <c r="O64" s="5">
        <f t="shared" si="49"/>
        <v>5.6965824477300782</v>
      </c>
      <c r="P64" s="5">
        <f t="shared" si="50"/>
        <v>0.76486779668819127</v>
      </c>
      <c r="Q64" s="16">
        <f t="shared" si="51"/>
        <v>29.866715704417462</v>
      </c>
      <c r="R64" s="5">
        <f t="shared" si="52"/>
        <v>0.72288587472894983</v>
      </c>
    </row>
    <row r="65" spans="1:18" x14ac:dyDescent="0.3">
      <c r="A65" t="s">
        <v>22</v>
      </c>
      <c r="B65" s="5">
        <f t="shared" si="53"/>
        <v>21.59</v>
      </c>
      <c r="C65">
        <v>7.6</v>
      </c>
      <c r="D65">
        <v>5.8999999999999986</v>
      </c>
      <c r="E65">
        <v>28.050000000000004</v>
      </c>
      <c r="F65">
        <v>26.4</v>
      </c>
      <c r="G65" s="5">
        <f t="shared" si="42"/>
        <v>7.9359999999999999</v>
      </c>
      <c r="H65" s="5">
        <f t="shared" si="43"/>
        <v>6.2789999999999999</v>
      </c>
      <c r="I65" s="5">
        <f t="shared" si="44"/>
        <v>0.79100000000000004</v>
      </c>
      <c r="J65" s="5">
        <f t="shared" si="45"/>
        <v>31.77</v>
      </c>
      <c r="K65" s="5">
        <f t="shared" si="46"/>
        <v>0.68</v>
      </c>
      <c r="M65">
        <f t="shared" si="47"/>
        <v>21.590226907268679</v>
      </c>
      <c r="N65" s="5">
        <f t="shared" si="48"/>
        <v>7.9355113138393047</v>
      </c>
      <c r="O65" s="5">
        <f t="shared" si="49"/>
        <v>6.2787608191389017</v>
      </c>
      <c r="P65" s="5">
        <f t="shared" si="50"/>
        <v>0.79122322063720363</v>
      </c>
      <c r="Q65" s="16">
        <f t="shared" si="51"/>
        <v>31.766497220798247</v>
      </c>
      <c r="R65" s="5">
        <f t="shared" si="52"/>
        <v>0.6796540001625696</v>
      </c>
    </row>
    <row r="66" spans="1:18" x14ac:dyDescent="0.3">
      <c r="A66" t="s">
        <v>22</v>
      </c>
      <c r="B66" s="5">
        <f t="shared" si="53"/>
        <v>21.59</v>
      </c>
      <c r="C66">
        <v>8</v>
      </c>
      <c r="D66">
        <v>6.6499999999999986</v>
      </c>
      <c r="E66">
        <v>28.450000000000003</v>
      </c>
      <c r="F66">
        <v>27.15</v>
      </c>
      <c r="G66" s="5">
        <f t="shared" si="42"/>
        <v>8.3260000000000005</v>
      </c>
      <c r="H66" s="5">
        <f t="shared" si="43"/>
        <v>7.008</v>
      </c>
      <c r="I66" s="5">
        <f t="shared" si="44"/>
        <v>0.84199999999999997</v>
      </c>
      <c r="J66" s="5">
        <f t="shared" si="45"/>
        <v>33.29</v>
      </c>
      <c r="K66" s="5">
        <f t="shared" si="46"/>
        <v>0.64900000000000002</v>
      </c>
      <c r="M66">
        <f t="shared" si="47"/>
        <v>21.590226907268679</v>
      </c>
      <c r="N66" s="5">
        <f t="shared" si="48"/>
        <v>8.3261432235594146</v>
      </c>
      <c r="O66" s="5">
        <f t="shared" si="49"/>
        <v>7.0081238403481763</v>
      </c>
      <c r="P66" s="5">
        <f t="shared" si="50"/>
        <v>0.84170109163125983</v>
      </c>
      <c r="Q66" s="16">
        <f t="shared" si="51"/>
        <v>33.288125698730987</v>
      </c>
      <c r="R66" s="5">
        <f t="shared" si="52"/>
        <v>0.6485864389803041</v>
      </c>
    </row>
    <row r="67" spans="1:18" x14ac:dyDescent="0.3">
      <c r="A67" t="s">
        <v>22</v>
      </c>
      <c r="B67" s="5">
        <f t="shared" si="53"/>
        <v>21.59</v>
      </c>
      <c r="C67">
        <v>8.35</v>
      </c>
      <c r="D67">
        <v>7.2499999999999982</v>
      </c>
      <c r="E67">
        <v>28.800000000000004</v>
      </c>
      <c r="F67">
        <v>27.75</v>
      </c>
      <c r="G67" s="5">
        <f t="shared" si="42"/>
        <v>8.6679999999999993</v>
      </c>
      <c r="H67" s="5">
        <f t="shared" si="43"/>
        <v>7.593</v>
      </c>
      <c r="I67" s="5">
        <f t="shared" si="44"/>
        <v>0.876</v>
      </c>
      <c r="J67" s="5">
        <f t="shared" si="45"/>
        <v>34.619999999999997</v>
      </c>
      <c r="K67" s="5">
        <f t="shared" si="46"/>
        <v>0.624</v>
      </c>
      <c r="M67">
        <f t="shared" si="47"/>
        <v>21.590226907268679</v>
      </c>
      <c r="N67" s="5">
        <f t="shared" si="48"/>
        <v>8.6682642994153269</v>
      </c>
      <c r="O67" s="5">
        <f t="shared" si="49"/>
        <v>7.5928048249421938</v>
      </c>
      <c r="P67" s="5">
        <f t="shared" si="50"/>
        <v>0.87593139326108538</v>
      </c>
      <c r="Q67" s="16">
        <f t="shared" si="51"/>
        <v>34.620789925512526</v>
      </c>
      <c r="R67" s="5">
        <f t="shared" si="52"/>
        <v>0.62362028577974615</v>
      </c>
    </row>
    <row r="68" spans="1:18" x14ac:dyDescent="0.3">
      <c r="A68" t="s">
        <v>22</v>
      </c>
      <c r="B68" s="5">
        <f t="shared" si="53"/>
        <v>21.59</v>
      </c>
      <c r="C68">
        <v>8.6999999999999993</v>
      </c>
      <c r="D68">
        <v>7.8499999999999979</v>
      </c>
      <c r="E68">
        <v>29.150000000000002</v>
      </c>
      <c r="F68">
        <v>28.349999999999998</v>
      </c>
      <c r="G68" s="5">
        <f t="shared" si="42"/>
        <v>9.0109999999999992</v>
      </c>
      <c r="H68" s="5">
        <f t="shared" si="43"/>
        <v>8.1780000000000008</v>
      </c>
      <c r="I68" s="5">
        <f t="shared" si="44"/>
        <v>0.90800000000000003</v>
      </c>
      <c r="J68" s="5">
        <f t="shared" si="45"/>
        <v>35.950000000000003</v>
      </c>
      <c r="K68" s="5">
        <f t="shared" si="46"/>
        <v>0.6</v>
      </c>
      <c r="M68">
        <f t="shared" si="47"/>
        <v>21.590226907268679</v>
      </c>
      <c r="N68" s="5">
        <f t="shared" si="48"/>
        <v>9.0106674714475012</v>
      </c>
      <c r="O68" s="5">
        <f t="shared" si="49"/>
        <v>8.1784481154963906</v>
      </c>
      <c r="P68" s="5">
        <f t="shared" si="50"/>
        <v>0.9076406538596391</v>
      </c>
      <c r="Q68" s="16">
        <f t="shared" si="51"/>
        <v>35.954553001529455</v>
      </c>
      <c r="R68" s="5">
        <f t="shared" si="52"/>
        <v>0.60048658945503408</v>
      </c>
    </row>
    <row r="69" spans="1:18" x14ac:dyDescent="0.3">
      <c r="A69" t="s">
        <v>22</v>
      </c>
      <c r="B69" s="5">
        <f t="shared" si="53"/>
        <v>21.59</v>
      </c>
      <c r="C69">
        <v>9.35</v>
      </c>
      <c r="D69">
        <v>8.4999999999999982</v>
      </c>
      <c r="E69">
        <v>29.800000000000004</v>
      </c>
      <c r="F69">
        <v>29</v>
      </c>
      <c r="G69" s="5">
        <f t="shared" si="42"/>
        <v>9.6470000000000002</v>
      </c>
      <c r="H69" s="5">
        <f t="shared" si="43"/>
        <v>8.8140000000000001</v>
      </c>
      <c r="I69" s="5">
        <f t="shared" si="44"/>
        <v>0.91400000000000003</v>
      </c>
      <c r="J69" s="5">
        <f t="shared" si="45"/>
        <v>38.43</v>
      </c>
      <c r="K69" s="5">
        <f t="shared" si="46"/>
        <v>0.56200000000000006</v>
      </c>
      <c r="M69">
        <f t="shared" si="47"/>
        <v>21.590226907268679</v>
      </c>
      <c r="N69" s="5">
        <f t="shared" si="48"/>
        <v>9.6472626689192484</v>
      </c>
      <c r="O69" s="5">
        <f t="shared" si="49"/>
        <v>8.8138895844316867</v>
      </c>
      <c r="P69" s="5">
        <f t="shared" si="50"/>
        <v>0.91361559096214373</v>
      </c>
      <c r="Q69" s="16">
        <f t="shared" si="51"/>
        <v>38.434282274241149</v>
      </c>
      <c r="R69" s="5">
        <f t="shared" si="52"/>
        <v>0.56174398557036564</v>
      </c>
    </row>
    <row r="70" spans="1:18" x14ac:dyDescent="0.3">
      <c r="A70" t="s">
        <v>22</v>
      </c>
      <c r="B70" s="5">
        <f t="shared" si="53"/>
        <v>21.59</v>
      </c>
      <c r="C70">
        <v>10.3</v>
      </c>
      <c r="D70">
        <v>9.1999999999999993</v>
      </c>
      <c r="E70">
        <v>30.750000000000004</v>
      </c>
      <c r="F70">
        <v>29.7</v>
      </c>
      <c r="G70" s="5">
        <f t="shared" si="42"/>
        <v>10.579000000000001</v>
      </c>
      <c r="H70" s="5">
        <f t="shared" si="43"/>
        <v>9.4990000000000006</v>
      </c>
      <c r="I70" s="5">
        <f t="shared" si="44"/>
        <v>0.89800000000000002</v>
      </c>
      <c r="J70" s="5">
        <f t="shared" si="45"/>
        <v>42.06</v>
      </c>
      <c r="K70" s="5">
        <f t="shared" si="46"/>
        <v>0.51300000000000001</v>
      </c>
      <c r="M70">
        <f t="shared" si="47"/>
        <v>21.590226907268679</v>
      </c>
      <c r="N70" s="5">
        <f t="shared" si="48"/>
        <v>10.579178944286655</v>
      </c>
      <c r="O70" s="5">
        <f t="shared" si="49"/>
        <v>9.4992678077146877</v>
      </c>
      <c r="P70" s="5">
        <f t="shared" si="50"/>
        <v>0.89792108232036483</v>
      </c>
      <c r="Q70" s="16">
        <f t="shared" si="51"/>
        <v>42.064375741679811</v>
      </c>
      <c r="R70" s="5">
        <f t="shared" si="52"/>
        <v>0.51326630971194553</v>
      </c>
    </row>
    <row r="71" spans="1:18" x14ac:dyDescent="0.3">
      <c r="A71" t="s">
        <v>22</v>
      </c>
      <c r="B71" s="5">
        <f t="shared" si="53"/>
        <v>21.59</v>
      </c>
      <c r="C71">
        <v>10.3</v>
      </c>
      <c r="D71">
        <v>9.7999999999999989</v>
      </c>
      <c r="E71">
        <v>30.750000000000004</v>
      </c>
      <c r="F71">
        <v>30.299999999999997</v>
      </c>
      <c r="G71" s="5">
        <f t="shared" si="42"/>
        <v>10.579000000000001</v>
      </c>
      <c r="H71" s="5">
        <f t="shared" si="43"/>
        <v>10.087999999999999</v>
      </c>
      <c r="I71" s="5">
        <f t="shared" si="44"/>
        <v>0.95399999999999996</v>
      </c>
      <c r="J71" s="5">
        <f t="shared" si="45"/>
        <v>42.06</v>
      </c>
      <c r="K71" s="5">
        <f t="shared" si="46"/>
        <v>0.51300000000000001</v>
      </c>
      <c r="M71">
        <f t="shared" si="47"/>
        <v>21.590226907268679</v>
      </c>
      <c r="N71" s="5">
        <f t="shared" si="48"/>
        <v>10.579178944286655</v>
      </c>
      <c r="O71" s="5">
        <f t="shared" si="49"/>
        <v>10.087532965729993</v>
      </c>
      <c r="P71" s="5">
        <f t="shared" si="50"/>
        <v>0.9535270193324239</v>
      </c>
      <c r="Q71" s="16">
        <f t="shared" si="51"/>
        <v>42.064375741679811</v>
      </c>
      <c r="R71" s="5">
        <f t="shared" si="52"/>
        <v>0.51326630971194553</v>
      </c>
    </row>
    <row r="72" spans="1:18" x14ac:dyDescent="0.3">
      <c r="A72" t="s">
        <v>22</v>
      </c>
      <c r="B72" s="5">
        <f t="shared" si="53"/>
        <v>21.59</v>
      </c>
      <c r="C72">
        <v>10.8</v>
      </c>
      <c r="D72">
        <v>10.399999999999999</v>
      </c>
      <c r="E72">
        <v>31.250000000000004</v>
      </c>
      <c r="F72">
        <v>30.9</v>
      </c>
      <c r="G72" s="5">
        <f t="shared" si="42"/>
        <v>11.07</v>
      </c>
      <c r="H72" s="5">
        <f t="shared" si="43"/>
        <v>10.676</v>
      </c>
      <c r="I72" s="5">
        <f t="shared" si="44"/>
        <v>0.96399999999999997</v>
      </c>
      <c r="J72" s="5">
        <f t="shared" si="45"/>
        <v>43.98</v>
      </c>
      <c r="K72" s="5">
        <f t="shared" si="46"/>
        <v>0.49099999999999999</v>
      </c>
      <c r="M72">
        <f t="shared" si="47"/>
        <v>21.590226907268679</v>
      </c>
      <c r="N72" s="5">
        <f t="shared" si="48"/>
        <v>11.07031668787922</v>
      </c>
      <c r="O72" s="5">
        <f t="shared" si="49"/>
        <v>10.676475047922674</v>
      </c>
      <c r="P72" s="5">
        <f t="shared" si="50"/>
        <v>0.96442363384348706</v>
      </c>
      <c r="Q72" s="16">
        <f t="shared" si="51"/>
        <v>43.97750459429593</v>
      </c>
      <c r="R72" s="5">
        <f t="shared" si="52"/>
        <v>0.49093797172996084</v>
      </c>
    </row>
    <row r="73" spans="1:18" x14ac:dyDescent="0.3">
      <c r="A73" t="s">
        <v>22</v>
      </c>
      <c r="B73" s="5">
        <f t="shared" si="53"/>
        <v>21.59</v>
      </c>
      <c r="C73">
        <v>11.1</v>
      </c>
      <c r="D73">
        <v>10.799999999999999</v>
      </c>
      <c r="E73">
        <v>31.550000000000004</v>
      </c>
      <c r="F73">
        <v>31.299999999999997</v>
      </c>
      <c r="G73" s="5">
        <f t="shared" si="42"/>
        <v>11.365</v>
      </c>
      <c r="H73" s="5">
        <f t="shared" si="43"/>
        <v>11.069000000000001</v>
      </c>
      <c r="I73" s="5">
        <f t="shared" si="44"/>
        <v>0.97399999999999998</v>
      </c>
      <c r="J73" s="5">
        <f t="shared" si="45"/>
        <v>45.13</v>
      </c>
      <c r="K73" s="5">
        <f t="shared" si="46"/>
        <v>0.47799999999999998</v>
      </c>
      <c r="M73">
        <f t="shared" si="47"/>
        <v>21.590226907268679</v>
      </c>
      <c r="N73" s="5">
        <f t="shared" si="48"/>
        <v>11.36520039934303</v>
      </c>
      <c r="O73" s="5">
        <f t="shared" si="49"/>
        <v>11.06945374609014</v>
      </c>
      <c r="P73" s="5">
        <f t="shared" si="50"/>
        <v>0.97397787607247255</v>
      </c>
      <c r="Q73" s="16">
        <f t="shared" si="51"/>
        <v>45.126165115560902</v>
      </c>
      <c r="R73" s="5">
        <f t="shared" si="52"/>
        <v>0.47844142864742784</v>
      </c>
    </row>
    <row r="74" spans="1:18" x14ac:dyDescent="0.3">
      <c r="A74" t="s">
        <v>22</v>
      </c>
      <c r="B74" s="5">
        <f>ROUND(M74,2)</f>
        <v>24.76</v>
      </c>
      <c r="C74">
        <v>5.5</v>
      </c>
      <c r="D74">
        <v>0</v>
      </c>
      <c r="E74">
        <v>25.950000000000003</v>
      </c>
      <c r="F74" s="6" t="s">
        <v>30</v>
      </c>
      <c r="G74" s="5">
        <f t="shared" si="42"/>
        <v>6.016</v>
      </c>
      <c r="H74" s="5">
        <f t="shared" si="43"/>
        <v>0</v>
      </c>
      <c r="I74" s="5">
        <f t="shared" si="44"/>
        <v>0</v>
      </c>
      <c r="J74" s="5">
        <f>ROUND(Q74,2)</f>
        <v>24.76</v>
      </c>
      <c r="K74" s="5">
        <f>ROUND(R74,3)</f>
        <v>1</v>
      </c>
      <c r="M74">
        <v>24.764286427539158</v>
      </c>
      <c r="N74" s="5">
        <f>(C74+((((1000*M74)/(30*E74))^2)/1962))</f>
        <v>6.015745443924061</v>
      </c>
      <c r="O74" s="5">
        <f>IF(D74=0,0,(D74+((((1000*M74)/(30*F74))^2)/1962)))</f>
        <v>0</v>
      </c>
      <c r="P74" s="5">
        <f t="shared" si="50"/>
        <v>0</v>
      </c>
      <c r="Q74" s="5">
        <f>M74</f>
        <v>24.764286427539158</v>
      </c>
      <c r="R74" s="5">
        <f>M74/Q74</f>
        <v>1</v>
      </c>
    </row>
    <row r="75" spans="1:18" x14ac:dyDescent="0.3">
      <c r="A75" t="s">
        <v>22</v>
      </c>
      <c r="B75" s="5">
        <f t="shared" ref="B75:B76" si="54">ROUND(M75,2)</f>
        <v>24.76</v>
      </c>
      <c r="C75">
        <v>5.75</v>
      </c>
      <c r="D75">
        <v>0</v>
      </c>
      <c r="E75">
        <v>26.200000000000003</v>
      </c>
      <c r="F75">
        <v>20.099999999999998</v>
      </c>
      <c r="G75" s="5">
        <f t="shared" si="42"/>
        <v>6.2560000000000002</v>
      </c>
      <c r="H75" s="5">
        <f t="shared" si="43"/>
        <v>0</v>
      </c>
      <c r="I75" s="5">
        <f t="shared" si="44"/>
        <v>0</v>
      </c>
      <c r="J75" s="5">
        <f>ROUND(Q75,2)</f>
        <v>25.22</v>
      </c>
      <c r="K75" s="5">
        <f>ROUND(R75,3)</f>
        <v>0.98199999999999998</v>
      </c>
      <c r="M75">
        <f>M74</f>
        <v>24.764286427539158</v>
      </c>
      <c r="N75" s="5">
        <f>(C75+((((1000*M75)/(30*E75))^2)/1962))</f>
        <v>6.2559499319708536</v>
      </c>
      <c r="O75" s="5">
        <f>IF(D75=0,0,(D75+((((1000*M75)/(30*F75))^2)/1962)))</f>
        <v>0</v>
      </c>
      <c r="P75" s="5">
        <f>O75/N75</f>
        <v>0</v>
      </c>
      <c r="Q75" s="16">
        <f xml:space="preserve"> 3.8953*N75 + 0.8553</f>
        <v>25.224101770006065</v>
      </c>
      <c r="R75" s="5">
        <f>M75/Q75</f>
        <v>0.98177079419281155</v>
      </c>
    </row>
    <row r="76" spans="1:18" x14ac:dyDescent="0.3">
      <c r="A76" t="s">
        <v>22</v>
      </c>
      <c r="B76" s="5">
        <f t="shared" si="54"/>
        <v>24.76</v>
      </c>
      <c r="C76">
        <v>6.3000000000000007</v>
      </c>
      <c r="D76">
        <v>1.5</v>
      </c>
      <c r="E76">
        <v>26.750000000000004</v>
      </c>
      <c r="F76">
        <v>22</v>
      </c>
      <c r="G76" s="5">
        <f t="shared" ref="G76:G94" si="55">ROUND(N76,3)</f>
        <v>6.7850000000000001</v>
      </c>
      <c r="H76" s="5">
        <f t="shared" ref="H76:H94" si="56">ROUND(O76,3)</f>
        <v>2.218</v>
      </c>
      <c r="I76" s="5">
        <f t="shared" ref="I76:I94" si="57">ROUND(P76,3)</f>
        <v>0.32700000000000001</v>
      </c>
      <c r="J76" s="5">
        <f t="shared" ref="J76:J92" si="58">ROUND(Q76,2)</f>
        <v>27.29</v>
      </c>
      <c r="K76" s="5">
        <f t="shared" ref="K76:K92" si="59">ROUND(R76,3)</f>
        <v>0.90800000000000003</v>
      </c>
      <c r="M76">
        <f t="shared" ref="M76:M92" si="60">M75</f>
        <v>24.764286427539158</v>
      </c>
      <c r="N76" s="5">
        <f t="shared" ref="N76:N92" si="61">(C76+((((1000*M76)/(30*E76))^2)/1962))</f>
        <v>6.7853584016798996</v>
      </c>
      <c r="O76" s="5">
        <f t="shared" ref="O76:O92" si="62">IF(D76=0,0,(D76+((((1000*M76)/(30*F76))^2)/1962)))</f>
        <v>2.2175708084753571</v>
      </c>
      <c r="P76" s="5">
        <f t="shared" ref="P76:P93" si="63">O76/N76</f>
        <v>0.32681704888666419</v>
      </c>
      <c r="Q76" s="16">
        <f t="shared" ref="Q76:Q92" si="64" xml:space="preserve"> 3.8953*N76 + 0.8553</f>
        <v>27.286306582063713</v>
      </c>
      <c r="R76" s="5">
        <f t="shared" ref="R76:R92" si="65">M76/Q76</f>
        <v>0.90757194833461374</v>
      </c>
    </row>
    <row r="77" spans="1:18" x14ac:dyDescent="0.3">
      <c r="A77" t="s">
        <v>22</v>
      </c>
      <c r="B77" s="5">
        <f t="shared" ref="B77:B92" si="66">ROUND(M77,2)</f>
        <v>24.76</v>
      </c>
      <c r="C77">
        <v>6.5</v>
      </c>
      <c r="D77">
        <v>2.1999999999999993</v>
      </c>
      <c r="E77">
        <v>26.950000000000003</v>
      </c>
      <c r="F77">
        <v>22.7</v>
      </c>
      <c r="G77" s="5">
        <f t="shared" si="55"/>
        <v>6.9779999999999998</v>
      </c>
      <c r="H77" s="5">
        <f t="shared" si="56"/>
        <v>2.8740000000000001</v>
      </c>
      <c r="I77" s="5">
        <f t="shared" si="57"/>
        <v>0.41199999999999998</v>
      </c>
      <c r="J77" s="5">
        <f t="shared" si="58"/>
        <v>28.04</v>
      </c>
      <c r="K77" s="5">
        <f t="shared" si="59"/>
        <v>0.88300000000000001</v>
      </c>
      <c r="M77">
        <f t="shared" si="60"/>
        <v>24.764286427539158</v>
      </c>
      <c r="N77" s="5">
        <f t="shared" si="61"/>
        <v>6.9781812967765813</v>
      </c>
      <c r="O77" s="5">
        <f t="shared" si="62"/>
        <v>2.8739976931476887</v>
      </c>
      <c r="P77" s="5">
        <f t="shared" si="63"/>
        <v>0.41185483307452464</v>
      </c>
      <c r="Q77" s="16">
        <f t="shared" si="64"/>
        <v>28.037409605333817</v>
      </c>
      <c r="R77" s="5">
        <f t="shared" si="65"/>
        <v>0.88325871669785139</v>
      </c>
    </row>
    <row r="78" spans="1:18" x14ac:dyDescent="0.3">
      <c r="A78" t="s">
        <v>22</v>
      </c>
      <c r="B78" s="5">
        <f t="shared" si="66"/>
        <v>24.76</v>
      </c>
      <c r="C78">
        <v>6.75</v>
      </c>
      <c r="D78">
        <v>2.8999999999999986</v>
      </c>
      <c r="E78">
        <v>27.200000000000003</v>
      </c>
      <c r="F78">
        <v>23.4</v>
      </c>
      <c r="G78" s="5">
        <f t="shared" si="55"/>
        <v>7.2190000000000003</v>
      </c>
      <c r="H78" s="5">
        <f t="shared" si="56"/>
        <v>3.5339999999999998</v>
      </c>
      <c r="I78" s="5">
        <f t="shared" si="57"/>
        <v>0.49</v>
      </c>
      <c r="J78" s="5">
        <f t="shared" si="58"/>
        <v>28.98</v>
      </c>
      <c r="K78" s="5">
        <f t="shared" si="59"/>
        <v>0.85499999999999998</v>
      </c>
      <c r="M78">
        <f t="shared" si="60"/>
        <v>24.764286427539158</v>
      </c>
      <c r="N78" s="5">
        <f t="shared" si="61"/>
        <v>7.2194315950774124</v>
      </c>
      <c r="O78" s="5">
        <f t="shared" si="62"/>
        <v>3.5342761912887575</v>
      </c>
      <c r="P78" s="5">
        <f t="shared" si="63"/>
        <v>0.48955047841974325</v>
      </c>
      <c r="Q78" s="16">
        <f t="shared" si="64"/>
        <v>28.977151892305045</v>
      </c>
      <c r="R78" s="5">
        <f t="shared" si="65"/>
        <v>0.85461423260563352</v>
      </c>
    </row>
    <row r="79" spans="1:18" x14ac:dyDescent="0.3">
      <c r="A79" t="s">
        <v>22</v>
      </c>
      <c r="B79" s="5">
        <f t="shared" si="66"/>
        <v>24.76</v>
      </c>
      <c r="C79">
        <v>6.8999999999999986</v>
      </c>
      <c r="D79">
        <v>3.6499999999999986</v>
      </c>
      <c r="E79">
        <v>27.35</v>
      </c>
      <c r="F79">
        <v>24.15</v>
      </c>
      <c r="G79" s="5">
        <f t="shared" si="55"/>
        <v>7.3639999999999999</v>
      </c>
      <c r="H79" s="5">
        <f t="shared" si="56"/>
        <v>4.2450000000000001</v>
      </c>
      <c r="I79" s="5">
        <f t="shared" si="57"/>
        <v>0.57599999999999996</v>
      </c>
      <c r="J79" s="5">
        <f t="shared" si="58"/>
        <v>29.54</v>
      </c>
      <c r="K79" s="5">
        <f t="shared" si="59"/>
        <v>0.83799999999999997</v>
      </c>
      <c r="M79">
        <f t="shared" si="60"/>
        <v>24.764286427539158</v>
      </c>
      <c r="N79" s="5">
        <f t="shared" si="61"/>
        <v>7.3642965569913628</v>
      </c>
      <c r="O79" s="5">
        <f t="shared" si="62"/>
        <v>4.2454918942634619</v>
      </c>
      <c r="P79" s="5">
        <f t="shared" si="63"/>
        <v>0.57649659562296751</v>
      </c>
      <c r="Q79" s="16">
        <f t="shared" si="64"/>
        <v>29.541444378448457</v>
      </c>
      <c r="R79" s="5">
        <f t="shared" si="65"/>
        <v>0.83828962830285958</v>
      </c>
    </row>
    <row r="80" spans="1:18" x14ac:dyDescent="0.3">
      <c r="A80" t="s">
        <v>22</v>
      </c>
      <c r="B80" s="5">
        <f t="shared" si="66"/>
        <v>24.76</v>
      </c>
      <c r="C80">
        <v>7.1999999999999993</v>
      </c>
      <c r="D80">
        <v>4.25</v>
      </c>
      <c r="E80">
        <v>27.650000000000002</v>
      </c>
      <c r="F80">
        <v>24.75</v>
      </c>
      <c r="G80" s="5">
        <f t="shared" si="55"/>
        <v>7.6539999999999999</v>
      </c>
      <c r="H80" s="5">
        <f t="shared" si="56"/>
        <v>4.8170000000000002</v>
      </c>
      <c r="I80" s="5">
        <f t="shared" si="57"/>
        <v>0.629</v>
      </c>
      <c r="J80" s="5">
        <f t="shared" si="58"/>
        <v>30.67</v>
      </c>
      <c r="K80" s="5">
        <f t="shared" si="59"/>
        <v>0.80700000000000005</v>
      </c>
      <c r="M80">
        <f t="shared" si="60"/>
        <v>24.764286427539158</v>
      </c>
      <c r="N80" s="5">
        <f t="shared" si="61"/>
        <v>7.6542760629047182</v>
      </c>
      <c r="O80" s="5">
        <f t="shared" si="62"/>
        <v>4.8169695276842326</v>
      </c>
      <c r="P80" s="5">
        <f t="shared" si="63"/>
        <v>0.62931745446560794</v>
      </c>
      <c r="Q80" s="16">
        <f t="shared" si="64"/>
        <v>30.671001547832748</v>
      </c>
      <c r="R80" s="5">
        <f t="shared" si="65"/>
        <v>0.80741694688118304</v>
      </c>
    </row>
    <row r="81" spans="1:18" x14ac:dyDescent="0.3">
      <c r="A81" t="s">
        <v>22</v>
      </c>
      <c r="B81" s="5">
        <f t="shared" si="66"/>
        <v>24.76</v>
      </c>
      <c r="C81">
        <v>7.65</v>
      </c>
      <c r="D81">
        <v>5.0499999999999989</v>
      </c>
      <c r="E81">
        <v>28.1</v>
      </c>
      <c r="F81">
        <v>25.549999999999997</v>
      </c>
      <c r="G81" s="5">
        <f t="shared" si="55"/>
        <v>8.09</v>
      </c>
      <c r="H81" s="5">
        <f t="shared" si="56"/>
        <v>5.5819999999999999</v>
      </c>
      <c r="I81" s="5">
        <f t="shared" si="57"/>
        <v>0.69</v>
      </c>
      <c r="J81" s="5">
        <f t="shared" si="58"/>
        <v>32.369999999999997</v>
      </c>
      <c r="K81" s="5">
        <f t="shared" si="59"/>
        <v>0.76500000000000001</v>
      </c>
      <c r="M81">
        <f t="shared" si="60"/>
        <v>24.764286427539158</v>
      </c>
      <c r="N81" s="5">
        <f t="shared" si="61"/>
        <v>8.0898427974595979</v>
      </c>
      <c r="O81" s="5">
        <f t="shared" si="62"/>
        <v>5.5820204369653492</v>
      </c>
      <c r="P81" s="5">
        <f t="shared" si="63"/>
        <v>0.69000357321136518</v>
      </c>
      <c r="Q81" s="16">
        <f t="shared" si="64"/>
        <v>32.367664648944377</v>
      </c>
      <c r="R81" s="5">
        <f t="shared" si="65"/>
        <v>0.76509339478549032</v>
      </c>
    </row>
    <row r="82" spans="1:18" x14ac:dyDescent="0.3">
      <c r="A82" t="s">
        <v>22</v>
      </c>
      <c r="B82" s="5">
        <f t="shared" si="66"/>
        <v>24.76</v>
      </c>
      <c r="C82">
        <v>7.9499999999999993</v>
      </c>
      <c r="D82">
        <v>5.6499999999999986</v>
      </c>
      <c r="E82">
        <v>28.400000000000002</v>
      </c>
      <c r="F82">
        <v>26.15</v>
      </c>
      <c r="G82" s="5">
        <f t="shared" si="55"/>
        <v>8.3810000000000002</v>
      </c>
      <c r="H82" s="5">
        <f t="shared" si="56"/>
        <v>6.1580000000000004</v>
      </c>
      <c r="I82" s="5">
        <f t="shared" si="57"/>
        <v>0.73499999999999999</v>
      </c>
      <c r="J82" s="5">
        <f t="shared" si="58"/>
        <v>33.5</v>
      </c>
      <c r="K82" s="5">
        <f t="shared" si="59"/>
        <v>0.73899999999999999</v>
      </c>
      <c r="M82">
        <f t="shared" si="60"/>
        <v>24.764286427539158</v>
      </c>
      <c r="N82" s="5">
        <f t="shared" si="61"/>
        <v>8.3805994238520043</v>
      </c>
      <c r="O82" s="5">
        <f t="shared" si="62"/>
        <v>6.1578865806580971</v>
      </c>
      <c r="P82" s="5">
        <f t="shared" si="63"/>
        <v>0.73477877526661761</v>
      </c>
      <c r="Q82" s="16">
        <f t="shared" si="64"/>
        <v>33.500248935730717</v>
      </c>
      <c r="R82" s="5">
        <f t="shared" si="65"/>
        <v>0.73922693753854618</v>
      </c>
    </row>
    <row r="83" spans="1:18" x14ac:dyDescent="0.3">
      <c r="A83" t="s">
        <v>22</v>
      </c>
      <c r="B83" s="5">
        <f t="shared" si="66"/>
        <v>24.76</v>
      </c>
      <c r="C83">
        <v>8.3000000000000007</v>
      </c>
      <c r="D83">
        <v>6.3999999999999986</v>
      </c>
      <c r="E83">
        <v>28.750000000000004</v>
      </c>
      <c r="F83">
        <v>26.9</v>
      </c>
      <c r="G83" s="5">
        <f t="shared" si="55"/>
        <v>8.7200000000000006</v>
      </c>
      <c r="H83" s="5">
        <f t="shared" si="56"/>
        <v>6.88</v>
      </c>
      <c r="I83" s="5">
        <f t="shared" si="57"/>
        <v>0.78900000000000003</v>
      </c>
      <c r="J83" s="5">
        <f t="shared" si="58"/>
        <v>34.82</v>
      </c>
      <c r="K83" s="5">
        <f t="shared" si="59"/>
        <v>0.71099999999999997</v>
      </c>
      <c r="M83">
        <f t="shared" si="60"/>
        <v>24.764286427539158</v>
      </c>
      <c r="N83" s="5">
        <f t="shared" si="61"/>
        <v>8.7201790805923007</v>
      </c>
      <c r="O83" s="5">
        <f t="shared" si="62"/>
        <v>6.8799605744835919</v>
      </c>
      <c r="P83" s="5">
        <f t="shared" si="63"/>
        <v>0.78897010151955327</v>
      </c>
      <c r="Q83" s="16">
        <f t="shared" si="64"/>
        <v>34.82301357263119</v>
      </c>
      <c r="R83" s="5">
        <f t="shared" si="65"/>
        <v>0.71114713767915849</v>
      </c>
    </row>
    <row r="84" spans="1:18" x14ac:dyDescent="0.3">
      <c r="A84" t="s">
        <v>22</v>
      </c>
      <c r="B84" s="5">
        <f t="shared" si="66"/>
        <v>24.76</v>
      </c>
      <c r="C84">
        <v>8.5500000000000007</v>
      </c>
      <c r="D84">
        <v>6.8999999999999986</v>
      </c>
      <c r="E84">
        <v>29.000000000000004</v>
      </c>
      <c r="F84">
        <v>27.4</v>
      </c>
      <c r="G84" s="5">
        <f t="shared" si="55"/>
        <v>8.9629999999999992</v>
      </c>
      <c r="H84" s="5">
        <f t="shared" si="56"/>
        <v>7.3630000000000004</v>
      </c>
      <c r="I84" s="5">
        <f t="shared" si="57"/>
        <v>0.82099999999999995</v>
      </c>
      <c r="J84" s="5">
        <f t="shared" si="58"/>
        <v>35.770000000000003</v>
      </c>
      <c r="K84" s="5">
        <f t="shared" si="59"/>
        <v>0.69199999999999995</v>
      </c>
      <c r="M84">
        <f t="shared" si="60"/>
        <v>24.764286427539158</v>
      </c>
      <c r="N84" s="5">
        <f t="shared" si="61"/>
        <v>8.9629658398359968</v>
      </c>
      <c r="O84" s="5">
        <f t="shared" si="62"/>
        <v>7.3626035900981295</v>
      </c>
      <c r="P84" s="5">
        <f t="shared" si="63"/>
        <v>0.8214472443234091</v>
      </c>
      <c r="Q84" s="16">
        <f t="shared" si="64"/>
        <v>35.768740835913157</v>
      </c>
      <c r="R84" s="5">
        <f t="shared" si="65"/>
        <v>0.69234437245481362</v>
      </c>
    </row>
    <row r="85" spans="1:18" x14ac:dyDescent="0.3">
      <c r="A85" t="s">
        <v>22</v>
      </c>
      <c r="B85" s="5">
        <f t="shared" si="66"/>
        <v>24.76</v>
      </c>
      <c r="C85">
        <v>8.9</v>
      </c>
      <c r="D85">
        <v>7.4999999999999982</v>
      </c>
      <c r="E85">
        <v>29.35</v>
      </c>
      <c r="F85">
        <v>28</v>
      </c>
      <c r="G85" s="5">
        <f t="shared" si="55"/>
        <v>9.3030000000000008</v>
      </c>
      <c r="H85" s="5">
        <f t="shared" si="56"/>
        <v>7.9429999999999996</v>
      </c>
      <c r="I85" s="5">
        <f t="shared" si="57"/>
        <v>0.85399999999999998</v>
      </c>
      <c r="J85" s="5">
        <f t="shared" si="58"/>
        <v>37.090000000000003</v>
      </c>
      <c r="K85" s="5">
        <f t="shared" si="59"/>
        <v>0.66800000000000004</v>
      </c>
      <c r="M85">
        <f t="shared" si="60"/>
        <v>24.764286427539158</v>
      </c>
      <c r="N85" s="5">
        <f t="shared" si="61"/>
        <v>9.303175295864774</v>
      </c>
      <c r="O85" s="5">
        <f t="shared" si="62"/>
        <v>7.942990141966928</v>
      </c>
      <c r="P85" s="5">
        <f t="shared" si="63"/>
        <v>0.85379345109164573</v>
      </c>
      <c r="Q85" s="16">
        <f t="shared" si="64"/>
        <v>37.093958729982056</v>
      </c>
      <c r="R85" s="5">
        <f t="shared" si="65"/>
        <v>0.66760969374570545</v>
      </c>
    </row>
    <row r="86" spans="1:18" x14ac:dyDescent="0.3">
      <c r="A86" t="s">
        <v>22</v>
      </c>
      <c r="B86" s="5">
        <f t="shared" si="66"/>
        <v>24.76</v>
      </c>
      <c r="C86">
        <v>9.35</v>
      </c>
      <c r="D86">
        <v>8.1499999999999986</v>
      </c>
      <c r="E86">
        <v>29.800000000000004</v>
      </c>
      <c r="F86">
        <v>28.65</v>
      </c>
      <c r="G86" s="5">
        <f t="shared" si="55"/>
        <v>9.7409999999999997</v>
      </c>
      <c r="H86" s="5">
        <f t="shared" si="56"/>
        <v>8.5730000000000004</v>
      </c>
      <c r="I86" s="5">
        <f t="shared" si="57"/>
        <v>0.88</v>
      </c>
      <c r="J86" s="5">
        <f t="shared" si="58"/>
        <v>38.799999999999997</v>
      </c>
      <c r="K86" s="5">
        <f t="shared" si="59"/>
        <v>0.63800000000000001</v>
      </c>
      <c r="M86">
        <f t="shared" si="60"/>
        <v>24.764286427539158</v>
      </c>
      <c r="N86" s="5">
        <f t="shared" si="61"/>
        <v>9.7410907969258957</v>
      </c>
      <c r="O86" s="5">
        <f t="shared" si="62"/>
        <v>8.5731173868918944</v>
      </c>
      <c r="P86" s="5">
        <f t="shared" si="63"/>
        <v>0.8800982934680589</v>
      </c>
      <c r="Q86" s="16">
        <f t="shared" si="64"/>
        <v>38.799770981265446</v>
      </c>
      <c r="R86" s="5">
        <f t="shared" si="65"/>
        <v>0.63825857218323911</v>
      </c>
    </row>
    <row r="87" spans="1:18" x14ac:dyDescent="0.3">
      <c r="A87" t="s">
        <v>22</v>
      </c>
      <c r="B87" s="5">
        <f t="shared" si="66"/>
        <v>24.76</v>
      </c>
      <c r="C87">
        <v>9.8000000000000007</v>
      </c>
      <c r="D87">
        <v>8.7499999999999982</v>
      </c>
      <c r="E87">
        <v>30.250000000000004</v>
      </c>
      <c r="F87">
        <v>29.25</v>
      </c>
      <c r="G87" s="5">
        <f t="shared" si="55"/>
        <v>10.18</v>
      </c>
      <c r="H87" s="5">
        <f t="shared" si="56"/>
        <v>9.1560000000000006</v>
      </c>
      <c r="I87" s="5">
        <f t="shared" si="57"/>
        <v>0.89900000000000002</v>
      </c>
      <c r="J87" s="5">
        <f t="shared" si="58"/>
        <v>40.51</v>
      </c>
      <c r="K87" s="5">
        <f t="shared" si="59"/>
        <v>0.61099999999999999</v>
      </c>
      <c r="M87">
        <f t="shared" si="60"/>
        <v>24.764286427539158</v>
      </c>
      <c r="N87" s="5">
        <f t="shared" si="61"/>
        <v>10.179541584648124</v>
      </c>
      <c r="O87" s="5">
        <f t="shared" si="62"/>
        <v>9.1559367624248047</v>
      </c>
      <c r="P87" s="5">
        <f t="shared" si="63"/>
        <v>0.89944489997790977</v>
      </c>
      <c r="Q87" s="16">
        <f t="shared" si="64"/>
        <v>40.507668334679842</v>
      </c>
      <c r="R87" s="5">
        <f t="shared" si="65"/>
        <v>0.61134810878111445</v>
      </c>
    </row>
    <row r="88" spans="1:18" x14ac:dyDescent="0.3">
      <c r="A88" t="s">
        <v>22</v>
      </c>
      <c r="B88" s="5">
        <f t="shared" si="66"/>
        <v>24.76</v>
      </c>
      <c r="C88">
        <v>10.199999999999999</v>
      </c>
      <c r="D88">
        <v>9.3999999999999986</v>
      </c>
      <c r="E88">
        <v>30.650000000000002</v>
      </c>
      <c r="F88">
        <v>29.9</v>
      </c>
      <c r="G88" s="5">
        <f t="shared" si="55"/>
        <v>10.57</v>
      </c>
      <c r="H88" s="5">
        <f t="shared" si="56"/>
        <v>9.7880000000000003</v>
      </c>
      <c r="I88" s="5">
        <f t="shared" si="57"/>
        <v>0.92600000000000005</v>
      </c>
      <c r="J88" s="5">
        <f t="shared" si="58"/>
        <v>42.03</v>
      </c>
      <c r="K88" s="5">
        <f t="shared" si="59"/>
        <v>0.58899999999999997</v>
      </c>
      <c r="M88">
        <f t="shared" si="60"/>
        <v>24.764286427539158</v>
      </c>
      <c r="N88" s="5">
        <f t="shared" si="61"/>
        <v>10.569699758417615</v>
      </c>
      <c r="O88" s="5">
        <f t="shared" si="62"/>
        <v>9.7884791795416959</v>
      </c>
      <c r="P88" s="5">
        <f t="shared" si="63"/>
        <v>0.92608866886178465</v>
      </c>
      <c r="Q88" s="16">
        <f t="shared" si="64"/>
        <v>42.027451468964138</v>
      </c>
      <c r="R88" s="5">
        <f t="shared" si="65"/>
        <v>0.58924073580399594</v>
      </c>
    </row>
    <row r="89" spans="1:18" x14ac:dyDescent="0.3">
      <c r="A89" t="s">
        <v>22</v>
      </c>
      <c r="B89" s="5">
        <f t="shared" si="66"/>
        <v>24.76</v>
      </c>
      <c r="C89">
        <v>10.7</v>
      </c>
      <c r="D89">
        <v>9.8999999999999986</v>
      </c>
      <c r="E89">
        <v>31.150000000000002</v>
      </c>
      <c r="F89">
        <v>30.4</v>
      </c>
      <c r="G89" s="5">
        <f t="shared" si="55"/>
        <v>11.058</v>
      </c>
      <c r="H89" s="5">
        <f t="shared" si="56"/>
        <v>10.276</v>
      </c>
      <c r="I89" s="5">
        <f t="shared" si="57"/>
        <v>0.92900000000000005</v>
      </c>
      <c r="J89" s="5">
        <f t="shared" si="58"/>
        <v>43.93</v>
      </c>
      <c r="K89" s="5">
        <f t="shared" si="59"/>
        <v>0.56399999999999995</v>
      </c>
      <c r="M89">
        <f t="shared" si="60"/>
        <v>24.764286427539158</v>
      </c>
      <c r="N89" s="5">
        <f t="shared" si="61"/>
        <v>11.057926639135001</v>
      </c>
      <c r="O89" s="5">
        <f t="shared" si="62"/>
        <v>10.275805348967788</v>
      </c>
      <c r="P89" s="5">
        <f t="shared" si="63"/>
        <v>0.92927053002872939</v>
      </c>
      <c r="Q89" s="16">
        <f t="shared" si="64"/>
        <v>43.929241637422571</v>
      </c>
      <c r="R89" s="5">
        <f t="shared" si="65"/>
        <v>0.56373125290746851</v>
      </c>
    </row>
    <row r="90" spans="1:18" x14ac:dyDescent="0.3">
      <c r="A90" t="s">
        <v>22</v>
      </c>
      <c r="B90" s="5">
        <f t="shared" si="66"/>
        <v>24.76</v>
      </c>
      <c r="C90">
        <v>11.2</v>
      </c>
      <c r="D90">
        <v>10.549999999999999</v>
      </c>
      <c r="E90">
        <v>31.650000000000002</v>
      </c>
      <c r="F90">
        <v>31.049999999999997</v>
      </c>
      <c r="G90" s="5">
        <f t="shared" si="55"/>
        <v>11.547000000000001</v>
      </c>
      <c r="H90" s="5">
        <f t="shared" si="56"/>
        <v>10.91</v>
      </c>
      <c r="I90" s="5">
        <f t="shared" si="57"/>
        <v>0.94499999999999995</v>
      </c>
      <c r="J90" s="5">
        <f t="shared" si="58"/>
        <v>45.83</v>
      </c>
      <c r="K90" s="5">
        <f t="shared" si="59"/>
        <v>0.54</v>
      </c>
      <c r="M90">
        <f t="shared" si="60"/>
        <v>24.764286427539158</v>
      </c>
      <c r="N90" s="5">
        <f t="shared" si="61"/>
        <v>11.546707068376794</v>
      </c>
      <c r="O90" s="5">
        <f t="shared" si="62"/>
        <v>10.91023583727049</v>
      </c>
      <c r="P90" s="5">
        <f t="shared" si="63"/>
        <v>0.94487855045275881</v>
      </c>
      <c r="Q90" s="16">
        <f t="shared" si="64"/>
        <v>45.833188043448125</v>
      </c>
      <c r="R90" s="5">
        <f t="shared" si="65"/>
        <v>0.54031341664611143</v>
      </c>
    </row>
    <row r="91" spans="1:18" x14ac:dyDescent="0.3">
      <c r="A91" t="s">
        <v>22</v>
      </c>
      <c r="B91" s="5">
        <f t="shared" si="66"/>
        <v>24.76</v>
      </c>
      <c r="C91">
        <v>11.65</v>
      </c>
      <c r="D91">
        <v>11.179999999999998</v>
      </c>
      <c r="E91">
        <v>32.1</v>
      </c>
      <c r="F91">
        <v>31.68</v>
      </c>
      <c r="G91" s="5">
        <f t="shared" si="55"/>
        <v>11.987</v>
      </c>
      <c r="H91" s="5">
        <f t="shared" si="56"/>
        <v>11.526</v>
      </c>
      <c r="I91" s="5">
        <f t="shared" si="57"/>
        <v>0.96199999999999997</v>
      </c>
      <c r="J91" s="5">
        <f t="shared" si="58"/>
        <v>47.55</v>
      </c>
      <c r="K91" s="5">
        <f t="shared" si="59"/>
        <v>0.52100000000000002</v>
      </c>
      <c r="M91">
        <f t="shared" si="60"/>
        <v>24.764286427539158</v>
      </c>
      <c r="N91" s="5">
        <f t="shared" si="61"/>
        <v>11.987054445611042</v>
      </c>
      <c r="O91" s="5">
        <f t="shared" si="62"/>
        <v>11.526050737111957</v>
      </c>
      <c r="P91" s="5">
        <f t="shared" si="63"/>
        <v>0.96154153544636001</v>
      </c>
      <c r="Q91" s="16">
        <f t="shared" si="64"/>
        <v>47.548473181988697</v>
      </c>
      <c r="R91" s="5">
        <f t="shared" si="65"/>
        <v>0.52082190594754663</v>
      </c>
    </row>
    <row r="92" spans="1:18" x14ac:dyDescent="0.3">
      <c r="A92" t="s">
        <v>22</v>
      </c>
      <c r="B92" s="5">
        <f t="shared" si="66"/>
        <v>24.76</v>
      </c>
      <c r="C92">
        <v>12.1</v>
      </c>
      <c r="D92">
        <v>11.599999999999998</v>
      </c>
      <c r="E92">
        <v>32.550000000000004</v>
      </c>
      <c r="F92">
        <v>32.099999999999994</v>
      </c>
      <c r="G92" s="5">
        <f t="shared" si="55"/>
        <v>12.428000000000001</v>
      </c>
      <c r="H92" s="5">
        <f t="shared" si="56"/>
        <v>11.936999999999999</v>
      </c>
      <c r="I92" s="5">
        <f t="shared" si="57"/>
        <v>0.96099999999999997</v>
      </c>
      <c r="J92" s="5">
        <f t="shared" si="58"/>
        <v>49.27</v>
      </c>
      <c r="K92" s="5">
        <f t="shared" si="59"/>
        <v>0.503</v>
      </c>
      <c r="M92">
        <f t="shared" si="60"/>
        <v>24.764286427539158</v>
      </c>
      <c r="N92" s="5">
        <f t="shared" si="61"/>
        <v>12.427799388205381</v>
      </c>
      <c r="O92" s="5">
        <f t="shared" si="62"/>
        <v>11.937054445611039</v>
      </c>
      <c r="P92" s="5">
        <f t="shared" si="63"/>
        <v>0.96051232183067881</v>
      </c>
      <c r="Q92" s="16">
        <f t="shared" si="64"/>
        <v>49.265306956876422</v>
      </c>
      <c r="R92" s="5">
        <f t="shared" si="65"/>
        <v>0.50267191979979275</v>
      </c>
    </row>
    <row r="93" spans="1:18" x14ac:dyDescent="0.3">
      <c r="A93" t="s">
        <v>22</v>
      </c>
      <c r="B93" s="5">
        <f>ROUND(M93,2)</f>
        <v>27.53</v>
      </c>
      <c r="C93">
        <v>6.1000000000000014</v>
      </c>
      <c r="D93">
        <v>0</v>
      </c>
      <c r="E93">
        <v>26.550000000000004</v>
      </c>
      <c r="F93" s="6" t="s">
        <v>30</v>
      </c>
      <c r="G93" s="5">
        <f t="shared" si="55"/>
        <v>6.7089999999999996</v>
      </c>
      <c r="H93" s="5">
        <f t="shared" si="56"/>
        <v>0</v>
      </c>
      <c r="I93" s="5">
        <f t="shared" si="57"/>
        <v>0</v>
      </c>
      <c r="J93" s="5">
        <f>ROUND(Q93,2)</f>
        <v>27.53</v>
      </c>
      <c r="K93" s="5">
        <f>ROUND(R93,3)</f>
        <v>1</v>
      </c>
      <c r="M93">
        <v>27.530768592433432</v>
      </c>
      <c r="N93" s="5">
        <f>(C93+((((1000*M93)/(30*E93))^2)/1962))</f>
        <v>6.7089282303268476</v>
      </c>
      <c r="O93" s="5">
        <f>IF(D93=0,0,(D93+((((1000*M93)/(30*F93))^2)/1962)))</f>
        <v>0</v>
      </c>
      <c r="P93" s="5">
        <f t="shared" si="63"/>
        <v>0</v>
      </c>
      <c r="Q93" s="5">
        <f>M93</f>
        <v>27.530768592433432</v>
      </c>
      <c r="R93" s="5">
        <f>M93/Q93</f>
        <v>1</v>
      </c>
    </row>
    <row r="94" spans="1:18" x14ac:dyDescent="0.3">
      <c r="A94" t="s">
        <v>22</v>
      </c>
      <c r="B94" s="5">
        <f t="shared" ref="B94:B95" si="67">ROUND(M94,2)</f>
        <v>27.53</v>
      </c>
      <c r="C94">
        <v>6.4499999999999993</v>
      </c>
      <c r="D94">
        <v>0</v>
      </c>
      <c r="E94">
        <v>26.900000000000002</v>
      </c>
      <c r="F94">
        <v>19.649999999999999</v>
      </c>
      <c r="G94" s="5">
        <f t="shared" si="55"/>
        <v>7.0430000000000001</v>
      </c>
      <c r="H94" s="5">
        <f t="shared" si="56"/>
        <v>0</v>
      </c>
      <c r="I94" s="5">
        <f t="shared" si="57"/>
        <v>0</v>
      </c>
      <c r="J94" s="5">
        <f>ROUND(Q94,2)</f>
        <v>28.29</v>
      </c>
      <c r="K94" s="5">
        <f>ROUND(R94,3)</f>
        <v>0.97299999999999998</v>
      </c>
      <c r="M94">
        <f>M93</f>
        <v>27.530768592433432</v>
      </c>
      <c r="N94" s="5">
        <f>(C94+((((1000*M94)/(30*E94))^2)/1962))</f>
        <v>7.043185599809247</v>
      </c>
      <c r="O94" s="5">
        <f>IF(D94=0,0,(D94+((((1000*M94)/(30*F94))^2)/1962)))</f>
        <v>0</v>
      </c>
      <c r="P94" s="5">
        <f>O94/N94</f>
        <v>0</v>
      </c>
      <c r="Q94" s="16">
        <f xml:space="preserve"> 3.8953*N94 + 0.8553</f>
        <v>28.290620866936962</v>
      </c>
      <c r="R94" s="5">
        <f>M94/Q94</f>
        <v>0.97314119481232164</v>
      </c>
    </row>
    <row r="95" spans="1:18" x14ac:dyDescent="0.3">
      <c r="A95" t="s">
        <v>22</v>
      </c>
      <c r="B95" s="5">
        <f t="shared" si="67"/>
        <v>27.53</v>
      </c>
      <c r="C95">
        <v>6.1999999999999993</v>
      </c>
      <c r="D95">
        <v>0.29999999999999716</v>
      </c>
      <c r="E95">
        <v>26.650000000000002</v>
      </c>
      <c r="F95">
        <v>20.799999999999997</v>
      </c>
      <c r="G95" s="5">
        <f t="shared" ref="G95:G114" si="68">ROUND(N95,3)</f>
        <v>6.8040000000000003</v>
      </c>
      <c r="H95" s="5">
        <f t="shared" ref="H95:H114" si="69">ROUND(O95,3)</f>
        <v>1.292</v>
      </c>
      <c r="I95" s="5">
        <f t="shared" ref="I95:I114" si="70">ROUND(P95,3)</f>
        <v>0.19</v>
      </c>
      <c r="J95" s="5">
        <f t="shared" ref="J95:J112" si="71">ROUND(Q95,2)</f>
        <v>27.36</v>
      </c>
      <c r="K95" s="5">
        <f t="shared" ref="K95:K112" si="72">ROUND(R95,3)</f>
        <v>1.006</v>
      </c>
      <c r="M95">
        <f t="shared" ref="M95:M112" si="73">M94</f>
        <v>27.530768592433432</v>
      </c>
      <c r="N95" s="5">
        <f t="shared" ref="N95:N112" si="74">(C95+((((1000*M95)/(30*E95))^2)/1962))</f>
        <v>6.8043669862303284</v>
      </c>
      <c r="O95" s="5">
        <f t="shared" ref="O95:O112" si="75">IF(D95=0,0,(D95+((((1000*M95)/(30*F95))^2)/1962)))</f>
        <v>1.2921297889191217</v>
      </c>
      <c r="P95" s="5">
        <f t="shared" ref="P95:P113" si="76">O95/N95</f>
        <v>0.18989713393383145</v>
      </c>
      <c r="Q95" s="16">
        <f t="shared" ref="Q95:Q112" si="77" xml:space="preserve"> 3.8953*N95 + 0.8553</f>
        <v>27.360350721463</v>
      </c>
      <c r="R95" s="5">
        <f t="shared" ref="R95:R112" si="78">M95/Q95</f>
        <v>1.0062286435106531</v>
      </c>
    </row>
    <row r="96" spans="1:18" x14ac:dyDescent="0.3">
      <c r="A96" t="s">
        <v>22</v>
      </c>
      <c r="B96" s="5">
        <f t="shared" ref="B96:B112" si="79">ROUND(M96,2)</f>
        <v>27.53</v>
      </c>
      <c r="C96">
        <v>6.9499999999999993</v>
      </c>
      <c r="D96">
        <v>1.5999999999999979</v>
      </c>
      <c r="E96">
        <v>27.400000000000002</v>
      </c>
      <c r="F96">
        <v>22.099999999999998</v>
      </c>
      <c r="G96" s="5">
        <f t="shared" si="68"/>
        <v>7.5220000000000002</v>
      </c>
      <c r="H96" s="5">
        <f t="shared" si="69"/>
        <v>2.4790000000000001</v>
      </c>
      <c r="I96" s="5">
        <f t="shared" si="70"/>
        <v>0.33</v>
      </c>
      <c r="J96" s="5">
        <f t="shared" si="71"/>
        <v>30.15</v>
      </c>
      <c r="K96" s="5">
        <f t="shared" si="72"/>
        <v>0.91300000000000003</v>
      </c>
      <c r="M96">
        <f t="shared" si="73"/>
        <v>27.530768592433432</v>
      </c>
      <c r="N96" s="5">
        <f t="shared" si="74"/>
        <v>7.5217340186983446</v>
      </c>
      <c r="O96" s="5">
        <f t="shared" si="75"/>
        <v>2.4788416123297412</v>
      </c>
      <c r="P96" s="5">
        <f t="shared" si="76"/>
        <v>0.32955720132718958</v>
      </c>
      <c r="Q96" s="16">
        <f t="shared" si="77"/>
        <v>30.154710523035664</v>
      </c>
      <c r="R96" s="5">
        <f t="shared" si="78"/>
        <v>0.91298401194739509</v>
      </c>
    </row>
    <row r="97" spans="1:18" x14ac:dyDescent="0.3">
      <c r="A97" t="s">
        <v>22</v>
      </c>
      <c r="B97" s="5">
        <f t="shared" si="79"/>
        <v>27.53</v>
      </c>
      <c r="C97">
        <v>7.0500000000000007</v>
      </c>
      <c r="D97">
        <v>2.3999999999999986</v>
      </c>
      <c r="E97">
        <v>27.500000000000004</v>
      </c>
      <c r="F97">
        <v>22.9</v>
      </c>
      <c r="G97" s="5">
        <f t="shared" si="68"/>
        <v>7.6180000000000003</v>
      </c>
      <c r="H97" s="5">
        <f t="shared" si="69"/>
        <v>3.2189999999999999</v>
      </c>
      <c r="I97" s="5">
        <f t="shared" si="70"/>
        <v>0.42299999999999999</v>
      </c>
      <c r="J97" s="5">
        <f t="shared" si="71"/>
        <v>30.53</v>
      </c>
      <c r="K97" s="5">
        <f t="shared" si="72"/>
        <v>0.90200000000000002</v>
      </c>
      <c r="M97">
        <f t="shared" si="73"/>
        <v>27.530768592433432</v>
      </c>
      <c r="N97" s="5">
        <f t="shared" si="74"/>
        <v>7.6175835132270677</v>
      </c>
      <c r="O97" s="5">
        <f t="shared" si="75"/>
        <v>3.2185103866783034</v>
      </c>
      <c r="P97" s="5">
        <f t="shared" si="76"/>
        <v>0.4225106795468308</v>
      </c>
      <c r="Q97" s="16">
        <f t="shared" si="77"/>
        <v>30.5280730590734</v>
      </c>
      <c r="R97" s="5">
        <f t="shared" si="78"/>
        <v>0.90181809179898031</v>
      </c>
    </row>
    <row r="98" spans="1:18" x14ac:dyDescent="0.3">
      <c r="A98" t="s">
        <v>22</v>
      </c>
      <c r="B98" s="5">
        <f t="shared" si="79"/>
        <v>27.53</v>
      </c>
      <c r="C98">
        <v>7.3000000000000007</v>
      </c>
      <c r="D98">
        <v>3</v>
      </c>
      <c r="E98">
        <v>27.750000000000004</v>
      </c>
      <c r="F98">
        <v>23.5</v>
      </c>
      <c r="G98" s="5">
        <f t="shared" si="68"/>
        <v>7.8570000000000002</v>
      </c>
      <c r="H98" s="5">
        <f t="shared" si="69"/>
        <v>3.7770000000000001</v>
      </c>
      <c r="I98" s="5">
        <f t="shared" si="70"/>
        <v>0.48099999999999998</v>
      </c>
      <c r="J98" s="5">
        <f t="shared" si="71"/>
        <v>31.46</v>
      </c>
      <c r="K98" s="5">
        <f t="shared" si="72"/>
        <v>0.875</v>
      </c>
      <c r="M98">
        <f t="shared" si="73"/>
        <v>27.530768592433432</v>
      </c>
      <c r="N98" s="5">
        <f t="shared" si="74"/>
        <v>7.85740284961022</v>
      </c>
      <c r="O98" s="5">
        <f t="shared" si="75"/>
        <v>3.7772476810827884</v>
      </c>
      <c r="P98" s="5">
        <f t="shared" si="76"/>
        <v>0.48072470679929125</v>
      </c>
      <c r="Q98" s="16">
        <f t="shared" si="77"/>
        <v>31.46224132008669</v>
      </c>
      <c r="R98" s="5">
        <f t="shared" si="78"/>
        <v>0.87504155576026121</v>
      </c>
    </row>
    <row r="99" spans="1:18" x14ac:dyDescent="0.3">
      <c r="A99" t="s">
        <v>22</v>
      </c>
      <c r="B99" s="5">
        <f t="shared" si="79"/>
        <v>27.53</v>
      </c>
      <c r="C99">
        <v>7.65</v>
      </c>
      <c r="D99">
        <v>3.8499999999999979</v>
      </c>
      <c r="E99">
        <v>28.1</v>
      </c>
      <c r="F99">
        <v>24.349999999999998</v>
      </c>
      <c r="G99" s="5">
        <f t="shared" si="68"/>
        <v>8.1940000000000008</v>
      </c>
      <c r="H99" s="5">
        <f t="shared" si="69"/>
        <v>4.5739999999999998</v>
      </c>
      <c r="I99" s="5">
        <f t="shared" si="70"/>
        <v>0.55800000000000005</v>
      </c>
      <c r="J99" s="5">
        <f t="shared" si="71"/>
        <v>32.770000000000003</v>
      </c>
      <c r="K99" s="5">
        <f t="shared" si="72"/>
        <v>0.84</v>
      </c>
      <c r="M99">
        <f t="shared" si="73"/>
        <v>27.530768592433432</v>
      </c>
      <c r="N99" s="5">
        <f t="shared" si="74"/>
        <v>8.1936038447815633</v>
      </c>
      <c r="O99" s="5">
        <f t="shared" si="75"/>
        <v>4.5739310902824037</v>
      </c>
      <c r="P99" s="5">
        <f t="shared" si="76"/>
        <v>0.55823190587808336</v>
      </c>
      <c r="Q99" s="16">
        <f t="shared" si="77"/>
        <v>32.771845056577625</v>
      </c>
      <c r="R99" s="5">
        <f t="shared" si="78"/>
        <v>0.84007380557622102</v>
      </c>
    </row>
    <row r="100" spans="1:18" x14ac:dyDescent="0.3">
      <c r="A100" t="s">
        <v>22</v>
      </c>
      <c r="B100" s="5">
        <f t="shared" si="79"/>
        <v>27.53</v>
      </c>
      <c r="C100">
        <v>7.8000000000000007</v>
      </c>
      <c r="D100">
        <v>4.5</v>
      </c>
      <c r="E100">
        <v>28.250000000000004</v>
      </c>
      <c r="F100">
        <v>25</v>
      </c>
      <c r="G100" s="5">
        <f t="shared" si="68"/>
        <v>8.3379999999999992</v>
      </c>
      <c r="H100" s="5">
        <f t="shared" si="69"/>
        <v>5.1870000000000003</v>
      </c>
      <c r="I100" s="5">
        <f t="shared" si="70"/>
        <v>0.622</v>
      </c>
      <c r="J100" s="5">
        <f t="shared" si="71"/>
        <v>33.33</v>
      </c>
      <c r="K100" s="5">
        <f t="shared" si="72"/>
        <v>0.82599999999999996</v>
      </c>
      <c r="M100">
        <f t="shared" si="73"/>
        <v>27.530768592433432</v>
      </c>
      <c r="N100" s="5">
        <f t="shared" si="74"/>
        <v>8.3378463865649248</v>
      </c>
      <c r="O100" s="5">
        <f t="shared" si="75"/>
        <v>5.1867760510047516</v>
      </c>
      <c r="P100" s="5">
        <f t="shared" si="76"/>
        <v>0.62207623054346417</v>
      </c>
      <c r="Q100" s="16">
        <f t="shared" si="77"/>
        <v>33.333713029586356</v>
      </c>
      <c r="R100" s="5">
        <f t="shared" si="78"/>
        <v>0.8259136498834575</v>
      </c>
    </row>
    <row r="101" spans="1:18" x14ac:dyDescent="0.3">
      <c r="A101" t="s">
        <v>22</v>
      </c>
      <c r="B101" s="5">
        <f t="shared" si="79"/>
        <v>27.53</v>
      </c>
      <c r="C101">
        <v>7.9499999999999993</v>
      </c>
      <c r="D101">
        <v>4.9999999999999982</v>
      </c>
      <c r="E101">
        <v>28.400000000000002</v>
      </c>
      <c r="F101">
        <v>25.5</v>
      </c>
      <c r="G101" s="5">
        <f t="shared" si="68"/>
        <v>8.4819999999999993</v>
      </c>
      <c r="H101" s="5">
        <f t="shared" si="69"/>
        <v>5.66</v>
      </c>
      <c r="I101" s="5">
        <f t="shared" si="70"/>
        <v>0.66700000000000004</v>
      </c>
      <c r="J101" s="5">
        <f t="shared" si="71"/>
        <v>33.9</v>
      </c>
      <c r="K101" s="5">
        <f t="shared" si="72"/>
        <v>0.81200000000000006</v>
      </c>
      <c r="M101">
        <f t="shared" si="73"/>
        <v>27.530768592433432</v>
      </c>
      <c r="N101" s="5">
        <f t="shared" si="74"/>
        <v>8.4821799145481656</v>
      </c>
      <c r="O101" s="5">
        <f t="shared" si="75"/>
        <v>5.6601076999276714</v>
      </c>
      <c r="P101" s="5">
        <f t="shared" si="76"/>
        <v>0.66729399245820853</v>
      </c>
      <c r="Q101" s="16">
        <f t="shared" si="77"/>
        <v>33.89593542113947</v>
      </c>
      <c r="R101" s="5">
        <f t="shared" si="78"/>
        <v>0.81221445139005222</v>
      </c>
    </row>
    <row r="102" spans="1:18" x14ac:dyDescent="0.3">
      <c r="A102" t="s">
        <v>22</v>
      </c>
      <c r="B102" s="5">
        <f t="shared" si="79"/>
        <v>27.53</v>
      </c>
      <c r="C102">
        <v>8.4499999999999993</v>
      </c>
      <c r="D102">
        <v>5.7499999999999982</v>
      </c>
      <c r="E102">
        <v>28.900000000000002</v>
      </c>
      <c r="F102">
        <v>26.25</v>
      </c>
      <c r="G102" s="5">
        <f t="shared" si="68"/>
        <v>8.9640000000000004</v>
      </c>
      <c r="H102" s="5">
        <f t="shared" si="69"/>
        <v>6.3730000000000002</v>
      </c>
      <c r="I102" s="5">
        <f t="shared" si="70"/>
        <v>0.71099999999999997</v>
      </c>
      <c r="J102" s="5">
        <f t="shared" si="71"/>
        <v>35.770000000000003</v>
      </c>
      <c r="K102" s="5">
        <f t="shared" si="72"/>
        <v>0.77</v>
      </c>
      <c r="M102">
        <f t="shared" si="73"/>
        <v>27.530768592433432</v>
      </c>
      <c r="N102" s="5">
        <f t="shared" si="74"/>
        <v>8.963924679874486</v>
      </c>
      <c r="O102" s="5">
        <f t="shared" si="75"/>
        <v>6.3729261233603172</v>
      </c>
      <c r="P102" s="5">
        <f t="shared" si="76"/>
        <v>0.71095266314191652</v>
      </c>
      <c r="Q102" s="16">
        <f t="shared" si="77"/>
        <v>35.772475805515086</v>
      </c>
      <c r="R102" s="5">
        <f t="shared" si="78"/>
        <v>0.76960758159738496</v>
      </c>
    </row>
    <row r="103" spans="1:18" x14ac:dyDescent="0.3">
      <c r="A103" t="s">
        <v>22</v>
      </c>
      <c r="B103" s="5">
        <f t="shared" si="79"/>
        <v>27.53</v>
      </c>
      <c r="C103">
        <v>8.8000000000000007</v>
      </c>
      <c r="D103">
        <v>6.4999999999999982</v>
      </c>
      <c r="E103">
        <v>29.250000000000004</v>
      </c>
      <c r="F103">
        <v>27</v>
      </c>
      <c r="G103" s="5">
        <f t="shared" si="68"/>
        <v>9.3019999999999996</v>
      </c>
      <c r="H103" s="5">
        <f t="shared" si="69"/>
        <v>7.0890000000000004</v>
      </c>
      <c r="I103" s="5">
        <f t="shared" si="70"/>
        <v>0.76200000000000001</v>
      </c>
      <c r="J103" s="5">
        <f t="shared" si="71"/>
        <v>37.090000000000003</v>
      </c>
      <c r="K103" s="5">
        <f t="shared" si="72"/>
        <v>0.74199999999999999</v>
      </c>
      <c r="M103">
        <f t="shared" si="73"/>
        <v>27.530768592433432</v>
      </c>
      <c r="N103" s="5">
        <f t="shared" si="74"/>
        <v>9.3016992117793507</v>
      </c>
      <c r="O103" s="5">
        <f t="shared" si="75"/>
        <v>7.0887997693799294</v>
      </c>
      <c r="P103" s="5">
        <f t="shared" si="76"/>
        <v>0.7620972908264888</v>
      </c>
      <c r="Q103" s="16">
        <f t="shared" si="77"/>
        <v>37.088208939644105</v>
      </c>
      <c r="R103" s="5">
        <f t="shared" si="78"/>
        <v>0.74230515248757156</v>
      </c>
    </row>
    <row r="104" spans="1:18" x14ac:dyDescent="0.3">
      <c r="A104" t="s">
        <v>22</v>
      </c>
      <c r="B104" s="5">
        <f t="shared" si="79"/>
        <v>27.53</v>
      </c>
      <c r="C104">
        <v>9.15</v>
      </c>
      <c r="D104">
        <v>7.0999999999999979</v>
      </c>
      <c r="E104">
        <v>29.6</v>
      </c>
      <c r="F104">
        <v>27.599999999999998</v>
      </c>
      <c r="G104" s="5">
        <f t="shared" si="68"/>
        <v>9.64</v>
      </c>
      <c r="H104" s="5">
        <f t="shared" si="69"/>
        <v>7.6630000000000003</v>
      </c>
      <c r="I104" s="5">
        <f t="shared" si="70"/>
        <v>0.79500000000000004</v>
      </c>
      <c r="J104" s="5">
        <f t="shared" si="71"/>
        <v>38.409999999999997</v>
      </c>
      <c r="K104" s="5">
        <f t="shared" si="72"/>
        <v>0.71699999999999997</v>
      </c>
      <c r="M104">
        <f t="shared" si="73"/>
        <v>27.530768592433432</v>
      </c>
      <c r="N104" s="5">
        <f t="shared" si="74"/>
        <v>9.6399048482902323</v>
      </c>
      <c r="O104" s="5">
        <f t="shared" si="75"/>
        <v>7.6634780401674654</v>
      </c>
      <c r="P104" s="5">
        <f t="shared" si="76"/>
        <v>0.79497444847981946</v>
      </c>
      <c r="Q104" s="16">
        <f t="shared" si="77"/>
        <v>38.405621355544945</v>
      </c>
      <c r="R104" s="5">
        <f t="shared" si="78"/>
        <v>0.71684216061924444</v>
      </c>
    </row>
    <row r="105" spans="1:18" x14ac:dyDescent="0.3">
      <c r="A105" t="s">
        <v>22</v>
      </c>
      <c r="B105" s="5">
        <f t="shared" si="79"/>
        <v>27.53</v>
      </c>
      <c r="C105">
        <v>9.5</v>
      </c>
      <c r="D105">
        <v>7.7999999999999989</v>
      </c>
      <c r="E105">
        <v>29.950000000000003</v>
      </c>
      <c r="F105">
        <v>28.299999999999997</v>
      </c>
      <c r="G105" s="5">
        <f t="shared" si="68"/>
        <v>9.9789999999999992</v>
      </c>
      <c r="H105" s="5">
        <f t="shared" si="69"/>
        <v>8.3360000000000003</v>
      </c>
      <c r="I105" s="5">
        <f t="shared" si="70"/>
        <v>0.83499999999999996</v>
      </c>
      <c r="J105" s="5">
        <f t="shared" si="71"/>
        <v>39.72</v>
      </c>
      <c r="K105" s="5">
        <f t="shared" si="72"/>
        <v>0.69299999999999995</v>
      </c>
      <c r="M105">
        <f t="shared" si="73"/>
        <v>27.530768592433432</v>
      </c>
      <c r="N105" s="5">
        <f t="shared" si="74"/>
        <v>9.9785215558239475</v>
      </c>
      <c r="O105" s="5">
        <f t="shared" si="75"/>
        <v>8.3359475482000889</v>
      </c>
      <c r="P105" s="5">
        <f t="shared" si="76"/>
        <v>0.83538904050719087</v>
      </c>
      <c r="Q105" s="16">
        <f t="shared" si="77"/>
        <v>39.724635016401024</v>
      </c>
      <c r="R105" s="5">
        <f t="shared" si="78"/>
        <v>0.69304018982343985</v>
      </c>
    </row>
    <row r="106" spans="1:18" x14ac:dyDescent="0.3">
      <c r="A106" t="s">
        <v>22</v>
      </c>
      <c r="B106" s="5">
        <f t="shared" si="79"/>
        <v>27.53</v>
      </c>
      <c r="C106">
        <v>9.8000000000000007</v>
      </c>
      <c r="D106">
        <v>8.2499999999999982</v>
      </c>
      <c r="E106">
        <v>30.250000000000004</v>
      </c>
      <c r="F106">
        <v>28.75</v>
      </c>
      <c r="G106" s="5">
        <f t="shared" si="68"/>
        <v>10.269</v>
      </c>
      <c r="H106" s="5">
        <f t="shared" si="69"/>
        <v>8.7690000000000001</v>
      </c>
      <c r="I106" s="5">
        <f t="shared" si="70"/>
        <v>0.85399999999999998</v>
      </c>
      <c r="J106" s="5">
        <f t="shared" si="71"/>
        <v>40.86</v>
      </c>
      <c r="K106" s="5">
        <f t="shared" si="72"/>
        <v>0.67400000000000004</v>
      </c>
      <c r="M106">
        <f t="shared" si="73"/>
        <v>27.530768592433432</v>
      </c>
      <c r="N106" s="5">
        <f t="shared" si="74"/>
        <v>10.269077283658735</v>
      </c>
      <c r="O106" s="5">
        <f t="shared" si="75"/>
        <v>8.7693013618183357</v>
      </c>
      <c r="P106" s="5">
        <f t="shared" si="76"/>
        <v>0.85395222176124774</v>
      </c>
      <c r="Q106" s="16">
        <f t="shared" si="77"/>
        <v>40.856436743035871</v>
      </c>
      <c r="R106" s="5">
        <f t="shared" si="78"/>
        <v>0.67384164619118803</v>
      </c>
    </row>
    <row r="107" spans="1:18" x14ac:dyDescent="0.3">
      <c r="A107" t="s">
        <v>22</v>
      </c>
      <c r="B107" s="5">
        <f t="shared" si="79"/>
        <v>27.53</v>
      </c>
      <c r="C107">
        <v>10.1</v>
      </c>
      <c r="D107">
        <v>8.8999999999999986</v>
      </c>
      <c r="E107">
        <v>30.550000000000004</v>
      </c>
      <c r="F107">
        <v>29.4</v>
      </c>
      <c r="G107" s="5">
        <f t="shared" si="68"/>
        <v>10.56</v>
      </c>
      <c r="H107" s="5">
        <f t="shared" si="69"/>
        <v>9.3970000000000002</v>
      </c>
      <c r="I107" s="5">
        <f t="shared" si="70"/>
        <v>0.89</v>
      </c>
      <c r="J107" s="5">
        <f t="shared" si="71"/>
        <v>41.99</v>
      </c>
      <c r="K107" s="5">
        <f t="shared" si="72"/>
        <v>0.65600000000000003</v>
      </c>
      <c r="M107">
        <f t="shared" si="73"/>
        <v>27.530768592433432</v>
      </c>
      <c r="N107" s="5">
        <f t="shared" si="74"/>
        <v>10.559909870463187</v>
      </c>
      <c r="O107" s="5">
        <f t="shared" si="75"/>
        <v>9.396592891709437</v>
      </c>
      <c r="P107" s="5">
        <f t="shared" si="76"/>
        <v>0.88983646706989139</v>
      </c>
      <c r="Q107" s="16">
        <f t="shared" si="77"/>
        <v>41.989316918415255</v>
      </c>
      <c r="R107" s="5">
        <f t="shared" si="78"/>
        <v>0.65566126369536781</v>
      </c>
    </row>
    <row r="108" spans="1:18" x14ac:dyDescent="0.3">
      <c r="A108" t="s">
        <v>22</v>
      </c>
      <c r="B108" s="5">
        <f t="shared" si="79"/>
        <v>27.53</v>
      </c>
      <c r="C108">
        <v>10.5</v>
      </c>
      <c r="D108">
        <v>9.3999999999999986</v>
      </c>
      <c r="E108">
        <v>30.950000000000003</v>
      </c>
      <c r="F108">
        <v>29.9</v>
      </c>
      <c r="G108" s="5">
        <f t="shared" si="68"/>
        <v>10.948</v>
      </c>
      <c r="H108" s="5">
        <f t="shared" si="69"/>
        <v>9.8800000000000008</v>
      </c>
      <c r="I108" s="5">
        <f t="shared" si="70"/>
        <v>0.90200000000000002</v>
      </c>
      <c r="J108" s="5">
        <f t="shared" si="71"/>
        <v>43.5</v>
      </c>
      <c r="K108" s="5">
        <f t="shared" si="72"/>
        <v>0.63300000000000001</v>
      </c>
      <c r="M108">
        <f t="shared" si="73"/>
        <v>27.530768592433432</v>
      </c>
      <c r="N108" s="5">
        <f t="shared" si="74"/>
        <v>10.948098874236125</v>
      </c>
      <c r="O108" s="5">
        <f t="shared" si="75"/>
        <v>9.880123300497722</v>
      </c>
      <c r="P108" s="5">
        <f t="shared" si="76"/>
        <v>0.90245104780231367</v>
      </c>
      <c r="Q108" s="16">
        <f t="shared" si="77"/>
        <v>43.501429544811977</v>
      </c>
      <c r="R108" s="5">
        <f t="shared" si="78"/>
        <v>0.63287043392615994</v>
      </c>
    </row>
    <row r="109" spans="1:18" x14ac:dyDescent="0.3">
      <c r="A109" t="s">
        <v>22</v>
      </c>
      <c r="B109" s="5">
        <f t="shared" si="79"/>
        <v>27.53</v>
      </c>
      <c r="C109">
        <v>11.15</v>
      </c>
      <c r="D109">
        <v>10.099999999999998</v>
      </c>
      <c r="E109">
        <v>31.6</v>
      </c>
      <c r="F109">
        <v>30.599999999999998</v>
      </c>
      <c r="G109" s="5">
        <f t="shared" si="68"/>
        <v>11.58</v>
      </c>
      <c r="H109" s="5">
        <f t="shared" si="69"/>
        <v>10.558</v>
      </c>
      <c r="I109" s="5">
        <f t="shared" si="70"/>
        <v>0.91200000000000003</v>
      </c>
      <c r="J109" s="5">
        <f t="shared" si="71"/>
        <v>45.96</v>
      </c>
      <c r="K109" s="5">
        <f t="shared" si="72"/>
        <v>0.59899999999999998</v>
      </c>
      <c r="M109">
        <f t="shared" si="73"/>
        <v>27.530768592433432</v>
      </c>
      <c r="N109" s="5">
        <f t="shared" si="74"/>
        <v>11.579854021669174</v>
      </c>
      <c r="O109" s="5">
        <f t="shared" si="75"/>
        <v>10.558408124949771</v>
      </c>
      <c r="P109" s="5">
        <f t="shared" si="76"/>
        <v>0.91179112493059156</v>
      </c>
      <c r="Q109" s="16">
        <f t="shared" si="77"/>
        <v>45.962305370607936</v>
      </c>
      <c r="R109" s="5">
        <f t="shared" si="78"/>
        <v>0.59898580740118534</v>
      </c>
    </row>
    <row r="110" spans="1:18" x14ac:dyDescent="0.3">
      <c r="A110" t="s">
        <v>22</v>
      </c>
      <c r="B110" s="5">
        <f t="shared" si="79"/>
        <v>27.53</v>
      </c>
      <c r="C110">
        <v>11.6</v>
      </c>
      <c r="D110">
        <v>10.7</v>
      </c>
      <c r="E110">
        <v>32.050000000000004</v>
      </c>
      <c r="F110">
        <v>31.2</v>
      </c>
      <c r="G110" s="5">
        <f t="shared" si="68"/>
        <v>12.018000000000001</v>
      </c>
      <c r="H110" s="5">
        <f t="shared" si="69"/>
        <v>11.141</v>
      </c>
      <c r="I110" s="5">
        <f t="shared" si="70"/>
        <v>0.92700000000000005</v>
      </c>
      <c r="J110" s="5">
        <f t="shared" si="71"/>
        <v>47.67</v>
      </c>
      <c r="K110" s="5">
        <f t="shared" si="72"/>
        <v>0.57799999999999996</v>
      </c>
      <c r="M110">
        <f t="shared" si="73"/>
        <v>27.530768592433432</v>
      </c>
      <c r="N110" s="5">
        <f t="shared" si="74"/>
        <v>12.017867978200957</v>
      </c>
      <c r="O110" s="5">
        <f t="shared" si="75"/>
        <v>11.140946572852943</v>
      </c>
      <c r="P110" s="5">
        <f t="shared" si="76"/>
        <v>0.9270318656405071</v>
      </c>
      <c r="Q110" s="16">
        <f t="shared" si="77"/>
        <v>47.668501135486189</v>
      </c>
      <c r="R110" s="5">
        <f t="shared" si="78"/>
        <v>0.57754634479032352</v>
      </c>
    </row>
    <row r="111" spans="1:18" x14ac:dyDescent="0.3">
      <c r="A111" t="s">
        <v>22</v>
      </c>
      <c r="B111" s="5">
        <f t="shared" si="79"/>
        <v>27.53</v>
      </c>
      <c r="C111">
        <v>11.9</v>
      </c>
      <c r="D111">
        <v>11.299999999999999</v>
      </c>
      <c r="E111">
        <v>32.35</v>
      </c>
      <c r="F111">
        <v>31.799999999999997</v>
      </c>
      <c r="G111" s="5">
        <f t="shared" si="68"/>
        <v>12.31</v>
      </c>
      <c r="H111" s="5">
        <f t="shared" si="69"/>
        <v>11.724</v>
      </c>
      <c r="I111" s="5">
        <f t="shared" si="70"/>
        <v>0.95199999999999996</v>
      </c>
      <c r="J111" s="5">
        <f t="shared" si="71"/>
        <v>48.81</v>
      </c>
      <c r="K111" s="5">
        <f t="shared" si="72"/>
        <v>0.56399999999999995</v>
      </c>
      <c r="M111">
        <f t="shared" si="73"/>
        <v>27.530768592433432</v>
      </c>
      <c r="N111" s="5">
        <f t="shared" si="74"/>
        <v>12.310153658309277</v>
      </c>
      <c r="O111" s="5">
        <f t="shared" si="75"/>
        <v>11.724464055889769</v>
      </c>
      <c r="P111" s="5">
        <f t="shared" si="76"/>
        <v>0.95242223463033937</v>
      </c>
      <c r="Q111" s="16">
        <f t="shared" si="77"/>
        <v>48.80704154521213</v>
      </c>
      <c r="R111" s="5">
        <f t="shared" si="78"/>
        <v>0.56407370167950988</v>
      </c>
    </row>
    <row r="112" spans="1:18" x14ac:dyDescent="0.3">
      <c r="A112" t="s">
        <v>22</v>
      </c>
      <c r="B112" s="5">
        <f t="shared" si="79"/>
        <v>27.53</v>
      </c>
      <c r="C112">
        <v>12.8</v>
      </c>
      <c r="D112">
        <v>12.2</v>
      </c>
      <c r="E112">
        <v>33.25</v>
      </c>
      <c r="F112">
        <v>32.700000000000003</v>
      </c>
      <c r="G112" s="5">
        <f t="shared" si="68"/>
        <v>13.188000000000001</v>
      </c>
      <c r="H112" s="5">
        <f t="shared" si="69"/>
        <v>12.601000000000001</v>
      </c>
      <c r="I112" s="5">
        <f t="shared" si="70"/>
        <v>0.95599999999999996</v>
      </c>
      <c r="J112" s="5">
        <f t="shared" si="71"/>
        <v>52.23</v>
      </c>
      <c r="K112" s="5">
        <f t="shared" si="72"/>
        <v>0.52700000000000002</v>
      </c>
      <c r="M112">
        <f t="shared" si="73"/>
        <v>27.530768592433432</v>
      </c>
      <c r="N112" s="5">
        <f t="shared" si="74"/>
        <v>13.188250353894936</v>
      </c>
      <c r="O112" s="5">
        <f t="shared" si="75"/>
        <v>12.601420598600912</v>
      </c>
      <c r="P112" s="5">
        <f t="shared" si="76"/>
        <v>0.9555035930053668</v>
      </c>
      <c r="Q112" s="16">
        <f t="shared" si="77"/>
        <v>52.22749160352695</v>
      </c>
      <c r="R112" s="5">
        <f t="shared" si="78"/>
        <v>0.52713174129492879</v>
      </c>
    </row>
    <row r="113" spans="1:18" x14ac:dyDescent="0.3">
      <c r="A113" t="s">
        <v>22</v>
      </c>
      <c r="B113" s="5">
        <f>ROUND(M113,2)</f>
        <v>29.24</v>
      </c>
      <c r="C113">
        <v>6.5500000000000007</v>
      </c>
      <c r="D113">
        <v>0</v>
      </c>
      <c r="E113">
        <v>27.000000000000004</v>
      </c>
      <c r="F113" s="6" t="s">
        <v>30</v>
      </c>
      <c r="G113" s="5">
        <f t="shared" si="68"/>
        <v>7.2140000000000004</v>
      </c>
      <c r="H113" s="5">
        <f t="shared" si="69"/>
        <v>0</v>
      </c>
      <c r="I113" s="5">
        <f t="shared" si="70"/>
        <v>0</v>
      </c>
      <c r="J113" s="5">
        <f>ROUND(Q113,2)</f>
        <v>29.24</v>
      </c>
      <c r="K113" s="5">
        <f>ROUND(R113,3)</f>
        <v>1</v>
      </c>
      <c r="M113">
        <v>29.24274212378068</v>
      </c>
      <c r="N113" s="5">
        <f>(C113+((((1000*M113)/(30*E113))^2)/1962))</f>
        <v>7.2143044292696255</v>
      </c>
      <c r="O113" s="5">
        <f>IF(D113=0,0,(D113+((((1000*M113)/(30*F113))^2)/1962)))</f>
        <v>0</v>
      </c>
      <c r="P113" s="5">
        <f t="shared" si="76"/>
        <v>0</v>
      </c>
      <c r="Q113" s="5">
        <f>M113</f>
        <v>29.24274212378068</v>
      </c>
      <c r="R113" s="5">
        <f>M113/Q113</f>
        <v>1</v>
      </c>
    </row>
    <row r="114" spans="1:18" x14ac:dyDescent="0.3">
      <c r="A114" t="s">
        <v>22</v>
      </c>
      <c r="B114" s="5">
        <f t="shared" ref="B114:B115" si="80">ROUND(M114,2)</f>
        <v>29.24</v>
      </c>
      <c r="C114">
        <v>6.8500000000000014</v>
      </c>
      <c r="D114">
        <v>0</v>
      </c>
      <c r="E114">
        <v>27.300000000000004</v>
      </c>
      <c r="F114">
        <v>19.2</v>
      </c>
      <c r="G114" s="5">
        <f t="shared" si="68"/>
        <v>7.5</v>
      </c>
      <c r="H114" s="5">
        <f t="shared" si="69"/>
        <v>0</v>
      </c>
      <c r="I114" s="5">
        <f t="shared" si="70"/>
        <v>0</v>
      </c>
      <c r="J114" s="5">
        <f>ROUND(Q114,2)</f>
        <v>30.07</v>
      </c>
      <c r="K114" s="5">
        <f>ROUND(R114,3)</f>
        <v>0.97299999999999998</v>
      </c>
      <c r="M114">
        <f>M113</f>
        <v>29.24274212378068</v>
      </c>
      <c r="N114" s="5">
        <f>(C114+((((1000*M114)/(30*E114))^2)/1962))</f>
        <v>7.4997845522381317</v>
      </c>
      <c r="O114" s="5">
        <f>IF(D114=0,0,(D114+((((1000*M114)/(30*F114))^2)/1962)))</f>
        <v>0</v>
      </c>
      <c r="P114" s="5">
        <f>O114/N114</f>
        <v>0</v>
      </c>
      <c r="Q114" s="16">
        <f xml:space="preserve"> 3.8953*N114 + 0.8553</f>
        <v>30.069210766333196</v>
      </c>
      <c r="R114" s="5">
        <f>M114/Q114</f>
        <v>0.97251445510243095</v>
      </c>
    </row>
    <row r="115" spans="1:18" x14ac:dyDescent="0.3">
      <c r="A115" t="s">
        <v>22</v>
      </c>
      <c r="B115" s="5">
        <f t="shared" si="80"/>
        <v>29.24</v>
      </c>
      <c r="C115">
        <v>7.0500000000000007</v>
      </c>
      <c r="D115">
        <v>0.25</v>
      </c>
      <c r="E115">
        <v>27.500000000000004</v>
      </c>
      <c r="F115">
        <v>20.75</v>
      </c>
      <c r="G115" s="5">
        <f t="shared" ref="G115:G136" si="81">ROUND(N115,3)</f>
        <v>7.69</v>
      </c>
      <c r="H115" s="5">
        <f t="shared" ref="H115:H136" si="82">ROUND(O115,3)</f>
        <v>1.375</v>
      </c>
      <c r="I115" s="5">
        <f t="shared" ref="I115:I136" si="83">ROUND(P115,3)</f>
        <v>0.17899999999999999</v>
      </c>
      <c r="J115" s="5">
        <f t="shared" ref="J115:J134" si="84">ROUND(Q115,2)</f>
        <v>30.81</v>
      </c>
      <c r="K115" s="5">
        <f t="shared" ref="K115:K134" si="85">ROUND(R115,3)</f>
        <v>0.94899999999999995</v>
      </c>
      <c r="M115">
        <f t="shared" ref="M115:M134" si="86">M114</f>
        <v>29.24274212378068</v>
      </c>
      <c r="N115" s="5">
        <f t="shared" ref="N115:N134" si="87">(C115+((((1000*M115)/(30*E115))^2)/1962))</f>
        <v>7.6903675093389179</v>
      </c>
      <c r="O115" s="5">
        <f t="shared" ref="O115:O134" si="88">IF(D115=0,0,(D115+((((1000*M115)/(30*F115))^2)/1962)))</f>
        <v>1.3747564033968502</v>
      </c>
      <c r="P115" s="5">
        <f t="shared" ref="P115:P135" si="89">O115/N115</f>
        <v>0.17876342082837957</v>
      </c>
      <c r="Q115" s="16">
        <f t="shared" ref="Q115:Q134" si="90" xml:space="preserve"> 3.8953*N115 + 0.8553</f>
        <v>30.811588559127888</v>
      </c>
      <c r="R115" s="5">
        <f t="shared" ref="R115:R134" si="91">M115/Q115</f>
        <v>0.94908258519885891</v>
      </c>
    </row>
    <row r="116" spans="1:18" x14ac:dyDescent="0.3">
      <c r="A116" t="s">
        <v>22</v>
      </c>
      <c r="B116" s="5">
        <f t="shared" ref="B116:B134" si="92">ROUND(M116,2)</f>
        <v>29.24</v>
      </c>
      <c r="C116">
        <v>7.3500000000000014</v>
      </c>
      <c r="D116">
        <v>1.6499999999999986</v>
      </c>
      <c r="E116">
        <v>27.800000000000004</v>
      </c>
      <c r="F116">
        <v>22.15</v>
      </c>
      <c r="G116" s="5">
        <f t="shared" si="81"/>
        <v>7.9770000000000003</v>
      </c>
      <c r="H116" s="5">
        <f t="shared" si="82"/>
        <v>2.637</v>
      </c>
      <c r="I116" s="5">
        <f t="shared" si="83"/>
        <v>0.33100000000000002</v>
      </c>
      <c r="J116" s="5">
        <f t="shared" si="84"/>
        <v>31.93</v>
      </c>
      <c r="K116" s="5">
        <f t="shared" si="85"/>
        <v>0.91600000000000004</v>
      </c>
      <c r="M116">
        <f t="shared" si="86"/>
        <v>29.24274212378068</v>
      </c>
      <c r="N116" s="5">
        <f t="shared" si="87"/>
        <v>7.9766212009439954</v>
      </c>
      <c r="O116" s="5">
        <f t="shared" si="88"/>
        <v>2.6370683242973074</v>
      </c>
      <c r="P116" s="5">
        <f t="shared" si="89"/>
        <v>0.33059966843921618</v>
      </c>
      <c r="Q116" s="16">
        <f t="shared" si="90"/>
        <v>31.926632564037146</v>
      </c>
      <c r="R116" s="5">
        <f t="shared" si="91"/>
        <v>0.9159356867695575</v>
      </c>
    </row>
    <row r="117" spans="1:18" x14ac:dyDescent="0.3">
      <c r="A117" t="s">
        <v>22</v>
      </c>
      <c r="B117" s="5">
        <f t="shared" si="92"/>
        <v>29.24</v>
      </c>
      <c r="C117">
        <v>7.4499999999999993</v>
      </c>
      <c r="D117">
        <v>2.2999999999999972</v>
      </c>
      <c r="E117">
        <v>27.900000000000002</v>
      </c>
      <c r="F117">
        <v>22.799999999999997</v>
      </c>
      <c r="G117" s="5">
        <f t="shared" si="81"/>
        <v>8.0719999999999992</v>
      </c>
      <c r="H117" s="5">
        <f t="shared" si="82"/>
        <v>3.2320000000000002</v>
      </c>
      <c r="I117" s="5">
        <f t="shared" si="83"/>
        <v>0.4</v>
      </c>
      <c r="J117" s="5">
        <f t="shared" si="84"/>
        <v>32.299999999999997</v>
      </c>
      <c r="K117" s="5">
        <f t="shared" si="85"/>
        <v>0.90500000000000003</v>
      </c>
      <c r="M117">
        <f t="shared" si="86"/>
        <v>29.24274212378068</v>
      </c>
      <c r="N117" s="5">
        <f t="shared" si="87"/>
        <v>8.0721373427082845</v>
      </c>
      <c r="O117" s="5">
        <f t="shared" si="88"/>
        <v>3.2315903526807386</v>
      </c>
      <c r="P117" s="5">
        <f t="shared" si="89"/>
        <v>0.4003388712903771</v>
      </c>
      <c r="Q117" s="16">
        <f t="shared" si="90"/>
        <v>32.298696591051581</v>
      </c>
      <c r="R117" s="5">
        <f t="shared" si="91"/>
        <v>0.90538458854969528</v>
      </c>
    </row>
    <row r="118" spans="1:18" x14ac:dyDescent="0.3">
      <c r="A118" t="s">
        <v>22</v>
      </c>
      <c r="B118" s="5">
        <f t="shared" si="92"/>
        <v>29.24</v>
      </c>
      <c r="C118">
        <v>7.6</v>
      </c>
      <c r="D118">
        <v>2.9499999999999993</v>
      </c>
      <c r="E118">
        <v>28.050000000000004</v>
      </c>
      <c r="F118">
        <v>23.45</v>
      </c>
      <c r="G118" s="5">
        <f t="shared" si="81"/>
        <v>8.2159999999999993</v>
      </c>
      <c r="H118" s="5">
        <f t="shared" si="82"/>
        <v>3.831</v>
      </c>
      <c r="I118" s="5">
        <f t="shared" si="83"/>
        <v>0.46600000000000003</v>
      </c>
      <c r="J118" s="5">
        <f t="shared" si="84"/>
        <v>32.86</v>
      </c>
      <c r="K118" s="5">
        <f t="shared" si="85"/>
        <v>0.89</v>
      </c>
      <c r="M118">
        <f t="shared" si="86"/>
        <v>29.24274212378068</v>
      </c>
      <c r="N118" s="5">
        <f t="shared" si="87"/>
        <v>8.2155012584956904</v>
      </c>
      <c r="O118" s="5">
        <f t="shared" si="88"/>
        <v>3.8306614425967442</v>
      </c>
      <c r="P118" s="5">
        <f t="shared" si="89"/>
        <v>0.46627239435152401</v>
      </c>
      <c r="Q118" s="16">
        <f t="shared" si="90"/>
        <v>32.857142052218265</v>
      </c>
      <c r="R118" s="5">
        <f t="shared" si="91"/>
        <v>0.88999652122228423</v>
      </c>
    </row>
    <row r="119" spans="1:18" x14ac:dyDescent="0.3">
      <c r="A119" t="s">
        <v>22</v>
      </c>
      <c r="B119" s="5">
        <f t="shared" si="92"/>
        <v>29.24</v>
      </c>
      <c r="C119">
        <v>7.9499999999999993</v>
      </c>
      <c r="D119">
        <v>3.6499999999999986</v>
      </c>
      <c r="E119">
        <v>28.400000000000002</v>
      </c>
      <c r="F119">
        <v>24.15</v>
      </c>
      <c r="G119" s="5">
        <f t="shared" si="81"/>
        <v>8.5500000000000007</v>
      </c>
      <c r="H119" s="5">
        <f t="shared" si="82"/>
        <v>4.4800000000000004</v>
      </c>
      <c r="I119" s="5">
        <f t="shared" si="83"/>
        <v>0.52400000000000002</v>
      </c>
      <c r="J119" s="5">
        <f t="shared" si="84"/>
        <v>34.159999999999997</v>
      </c>
      <c r="K119" s="5">
        <f t="shared" si="85"/>
        <v>0.85599999999999998</v>
      </c>
      <c r="M119">
        <f t="shared" si="86"/>
        <v>29.24274212378068</v>
      </c>
      <c r="N119" s="5">
        <f t="shared" si="87"/>
        <v>8.5504239349057176</v>
      </c>
      <c r="O119" s="5">
        <f t="shared" si="88"/>
        <v>4.4803485015368159</v>
      </c>
      <c r="P119" s="5">
        <f t="shared" si="89"/>
        <v>0.52399138752015795</v>
      </c>
      <c r="Q119" s="16">
        <f t="shared" si="90"/>
        <v>34.161766353638242</v>
      </c>
      <c r="R119" s="5">
        <f t="shared" si="91"/>
        <v>0.85600790723358822</v>
      </c>
    </row>
    <row r="120" spans="1:18" x14ac:dyDescent="0.3">
      <c r="A120" t="s">
        <v>22</v>
      </c>
      <c r="B120" s="5">
        <f t="shared" si="92"/>
        <v>29.24</v>
      </c>
      <c r="C120">
        <v>8.1999999999999993</v>
      </c>
      <c r="D120">
        <v>4.5</v>
      </c>
      <c r="E120">
        <v>28.650000000000002</v>
      </c>
      <c r="F120">
        <v>25</v>
      </c>
      <c r="G120" s="5">
        <f t="shared" si="81"/>
        <v>8.7899999999999991</v>
      </c>
      <c r="H120" s="5">
        <f t="shared" si="82"/>
        <v>5.2750000000000004</v>
      </c>
      <c r="I120" s="5">
        <f t="shared" si="83"/>
        <v>0.6</v>
      </c>
      <c r="J120" s="5">
        <f t="shared" si="84"/>
        <v>35.090000000000003</v>
      </c>
      <c r="K120" s="5">
        <f t="shared" si="85"/>
        <v>0.83299999999999996</v>
      </c>
      <c r="M120">
        <f t="shared" si="86"/>
        <v>29.24274212378068</v>
      </c>
      <c r="N120" s="5">
        <f t="shared" si="87"/>
        <v>8.7899910503641845</v>
      </c>
      <c r="O120" s="5">
        <f t="shared" si="88"/>
        <v>5.2748446863000904</v>
      </c>
      <c r="P120" s="5">
        <f t="shared" si="89"/>
        <v>0.60009670727497999</v>
      </c>
      <c r="Q120" s="16">
        <f t="shared" si="90"/>
        <v>35.094952138483606</v>
      </c>
      <c r="R120" s="5">
        <f t="shared" si="91"/>
        <v>0.83324638849455368</v>
      </c>
    </row>
    <row r="121" spans="1:18" x14ac:dyDescent="0.3">
      <c r="A121" t="s">
        <v>22</v>
      </c>
      <c r="B121" s="5">
        <f t="shared" si="92"/>
        <v>29.24</v>
      </c>
      <c r="C121">
        <v>8.35</v>
      </c>
      <c r="D121">
        <v>5.0499999999999989</v>
      </c>
      <c r="E121">
        <v>28.800000000000004</v>
      </c>
      <c r="F121">
        <v>25.549999999999997</v>
      </c>
      <c r="G121" s="5">
        <f t="shared" si="81"/>
        <v>8.9339999999999993</v>
      </c>
      <c r="H121" s="5">
        <f t="shared" si="82"/>
        <v>5.7919999999999998</v>
      </c>
      <c r="I121" s="5">
        <f t="shared" si="83"/>
        <v>0.64800000000000002</v>
      </c>
      <c r="J121" s="5">
        <f t="shared" si="84"/>
        <v>35.659999999999997</v>
      </c>
      <c r="K121" s="5">
        <f t="shared" si="85"/>
        <v>0.82</v>
      </c>
      <c r="M121">
        <f t="shared" si="86"/>
        <v>29.24274212378068</v>
      </c>
      <c r="N121" s="5">
        <f t="shared" si="87"/>
        <v>8.9338613147877552</v>
      </c>
      <c r="O121" s="5">
        <f t="shared" si="88"/>
        <v>5.7918444766028863</v>
      </c>
      <c r="P121" s="5">
        <f t="shared" si="89"/>
        <v>0.6483024833859854</v>
      </c>
      <c r="Q121" s="16">
        <f t="shared" si="90"/>
        <v>35.655369979492747</v>
      </c>
      <c r="R121" s="5">
        <f t="shared" si="91"/>
        <v>0.82014973174025951</v>
      </c>
    </row>
    <row r="122" spans="1:18" x14ac:dyDescent="0.3">
      <c r="A122" t="s">
        <v>22</v>
      </c>
      <c r="B122" s="5">
        <f t="shared" si="92"/>
        <v>29.24</v>
      </c>
      <c r="C122">
        <v>8.6</v>
      </c>
      <c r="D122">
        <v>5.6499999999999986</v>
      </c>
      <c r="E122">
        <v>29.050000000000004</v>
      </c>
      <c r="F122">
        <v>26.15</v>
      </c>
      <c r="G122" s="5">
        <f t="shared" si="81"/>
        <v>9.1739999999999995</v>
      </c>
      <c r="H122" s="5">
        <f t="shared" si="82"/>
        <v>6.3579999999999997</v>
      </c>
      <c r="I122" s="5">
        <f t="shared" si="83"/>
        <v>0.69299999999999995</v>
      </c>
      <c r="J122" s="5">
        <f t="shared" si="84"/>
        <v>36.590000000000003</v>
      </c>
      <c r="K122" s="5">
        <f t="shared" si="85"/>
        <v>0.79900000000000004</v>
      </c>
      <c r="M122">
        <f t="shared" si="86"/>
        <v>29.24274212378068</v>
      </c>
      <c r="N122" s="5">
        <f t="shared" si="87"/>
        <v>9.1738553078555363</v>
      </c>
      <c r="O122" s="5">
        <f t="shared" si="88"/>
        <v>6.3581924460478492</v>
      </c>
      <c r="P122" s="5">
        <f t="shared" si="89"/>
        <v>0.69307747208562942</v>
      </c>
      <c r="Q122" s="16">
        <f t="shared" si="90"/>
        <v>36.590218580689672</v>
      </c>
      <c r="R122" s="5">
        <f t="shared" si="91"/>
        <v>0.79919561178061416</v>
      </c>
    </row>
    <row r="123" spans="1:18" x14ac:dyDescent="0.3">
      <c r="A123" t="s">
        <v>22</v>
      </c>
      <c r="B123" s="5">
        <f t="shared" si="92"/>
        <v>29.24</v>
      </c>
      <c r="C123">
        <v>8.9499999999999993</v>
      </c>
      <c r="D123">
        <v>6.3499999999999979</v>
      </c>
      <c r="E123">
        <v>29.400000000000002</v>
      </c>
      <c r="F123">
        <v>26.849999999999998</v>
      </c>
      <c r="G123" s="5">
        <f t="shared" si="81"/>
        <v>9.51</v>
      </c>
      <c r="H123" s="5">
        <f t="shared" si="82"/>
        <v>7.0220000000000002</v>
      </c>
      <c r="I123" s="5">
        <f t="shared" si="83"/>
        <v>0.73799999999999999</v>
      </c>
      <c r="J123" s="5">
        <f t="shared" si="84"/>
        <v>37.9</v>
      </c>
      <c r="K123" s="5">
        <f t="shared" si="85"/>
        <v>0.77200000000000002</v>
      </c>
      <c r="M123">
        <f t="shared" si="86"/>
        <v>29.24274212378068</v>
      </c>
      <c r="N123" s="5">
        <f t="shared" si="87"/>
        <v>9.5102734149400199</v>
      </c>
      <c r="O123" s="5">
        <f t="shared" si="88"/>
        <v>7.021747558076707</v>
      </c>
      <c r="P123" s="5">
        <f t="shared" si="89"/>
        <v>0.73833287979355033</v>
      </c>
      <c r="Q123" s="16">
        <f t="shared" si="90"/>
        <v>37.900668033215858</v>
      </c>
      <c r="R123" s="5">
        <f t="shared" si="91"/>
        <v>0.77156270961114881</v>
      </c>
    </row>
    <row r="124" spans="1:18" x14ac:dyDescent="0.3">
      <c r="A124" t="s">
        <v>22</v>
      </c>
      <c r="B124" s="5">
        <f t="shared" si="92"/>
        <v>29.24</v>
      </c>
      <c r="C124">
        <v>9.3000000000000007</v>
      </c>
      <c r="D124">
        <v>6.9999999999999982</v>
      </c>
      <c r="E124">
        <v>29.750000000000004</v>
      </c>
      <c r="F124">
        <v>27.5</v>
      </c>
      <c r="G124" s="5">
        <f t="shared" si="81"/>
        <v>9.8469999999999995</v>
      </c>
      <c r="H124" s="5">
        <f t="shared" si="82"/>
        <v>7.64</v>
      </c>
      <c r="I124" s="5">
        <f t="shared" si="83"/>
        <v>0.77600000000000002</v>
      </c>
      <c r="J124" s="5">
        <f t="shared" si="84"/>
        <v>39.21</v>
      </c>
      <c r="K124" s="5">
        <f t="shared" si="85"/>
        <v>0.746</v>
      </c>
      <c r="M124">
        <f t="shared" si="86"/>
        <v>29.24274212378068</v>
      </c>
      <c r="N124" s="5">
        <f t="shared" si="87"/>
        <v>9.8471680575524978</v>
      </c>
      <c r="O124" s="5">
        <f t="shared" si="88"/>
        <v>7.6403675093389154</v>
      </c>
      <c r="P124" s="5">
        <f t="shared" si="89"/>
        <v>0.77589490345693557</v>
      </c>
      <c r="Q124" s="16">
        <f t="shared" si="90"/>
        <v>39.212973734584246</v>
      </c>
      <c r="R124" s="5">
        <f t="shared" si="91"/>
        <v>0.74574150692350505</v>
      </c>
    </row>
    <row r="125" spans="1:18" x14ac:dyDescent="0.3">
      <c r="A125" t="s">
        <v>22</v>
      </c>
      <c r="B125" s="5">
        <f t="shared" si="92"/>
        <v>29.24</v>
      </c>
      <c r="C125">
        <v>9.4</v>
      </c>
      <c r="D125">
        <v>7.4999999999999982</v>
      </c>
      <c r="E125">
        <v>29.85</v>
      </c>
      <c r="F125">
        <v>28</v>
      </c>
      <c r="G125" s="5">
        <f t="shared" si="81"/>
        <v>9.9440000000000008</v>
      </c>
      <c r="H125" s="5">
        <f t="shared" si="82"/>
        <v>8.1180000000000003</v>
      </c>
      <c r="I125" s="5">
        <f t="shared" si="83"/>
        <v>0.81599999999999995</v>
      </c>
      <c r="J125" s="5">
        <f t="shared" si="84"/>
        <v>39.590000000000003</v>
      </c>
      <c r="K125" s="5">
        <f t="shared" si="85"/>
        <v>0.73899999999999999</v>
      </c>
      <c r="M125">
        <f t="shared" si="86"/>
        <v>29.24274212378068</v>
      </c>
      <c r="N125" s="5">
        <f t="shared" si="87"/>
        <v>9.9435080808145209</v>
      </c>
      <c r="O125" s="5">
        <f t="shared" si="88"/>
        <v>8.1177014399713716</v>
      </c>
      <c r="P125" s="5">
        <f t="shared" si="89"/>
        <v>0.81638204283597382</v>
      </c>
      <c r="Q125" s="16">
        <f t="shared" si="90"/>
        <v>39.588247027196807</v>
      </c>
      <c r="R125" s="5">
        <f t="shared" si="91"/>
        <v>0.7386723161470411</v>
      </c>
    </row>
    <row r="126" spans="1:18" x14ac:dyDescent="0.3">
      <c r="A126" t="s">
        <v>22</v>
      </c>
      <c r="B126" s="5">
        <f t="shared" si="92"/>
        <v>29.24</v>
      </c>
      <c r="C126">
        <v>9.9</v>
      </c>
      <c r="D126">
        <v>8.0999999999999979</v>
      </c>
      <c r="E126">
        <v>30.35</v>
      </c>
      <c r="F126">
        <v>28.599999999999998</v>
      </c>
      <c r="G126" s="5">
        <f t="shared" si="81"/>
        <v>10.426</v>
      </c>
      <c r="H126" s="5">
        <f t="shared" si="82"/>
        <v>8.6920000000000002</v>
      </c>
      <c r="I126" s="5">
        <f t="shared" si="83"/>
        <v>0.83399999999999996</v>
      </c>
      <c r="J126" s="5">
        <f t="shared" si="84"/>
        <v>41.47</v>
      </c>
      <c r="K126" s="5">
        <f t="shared" si="85"/>
        <v>0.70499999999999996</v>
      </c>
      <c r="M126">
        <f t="shared" si="86"/>
        <v>29.24274212378068</v>
      </c>
      <c r="N126" s="5">
        <f t="shared" si="87"/>
        <v>10.425747583994047</v>
      </c>
      <c r="O126" s="5">
        <f t="shared" si="88"/>
        <v>8.6920557593739964</v>
      </c>
      <c r="P126" s="5">
        <f t="shared" si="89"/>
        <v>0.83371055066768818</v>
      </c>
      <c r="Q126" s="16">
        <f t="shared" si="90"/>
        <v>41.466714563932015</v>
      </c>
      <c r="R126" s="5">
        <f t="shared" si="91"/>
        <v>0.70521000834766356</v>
      </c>
    </row>
    <row r="127" spans="1:18" x14ac:dyDescent="0.3">
      <c r="A127" t="s">
        <v>22</v>
      </c>
      <c r="B127" s="5">
        <f t="shared" si="92"/>
        <v>29.24</v>
      </c>
      <c r="C127">
        <v>10.35</v>
      </c>
      <c r="D127">
        <v>8.7999999999999989</v>
      </c>
      <c r="E127">
        <v>30.800000000000004</v>
      </c>
      <c r="F127">
        <v>29.299999999999997</v>
      </c>
      <c r="G127" s="5">
        <f t="shared" si="81"/>
        <v>10.86</v>
      </c>
      <c r="H127" s="5">
        <f t="shared" si="82"/>
        <v>9.3640000000000008</v>
      </c>
      <c r="I127" s="5">
        <f t="shared" si="83"/>
        <v>0.86199999999999999</v>
      </c>
      <c r="J127" s="5">
        <f t="shared" si="84"/>
        <v>43.16</v>
      </c>
      <c r="K127" s="5">
        <f t="shared" si="85"/>
        <v>0.67800000000000005</v>
      </c>
      <c r="M127">
        <f t="shared" si="86"/>
        <v>29.24274212378068</v>
      </c>
      <c r="N127" s="5">
        <f t="shared" si="87"/>
        <v>10.86049705782758</v>
      </c>
      <c r="O127" s="5">
        <f t="shared" si="88"/>
        <v>9.3641043331169325</v>
      </c>
      <c r="P127" s="5">
        <f t="shared" si="89"/>
        <v>0.86221692094358249</v>
      </c>
      <c r="Q127" s="16">
        <f t="shared" si="90"/>
        <v>43.160194189355771</v>
      </c>
      <c r="R127" s="5">
        <f t="shared" si="91"/>
        <v>0.67753963282659568</v>
      </c>
    </row>
    <row r="128" spans="1:18" x14ac:dyDescent="0.3">
      <c r="A128" t="s">
        <v>22</v>
      </c>
      <c r="B128" s="5">
        <f t="shared" si="92"/>
        <v>29.24</v>
      </c>
      <c r="C128">
        <v>10.7</v>
      </c>
      <c r="D128">
        <v>9.3499999999999979</v>
      </c>
      <c r="E128">
        <v>31.150000000000002</v>
      </c>
      <c r="F128">
        <v>29.849999999999998</v>
      </c>
      <c r="G128" s="5">
        <f t="shared" si="81"/>
        <v>11.199</v>
      </c>
      <c r="H128" s="5">
        <f t="shared" si="82"/>
        <v>9.8940000000000001</v>
      </c>
      <c r="I128" s="5">
        <f t="shared" si="83"/>
        <v>0.88300000000000001</v>
      </c>
      <c r="J128" s="5">
        <f t="shared" si="84"/>
        <v>44.48</v>
      </c>
      <c r="K128" s="5">
        <f t="shared" si="85"/>
        <v>0.65700000000000003</v>
      </c>
      <c r="M128">
        <f t="shared" si="86"/>
        <v>29.24274212378068</v>
      </c>
      <c r="N128" s="5">
        <f t="shared" si="87"/>
        <v>11.199089662393231</v>
      </c>
      <c r="O128" s="5">
        <f t="shared" si="88"/>
        <v>9.8935080808145184</v>
      </c>
      <c r="P128" s="5">
        <f t="shared" si="89"/>
        <v>0.88342074035152329</v>
      </c>
      <c r="Q128" s="16">
        <f t="shared" si="90"/>
        <v>44.479113961920355</v>
      </c>
      <c r="R128" s="5">
        <f t="shared" si="91"/>
        <v>0.65744884551468585</v>
      </c>
    </row>
    <row r="129" spans="1:18" x14ac:dyDescent="0.3">
      <c r="A129" t="s">
        <v>22</v>
      </c>
      <c r="B129" s="5">
        <f t="shared" si="92"/>
        <v>29.24</v>
      </c>
      <c r="C129">
        <v>11.05</v>
      </c>
      <c r="D129">
        <v>9.8999999999999986</v>
      </c>
      <c r="E129">
        <v>31.500000000000004</v>
      </c>
      <c r="F129">
        <v>30.4</v>
      </c>
      <c r="G129" s="5">
        <f t="shared" si="81"/>
        <v>11.538</v>
      </c>
      <c r="H129" s="5">
        <f t="shared" si="82"/>
        <v>10.423999999999999</v>
      </c>
      <c r="I129" s="5">
        <f t="shared" si="83"/>
        <v>0.90300000000000002</v>
      </c>
      <c r="J129" s="5">
        <f t="shared" si="84"/>
        <v>45.8</v>
      </c>
      <c r="K129" s="5">
        <f t="shared" si="85"/>
        <v>0.63800000000000001</v>
      </c>
      <c r="M129">
        <f t="shared" si="86"/>
        <v>29.24274212378068</v>
      </c>
      <c r="N129" s="5">
        <f t="shared" si="87"/>
        <v>11.538060397014419</v>
      </c>
      <c r="O129" s="5">
        <f t="shared" si="88"/>
        <v>10.424019573382916</v>
      </c>
      <c r="P129" s="5">
        <f t="shared" si="89"/>
        <v>0.9034464385435379</v>
      </c>
      <c r="Q129" s="16">
        <f t="shared" si="90"/>
        <v>45.799506664490266</v>
      </c>
      <c r="R129" s="5">
        <f t="shared" si="91"/>
        <v>0.63849469685343696</v>
      </c>
    </row>
    <row r="130" spans="1:18" x14ac:dyDescent="0.3">
      <c r="A130" t="s">
        <v>22</v>
      </c>
      <c r="B130" s="5">
        <f t="shared" si="92"/>
        <v>29.24</v>
      </c>
      <c r="C130">
        <v>11.6</v>
      </c>
      <c r="D130">
        <v>10.499999999999998</v>
      </c>
      <c r="E130">
        <v>32.050000000000004</v>
      </c>
      <c r="F130">
        <v>31</v>
      </c>
      <c r="G130" s="5">
        <f t="shared" si="81"/>
        <v>12.071</v>
      </c>
      <c r="H130" s="5">
        <f t="shared" si="82"/>
        <v>11.004</v>
      </c>
      <c r="I130" s="5">
        <f t="shared" si="83"/>
        <v>0.91200000000000003</v>
      </c>
      <c r="J130" s="5">
        <f t="shared" si="84"/>
        <v>47.88</v>
      </c>
      <c r="K130" s="5">
        <f t="shared" si="85"/>
        <v>0.61099999999999999</v>
      </c>
      <c r="M130">
        <f t="shared" si="86"/>
        <v>29.24274212378068</v>
      </c>
      <c r="N130" s="5">
        <f t="shared" si="87"/>
        <v>12.071453222648461</v>
      </c>
      <c r="O130" s="5">
        <f t="shared" si="88"/>
        <v>11.003931247593709</v>
      </c>
      <c r="P130" s="5">
        <f t="shared" si="89"/>
        <v>0.91156640750992035</v>
      </c>
      <c r="Q130" s="16">
        <f t="shared" si="90"/>
        <v>47.877231738182552</v>
      </c>
      <c r="R130" s="5">
        <f t="shared" si="91"/>
        <v>0.61078598453008115</v>
      </c>
    </row>
    <row r="131" spans="1:18" x14ac:dyDescent="0.3">
      <c r="A131" t="s">
        <v>22</v>
      </c>
      <c r="B131" s="5">
        <f t="shared" si="92"/>
        <v>29.24</v>
      </c>
      <c r="C131">
        <v>11.9</v>
      </c>
      <c r="D131">
        <v>11.149999999999999</v>
      </c>
      <c r="E131">
        <v>32.35</v>
      </c>
      <c r="F131">
        <v>31.65</v>
      </c>
      <c r="G131" s="5">
        <f t="shared" si="81"/>
        <v>12.363</v>
      </c>
      <c r="H131" s="5">
        <f t="shared" si="82"/>
        <v>11.632999999999999</v>
      </c>
      <c r="I131" s="5">
        <f t="shared" si="83"/>
        <v>0.94099999999999995</v>
      </c>
      <c r="J131" s="5">
        <f t="shared" si="84"/>
        <v>49.01</v>
      </c>
      <c r="K131" s="5">
        <f t="shared" si="85"/>
        <v>0.59699999999999998</v>
      </c>
      <c r="M131">
        <f t="shared" si="86"/>
        <v>29.24274212378068</v>
      </c>
      <c r="N131" s="5">
        <f t="shared" si="87"/>
        <v>12.36274965797444</v>
      </c>
      <c r="O131" s="5">
        <f t="shared" si="88"/>
        <v>11.633445194589873</v>
      </c>
      <c r="P131" s="5">
        <f t="shared" si="89"/>
        <v>0.94100790814653934</v>
      </c>
      <c r="Q131" s="16">
        <f t="shared" si="90"/>
        <v>49.011918742707842</v>
      </c>
      <c r="R131" s="5">
        <f t="shared" si="91"/>
        <v>0.59664552773975033</v>
      </c>
    </row>
    <row r="132" spans="1:18" x14ac:dyDescent="0.3">
      <c r="A132" t="s">
        <v>22</v>
      </c>
      <c r="B132" s="5">
        <f t="shared" si="92"/>
        <v>29.24</v>
      </c>
      <c r="C132">
        <v>12.45</v>
      </c>
      <c r="D132">
        <v>11.649999999999999</v>
      </c>
      <c r="E132">
        <v>32.900000000000006</v>
      </c>
      <c r="F132">
        <v>32.15</v>
      </c>
      <c r="G132" s="5">
        <f t="shared" si="81"/>
        <v>12.897</v>
      </c>
      <c r="H132" s="5">
        <f t="shared" si="82"/>
        <v>12.119</v>
      </c>
      <c r="I132" s="5">
        <f t="shared" si="83"/>
        <v>0.94</v>
      </c>
      <c r="J132" s="5">
        <f t="shared" si="84"/>
        <v>51.09</v>
      </c>
      <c r="K132" s="5">
        <f t="shared" si="85"/>
        <v>0.57199999999999995</v>
      </c>
      <c r="M132">
        <f t="shared" si="86"/>
        <v>29.24274212378068</v>
      </c>
      <c r="N132" s="5">
        <f t="shared" si="87"/>
        <v>12.897407109078404</v>
      </c>
      <c r="O132" s="5">
        <f t="shared" si="88"/>
        <v>12.118524948845014</v>
      </c>
      <c r="P132" s="5">
        <f t="shared" si="89"/>
        <v>0.93960939949820299</v>
      </c>
      <c r="Q132" s="16">
        <f t="shared" si="90"/>
        <v>51.094569911993112</v>
      </c>
      <c r="R132" s="5">
        <f t="shared" si="91"/>
        <v>0.57232582981223434</v>
      </c>
    </row>
    <row r="133" spans="1:18" x14ac:dyDescent="0.3">
      <c r="A133" t="s">
        <v>22</v>
      </c>
      <c r="B133" s="5">
        <f t="shared" si="92"/>
        <v>29.24</v>
      </c>
      <c r="C133">
        <v>13.1</v>
      </c>
      <c r="D133">
        <v>12.399999999999999</v>
      </c>
      <c r="E133">
        <v>33.550000000000004</v>
      </c>
      <c r="F133">
        <v>32.9</v>
      </c>
      <c r="G133" s="5">
        <f t="shared" si="81"/>
        <v>13.53</v>
      </c>
      <c r="H133" s="5">
        <f t="shared" si="82"/>
        <v>12.847</v>
      </c>
      <c r="I133" s="5">
        <f t="shared" si="83"/>
        <v>0.95</v>
      </c>
      <c r="J133" s="5">
        <f t="shared" si="84"/>
        <v>53.56</v>
      </c>
      <c r="K133" s="5">
        <f t="shared" si="85"/>
        <v>0.54600000000000004</v>
      </c>
      <c r="M133">
        <f t="shared" si="86"/>
        <v>29.24274212378068</v>
      </c>
      <c r="N133" s="5">
        <f t="shared" si="87"/>
        <v>13.530238853358584</v>
      </c>
      <c r="O133" s="5">
        <f t="shared" si="88"/>
        <v>12.847407109078404</v>
      </c>
      <c r="P133" s="5">
        <f t="shared" si="89"/>
        <v>0.94953291278293417</v>
      </c>
      <c r="Q133" s="16">
        <f t="shared" si="90"/>
        <v>53.559639405487694</v>
      </c>
      <c r="R133" s="5">
        <f t="shared" si="91"/>
        <v>0.54598467144990681</v>
      </c>
    </row>
    <row r="134" spans="1:18" x14ac:dyDescent="0.3">
      <c r="A134" t="s">
        <v>22</v>
      </c>
      <c r="B134" s="5">
        <f t="shared" si="92"/>
        <v>29.24</v>
      </c>
      <c r="C134">
        <v>13.4</v>
      </c>
      <c r="D134">
        <v>12.899999999999999</v>
      </c>
      <c r="E134">
        <v>33.85</v>
      </c>
      <c r="F134">
        <v>33.4</v>
      </c>
      <c r="G134" s="5">
        <f t="shared" si="81"/>
        <v>13.823</v>
      </c>
      <c r="H134" s="5">
        <f t="shared" si="82"/>
        <v>13.334</v>
      </c>
      <c r="I134" s="5">
        <f t="shared" si="83"/>
        <v>0.96499999999999997</v>
      </c>
      <c r="J134" s="5">
        <f t="shared" si="84"/>
        <v>54.7</v>
      </c>
      <c r="K134" s="5">
        <f t="shared" si="85"/>
        <v>0.53500000000000003</v>
      </c>
      <c r="M134">
        <f t="shared" si="86"/>
        <v>29.24274212378068</v>
      </c>
      <c r="N134" s="5">
        <f t="shared" si="87"/>
        <v>13.822646552094724</v>
      </c>
      <c r="O134" s="5">
        <f t="shared" si="88"/>
        <v>13.334111951788836</v>
      </c>
      <c r="P134" s="5">
        <f t="shared" si="89"/>
        <v>0.96465694189135909</v>
      </c>
      <c r="Q134" s="16">
        <f t="shared" si="90"/>
        <v>54.698655114374581</v>
      </c>
      <c r="R134" s="5">
        <f t="shared" si="91"/>
        <v>0.53461537697104744</v>
      </c>
    </row>
    <row r="135" spans="1:18" x14ac:dyDescent="0.3">
      <c r="A135" t="s">
        <v>22</v>
      </c>
      <c r="B135" s="5">
        <f>ROUND(M135,2)</f>
        <v>32.380000000000003</v>
      </c>
      <c r="C135">
        <v>7.3000000000000007</v>
      </c>
      <c r="D135">
        <v>0</v>
      </c>
      <c r="E135">
        <v>27.750000000000004</v>
      </c>
      <c r="F135" s="6" t="s">
        <v>30</v>
      </c>
      <c r="G135" s="5">
        <f t="shared" si="81"/>
        <v>8.0709999999999997</v>
      </c>
      <c r="H135" s="5">
        <f t="shared" si="82"/>
        <v>0</v>
      </c>
      <c r="I135" s="5">
        <f t="shared" si="83"/>
        <v>0</v>
      </c>
      <c r="J135" s="5">
        <f>ROUND(Q135,2)</f>
        <v>32.380000000000003</v>
      </c>
      <c r="K135" s="5">
        <f>ROUND(R135,3)</f>
        <v>1</v>
      </c>
      <c r="M135">
        <v>32.381292593191276</v>
      </c>
      <c r="N135" s="5">
        <f>(C135+((((1000*M135)/(30*E135))^2)/1962))</f>
        <v>8.0711180595006589</v>
      </c>
      <c r="O135" s="5">
        <f>IF(D135=0,0,(D135+((((1000*M135)/(30*F135))^2)/1962)))</f>
        <v>0</v>
      </c>
      <c r="P135" s="5">
        <f t="shared" si="89"/>
        <v>0</v>
      </c>
      <c r="Q135" s="5">
        <f>M135</f>
        <v>32.381292593191276</v>
      </c>
      <c r="R135" s="5">
        <f>M135/Q135</f>
        <v>1</v>
      </c>
    </row>
    <row r="136" spans="1:18" x14ac:dyDescent="0.3">
      <c r="A136" t="s">
        <v>22</v>
      </c>
      <c r="B136" s="5">
        <f t="shared" ref="B136:B137" si="93">ROUND(M136,2)</f>
        <v>32.380000000000003</v>
      </c>
      <c r="C136">
        <v>7.4499999999999993</v>
      </c>
      <c r="D136">
        <v>0</v>
      </c>
      <c r="E136">
        <v>27.900000000000002</v>
      </c>
      <c r="F136">
        <v>18.149999999999999</v>
      </c>
      <c r="G136" s="5">
        <f t="shared" si="81"/>
        <v>8.2129999999999992</v>
      </c>
      <c r="H136" s="5">
        <f t="shared" si="82"/>
        <v>0</v>
      </c>
      <c r="I136" s="5">
        <f t="shared" si="83"/>
        <v>0</v>
      </c>
      <c r="J136" s="5">
        <f>ROUND(Q136,2)</f>
        <v>32.85</v>
      </c>
      <c r="K136" s="5">
        <f>ROUND(R136,3)</f>
        <v>0.98599999999999999</v>
      </c>
      <c r="M136">
        <f>M135</f>
        <v>32.381292593191276</v>
      </c>
      <c r="N136" s="5">
        <f>(C136+((((1000*M136)/(30*E136))^2)/1962))</f>
        <v>8.2128487566889241</v>
      </c>
      <c r="O136" s="5">
        <f>IF(D136=0,0,(D136+((((1000*M136)/(30*F136))^2)/1962)))</f>
        <v>0</v>
      </c>
      <c r="P136" s="5">
        <f>O136/N136</f>
        <v>0</v>
      </c>
      <c r="Q136" s="16">
        <f xml:space="preserve"> 3.8953*N136 + 0.8553</f>
        <v>32.846809761930366</v>
      </c>
      <c r="R136" s="5">
        <f>M136/Q136</f>
        <v>0.98582762916359001</v>
      </c>
    </row>
    <row r="137" spans="1:18" x14ac:dyDescent="0.3">
      <c r="A137" t="s">
        <v>22</v>
      </c>
      <c r="B137" s="5">
        <f t="shared" si="93"/>
        <v>32.380000000000003</v>
      </c>
      <c r="C137">
        <v>7.65</v>
      </c>
      <c r="D137">
        <v>0</v>
      </c>
      <c r="E137">
        <v>28.1</v>
      </c>
      <c r="F137">
        <v>19.799999999999997</v>
      </c>
      <c r="G137" s="5">
        <f t="shared" ref="G137:G158" si="94">ROUND(N137,3)</f>
        <v>8.4019999999999992</v>
      </c>
      <c r="H137" s="5">
        <f t="shared" ref="H137:H158" si="95">ROUND(O137,3)</f>
        <v>0</v>
      </c>
      <c r="I137" s="5">
        <f t="shared" ref="I137:I158" si="96">ROUND(P137,3)</f>
        <v>0</v>
      </c>
      <c r="J137" s="5">
        <f t="shared" ref="J137:J156" si="97">ROUND(Q137,2)</f>
        <v>33.58</v>
      </c>
      <c r="K137" s="5">
        <f t="shared" ref="K137:K156" si="98">ROUND(R137,3)</f>
        <v>0.96399999999999997</v>
      </c>
      <c r="M137">
        <f t="shared" ref="M137:M156" si="99">M136</f>
        <v>32.381292593191276</v>
      </c>
      <c r="N137" s="5">
        <f t="shared" ref="N137:N156" si="100">(C137+((((1000*M137)/(30*E137))^2)/1962))</f>
        <v>8.4020283439852914</v>
      </c>
      <c r="O137" s="5">
        <f t="shared" ref="O137:O156" si="101">IF(D137=0,0,(D137+((((1000*M137)/(30*F137))^2)/1962)))</f>
        <v>0</v>
      </c>
      <c r="P137" s="5">
        <f t="shared" ref="P137:P157" si="102">O137/N137</f>
        <v>0</v>
      </c>
      <c r="Q137" s="16">
        <f t="shared" ref="Q137:Q156" si="103" xml:space="preserve"> 3.8953*N137 + 0.8553</f>
        <v>33.583721008325909</v>
      </c>
      <c r="R137" s="5">
        <f t="shared" ref="R137:R156" si="104">M137/Q137</f>
        <v>0.9641960932549275</v>
      </c>
    </row>
    <row r="138" spans="1:18" x14ac:dyDescent="0.3">
      <c r="A138" t="s">
        <v>22</v>
      </c>
      <c r="B138" s="5">
        <f t="shared" ref="B138:B156" si="105">ROUND(M138,2)</f>
        <v>32.380000000000003</v>
      </c>
      <c r="C138">
        <v>7.9</v>
      </c>
      <c r="D138">
        <v>1</v>
      </c>
      <c r="E138">
        <v>28.35</v>
      </c>
      <c r="F138">
        <v>21.5</v>
      </c>
      <c r="G138" s="5">
        <f t="shared" si="94"/>
        <v>8.6389999999999993</v>
      </c>
      <c r="H138" s="5">
        <f t="shared" si="95"/>
        <v>2.2850000000000001</v>
      </c>
      <c r="I138" s="5">
        <f t="shared" si="96"/>
        <v>0.26400000000000001</v>
      </c>
      <c r="J138" s="5">
        <f t="shared" si="97"/>
        <v>34.51</v>
      </c>
      <c r="K138" s="5">
        <f t="shared" si="98"/>
        <v>0.93799999999999994</v>
      </c>
      <c r="M138">
        <f t="shared" si="99"/>
        <v>32.381292593191276</v>
      </c>
      <c r="N138" s="5">
        <f t="shared" si="100"/>
        <v>8.6388235375944138</v>
      </c>
      <c r="O138" s="5">
        <f t="shared" si="101"/>
        <v>2.2846059506635497</v>
      </c>
      <c r="P138" s="5">
        <f t="shared" si="102"/>
        <v>0.26445799485559651</v>
      </c>
      <c r="Q138" s="16">
        <f t="shared" si="103"/>
        <v>34.506109325991524</v>
      </c>
      <c r="R138" s="5">
        <f t="shared" si="104"/>
        <v>0.93842201354182397</v>
      </c>
    </row>
    <row r="139" spans="1:18" x14ac:dyDescent="0.3">
      <c r="A139" t="s">
        <v>22</v>
      </c>
      <c r="B139" s="5">
        <f t="shared" si="105"/>
        <v>32.380000000000003</v>
      </c>
      <c r="C139">
        <v>8.0500000000000007</v>
      </c>
      <c r="D139">
        <v>1.8999999999999986</v>
      </c>
      <c r="E139">
        <v>28.500000000000004</v>
      </c>
      <c r="F139">
        <v>22.4</v>
      </c>
      <c r="G139" s="5">
        <f t="shared" si="94"/>
        <v>8.7810000000000006</v>
      </c>
      <c r="H139" s="5">
        <f t="shared" si="95"/>
        <v>3.0830000000000002</v>
      </c>
      <c r="I139" s="5">
        <f t="shared" si="96"/>
        <v>0.35099999999999998</v>
      </c>
      <c r="J139" s="5">
        <f t="shared" si="97"/>
        <v>35.06</v>
      </c>
      <c r="K139" s="5">
        <f t="shared" si="98"/>
        <v>0.92400000000000004</v>
      </c>
      <c r="M139">
        <f t="shared" si="99"/>
        <v>32.381292593191276</v>
      </c>
      <c r="N139" s="5">
        <f t="shared" si="100"/>
        <v>8.7810669137509709</v>
      </c>
      <c r="O139" s="5">
        <f t="shared" si="101"/>
        <v>3.0834524487687842</v>
      </c>
      <c r="P139" s="5">
        <f t="shared" si="102"/>
        <v>0.35114781370589043</v>
      </c>
      <c r="Q139" s="16">
        <f t="shared" si="103"/>
        <v>35.060189949134156</v>
      </c>
      <c r="R139" s="5">
        <f t="shared" si="104"/>
        <v>0.92359147626326432</v>
      </c>
    </row>
    <row r="140" spans="1:18" x14ac:dyDescent="0.3">
      <c r="A140" t="s">
        <v>22</v>
      </c>
      <c r="B140" s="5">
        <f t="shared" si="105"/>
        <v>32.380000000000003</v>
      </c>
      <c r="C140">
        <v>8.3000000000000007</v>
      </c>
      <c r="D140">
        <v>2.6499999999999986</v>
      </c>
      <c r="E140">
        <v>28.750000000000004</v>
      </c>
      <c r="F140">
        <v>23.15</v>
      </c>
      <c r="G140" s="5">
        <f t="shared" si="94"/>
        <v>9.0180000000000007</v>
      </c>
      <c r="H140" s="5">
        <f t="shared" si="95"/>
        <v>3.758</v>
      </c>
      <c r="I140" s="5">
        <f t="shared" si="96"/>
        <v>0.41699999999999998</v>
      </c>
      <c r="J140" s="5">
        <f t="shared" si="97"/>
        <v>35.979999999999997</v>
      </c>
      <c r="K140" s="5">
        <f t="shared" si="98"/>
        <v>0.9</v>
      </c>
      <c r="M140">
        <f t="shared" si="99"/>
        <v>32.381292593191276</v>
      </c>
      <c r="N140" s="5">
        <f t="shared" si="100"/>
        <v>9.0184079857170225</v>
      </c>
      <c r="O140" s="5">
        <f t="shared" si="101"/>
        <v>3.758013006907202</v>
      </c>
      <c r="P140" s="5">
        <f t="shared" si="102"/>
        <v>0.41670470141281984</v>
      </c>
      <c r="Q140" s="16">
        <f t="shared" si="103"/>
        <v>35.984704626763516</v>
      </c>
      <c r="R140" s="5">
        <f t="shared" si="104"/>
        <v>0.89986267579664347</v>
      </c>
    </row>
    <row r="141" spans="1:18" x14ac:dyDescent="0.3">
      <c r="A141" t="s">
        <v>22</v>
      </c>
      <c r="B141" s="5">
        <f t="shared" si="105"/>
        <v>32.380000000000003</v>
      </c>
      <c r="C141">
        <v>8.5500000000000007</v>
      </c>
      <c r="D141">
        <v>3.3999999999999986</v>
      </c>
      <c r="E141">
        <v>29.000000000000004</v>
      </c>
      <c r="F141">
        <v>23.9</v>
      </c>
      <c r="G141" s="5">
        <f t="shared" si="94"/>
        <v>9.2560000000000002</v>
      </c>
      <c r="H141" s="5">
        <f t="shared" si="95"/>
        <v>4.4400000000000004</v>
      </c>
      <c r="I141" s="5">
        <f t="shared" si="96"/>
        <v>0.48</v>
      </c>
      <c r="J141" s="5">
        <f t="shared" si="97"/>
        <v>36.909999999999997</v>
      </c>
      <c r="K141" s="5">
        <f t="shared" si="98"/>
        <v>0.877</v>
      </c>
      <c r="M141">
        <f t="shared" si="99"/>
        <v>32.381292593191276</v>
      </c>
      <c r="N141" s="5">
        <f t="shared" si="100"/>
        <v>9.2560750305519939</v>
      </c>
      <c r="O141" s="5">
        <f t="shared" si="101"/>
        <v>4.4395635592763174</v>
      </c>
      <c r="P141" s="5">
        <f t="shared" si="102"/>
        <v>0.47963781026217117</v>
      </c>
      <c r="Q141" s="16">
        <f t="shared" si="103"/>
        <v>36.910489066509186</v>
      </c>
      <c r="R141" s="5">
        <f t="shared" si="104"/>
        <v>0.87729242857885925</v>
      </c>
    </row>
    <row r="142" spans="1:18" x14ac:dyDescent="0.3">
      <c r="A142" t="s">
        <v>22</v>
      </c>
      <c r="B142" s="5">
        <f t="shared" si="105"/>
        <v>32.380000000000003</v>
      </c>
      <c r="C142">
        <v>8.6999999999999993</v>
      </c>
      <c r="D142">
        <v>4.0999999999999979</v>
      </c>
      <c r="E142">
        <v>29.150000000000002</v>
      </c>
      <c r="F142">
        <v>24.599999999999998</v>
      </c>
      <c r="G142" s="5">
        <f t="shared" si="94"/>
        <v>9.3989999999999991</v>
      </c>
      <c r="H142" s="5">
        <f t="shared" si="95"/>
        <v>5.0810000000000004</v>
      </c>
      <c r="I142" s="5">
        <f t="shared" si="96"/>
        <v>0.54100000000000004</v>
      </c>
      <c r="J142" s="5">
        <f t="shared" si="97"/>
        <v>37.47</v>
      </c>
      <c r="K142" s="5">
        <f t="shared" si="98"/>
        <v>0.86399999999999999</v>
      </c>
      <c r="M142">
        <f t="shared" si="99"/>
        <v>32.381292593191276</v>
      </c>
      <c r="N142" s="5">
        <f t="shared" si="100"/>
        <v>9.3988270884838592</v>
      </c>
      <c r="O142" s="5">
        <f t="shared" si="101"/>
        <v>5.0812431434566472</v>
      </c>
      <c r="P142" s="5">
        <f t="shared" si="102"/>
        <v>0.54062523925805206</v>
      </c>
      <c r="Q142" s="16">
        <f t="shared" si="103"/>
        <v>37.466551157771178</v>
      </c>
      <c r="R142" s="5">
        <f t="shared" si="104"/>
        <v>0.86427203979448386</v>
      </c>
    </row>
    <row r="143" spans="1:18" x14ac:dyDescent="0.3">
      <c r="A143" t="s">
        <v>22</v>
      </c>
      <c r="B143" s="5">
        <f t="shared" si="105"/>
        <v>32.380000000000003</v>
      </c>
      <c r="C143">
        <v>8.9</v>
      </c>
      <c r="D143">
        <v>4.7999999999999972</v>
      </c>
      <c r="E143">
        <v>29.35</v>
      </c>
      <c r="F143">
        <v>25.299999999999997</v>
      </c>
      <c r="G143" s="5">
        <f t="shared" si="94"/>
        <v>9.5890000000000004</v>
      </c>
      <c r="H143" s="5">
        <f t="shared" si="95"/>
        <v>5.7279999999999998</v>
      </c>
      <c r="I143" s="5">
        <f t="shared" si="96"/>
        <v>0.59699999999999998</v>
      </c>
      <c r="J143" s="5">
        <f t="shared" si="97"/>
        <v>38.21</v>
      </c>
      <c r="K143" s="5">
        <f t="shared" si="98"/>
        <v>0.84699999999999998</v>
      </c>
      <c r="M143">
        <f t="shared" si="99"/>
        <v>32.381292593191276</v>
      </c>
      <c r="N143" s="5">
        <f t="shared" si="100"/>
        <v>9.5893354894888709</v>
      </c>
      <c r="O143" s="5">
        <f t="shared" si="101"/>
        <v>5.7276962625478047</v>
      </c>
      <c r="P143" s="5">
        <f t="shared" si="102"/>
        <v>0.59729855826048495</v>
      </c>
      <c r="Q143" s="16">
        <f t="shared" si="103"/>
        <v>38.208638532206002</v>
      </c>
      <c r="R143" s="5">
        <f t="shared" si="104"/>
        <v>0.84748616640441488</v>
      </c>
    </row>
    <row r="144" spans="1:18" x14ac:dyDescent="0.3">
      <c r="A144" t="s">
        <v>22</v>
      </c>
      <c r="B144" s="5">
        <f t="shared" si="105"/>
        <v>32.380000000000003</v>
      </c>
      <c r="C144">
        <v>9.15</v>
      </c>
      <c r="D144">
        <v>5.4999999999999982</v>
      </c>
      <c r="E144">
        <v>29.6</v>
      </c>
      <c r="F144">
        <v>26</v>
      </c>
      <c r="G144" s="5">
        <f t="shared" si="94"/>
        <v>9.8279999999999994</v>
      </c>
      <c r="H144" s="5">
        <f t="shared" si="95"/>
        <v>6.3780000000000001</v>
      </c>
      <c r="I144" s="5">
        <f t="shared" si="96"/>
        <v>0.64900000000000002</v>
      </c>
      <c r="J144" s="5">
        <f t="shared" si="97"/>
        <v>39.14</v>
      </c>
      <c r="K144" s="5">
        <f t="shared" si="98"/>
        <v>0.82699999999999996</v>
      </c>
      <c r="M144">
        <f t="shared" si="99"/>
        <v>32.381292593191276</v>
      </c>
      <c r="N144" s="5">
        <f t="shared" si="100"/>
        <v>9.8277404819830014</v>
      </c>
      <c r="O144" s="5">
        <f t="shared" si="101"/>
        <v>6.3784158294293265</v>
      </c>
      <c r="P144" s="5">
        <f t="shared" si="102"/>
        <v>0.64902159770323076</v>
      </c>
      <c r="Q144" s="16">
        <f t="shared" si="103"/>
        <v>39.137297499468389</v>
      </c>
      <c r="R144" s="5">
        <f t="shared" si="104"/>
        <v>0.8273768160315903</v>
      </c>
    </row>
    <row r="145" spans="1:18" x14ac:dyDescent="0.3">
      <c r="A145" t="s">
        <v>22</v>
      </c>
      <c r="B145" s="5">
        <f t="shared" si="105"/>
        <v>32.380000000000003</v>
      </c>
      <c r="C145">
        <v>9.4</v>
      </c>
      <c r="D145">
        <v>6.0999999999999979</v>
      </c>
      <c r="E145">
        <v>29.85</v>
      </c>
      <c r="F145">
        <v>26.599999999999998</v>
      </c>
      <c r="G145" s="5">
        <f t="shared" si="94"/>
        <v>10.066000000000001</v>
      </c>
      <c r="H145" s="5">
        <f t="shared" si="95"/>
        <v>6.9390000000000001</v>
      </c>
      <c r="I145" s="5">
        <f t="shared" si="96"/>
        <v>0.68899999999999995</v>
      </c>
      <c r="J145" s="5">
        <f t="shared" si="97"/>
        <v>40.07</v>
      </c>
      <c r="K145" s="5">
        <f t="shared" si="98"/>
        <v>0.80800000000000005</v>
      </c>
      <c r="M145">
        <f t="shared" si="99"/>
        <v>32.381292593191276</v>
      </c>
      <c r="N145" s="5">
        <f t="shared" si="100"/>
        <v>10.066435584616805</v>
      </c>
      <c r="O145" s="5">
        <f t="shared" si="101"/>
        <v>6.9392349775202451</v>
      </c>
      <c r="P145" s="5">
        <f t="shared" si="102"/>
        <v>0.68934380190387901</v>
      </c>
      <c r="Q145" s="16">
        <f t="shared" si="103"/>
        <v>40.067086532757841</v>
      </c>
      <c r="R145" s="5">
        <f t="shared" si="104"/>
        <v>0.80817687022781515</v>
      </c>
    </row>
    <row r="146" spans="1:18" x14ac:dyDescent="0.3">
      <c r="A146" t="s">
        <v>22</v>
      </c>
      <c r="B146" s="5">
        <f t="shared" si="105"/>
        <v>32.380000000000003</v>
      </c>
      <c r="C146">
        <v>9.65</v>
      </c>
      <c r="D146">
        <v>6.6499999999999986</v>
      </c>
      <c r="E146">
        <v>30.1</v>
      </c>
      <c r="F146">
        <v>27.15</v>
      </c>
      <c r="G146" s="5">
        <f t="shared" si="94"/>
        <v>10.305</v>
      </c>
      <c r="H146" s="5">
        <f t="shared" si="95"/>
        <v>7.4560000000000004</v>
      </c>
      <c r="I146" s="5">
        <f t="shared" si="96"/>
        <v>0.72299999999999998</v>
      </c>
      <c r="J146" s="5">
        <f t="shared" si="97"/>
        <v>41</v>
      </c>
      <c r="K146" s="5">
        <f t="shared" si="98"/>
        <v>0.79</v>
      </c>
      <c r="M146">
        <f t="shared" si="99"/>
        <v>32.381292593191276</v>
      </c>
      <c r="N146" s="5">
        <f t="shared" si="100"/>
        <v>10.305411199318138</v>
      </c>
      <c r="O146" s="5">
        <f t="shared" si="101"/>
        <v>7.4555772286074902</v>
      </c>
      <c r="P146" s="5">
        <f t="shared" si="102"/>
        <v>0.72346237179752626</v>
      </c>
      <c r="Q146" s="16">
        <f t="shared" si="103"/>
        <v>40.997968244703948</v>
      </c>
      <c r="R146" s="5">
        <f t="shared" si="104"/>
        <v>0.78982676409517538</v>
      </c>
    </row>
    <row r="147" spans="1:18" x14ac:dyDescent="0.3">
      <c r="A147" t="s">
        <v>22</v>
      </c>
      <c r="B147" s="5">
        <f t="shared" si="105"/>
        <v>32.380000000000003</v>
      </c>
      <c r="C147">
        <v>10.050000000000001</v>
      </c>
      <c r="D147">
        <v>7.2999999999999989</v>
      </c>
      <c r="E147">
        <v>30.500000000000004</v>
      </c>
      <c r="F147">
        <v>27.799999999999997</v>
      </c>
      <c r="G147" s="5">
        <f t="shared" si="94"/>
        <v>10.688000000000001</v>
      </c>
      <c r="H147" s="5">
        <f t="shared" si="95"/>
        <v>8.0679999999999996</v>
      </c>
      <c r="I147" s="5">
        <f t="shared" si="96"/>
        <v>0.755</v>
      </c>
      <c r="J147" s="5">
        <f t="shared" si="97"/>
        <v>42.49</v>
      </c>
      <c r="K147" s="5">
        <f t="shared" si="98"/>
        <v>0.76200000000000001</v>
      </c>
      <c r="M147">
        <f t="shared" si="99"/>
        <v>32.381292593191276</v>
      </c>
      <c r="N147" s="5">
        <f t="shared" si="100"/>
        <v>10.688332814506021</v>
      </c>
      <c r="O147" s="5">
        <f t="shared" si="101"/>
        <v>8.0683467479610602</v>
      </c>
      <c r="P147" s="5">
        <f t="shared" si="102"/>
        <v>0.75487420610732103</v>
      </c>
      <c r="Q147" s="16">
        <f t="shared" si="103"/>
        <v>42.489562812345305</v>
      </c>
      <c r="R147" s="5">
        <f t="shared" si="104"/>
        <v>0.76209992407318716</v>
      </c>
    </row>
    <row r="148" spans="1:18" x14ac:dyDescent="0.3">
      <c r="A148" t="s">
        <v>22</v>
      </c>
      <c r="B148" s="5">
        <f t="shared" si="105"/>
        <v>32.380000000000003</v>
      </c>
      <c r="C148">
        <v>10.3</v>
      </c>
      <c r="D148">
        <v>7.8999999999999986</v>
      </c>
      <c r="E148">
        <v>30.750000000000004</v>
      </c>
      <c r="F148">
        <v>28.4</v>
      </c>
      <c r="G148" s="5">
        <f t="shared" si="94"/>
        <v>10.928000000000001</v>
      </c>
      <c r="H148" s="5">
        <f t="shared" si="95"/>
        <v>8.6359999999999992</v>
      </c>
      <c r="I148" s="5">
        <f t="shared" si="96"/>
        <v>0.79</v>
      </c>
      <c r="J148" s="5">
        <f t="shared" si="97"/>
        <v>43.42</v>
      </c>
      <c r="K148" s="5">
        <f t="shared" si="98"/>
        <v>0.746</v>
      </c>
      <c r="M148">
        <f t="shared" si="99"/>
        <v>32.381292593191276</v>
      </c>
      <c r="N148" s="5">
        <f t="shared" si="100"/>
        <v>10.927995611812257</v>
      </c>
      <c r="O148" s="5">
        <f t="shared" si="101"/>
        <v>8.6362243363100379</v>
      </c>
      <c r="P148" s="5">
        <f t="shared" si="102"/>
        <v>0.79028438911294907</v>
      </c>
      <c r="Q148" s="16">
        <f t="shared" si="103"/>
        <v>43.423121306692288</v>
      </c>
      <c r="R148" s="5">
        <f t="shared" si="104"/>
        <v>0.74571545339834278</v>
      </c>
    </row>
    <row r="149" spans="1:18" x14ac:dyDescent="0.3">
      <c r="A149" t="s">
        <v>22</v>
      </c>
      <c r="B149" s="5">
        <f t="shared" si="105"/>
        <v>32.380000000000003</v>
      </c>
      <c r="C149">
        <v>10.65</v>
      </c>
      <c r="D149">
        <v>8.4499999999999993</v>
      </c>
      <c r="E149">
        <v>31.1</v>
      </c>
      <c r="F149">
        <v>28.95</v>
      </c>
      <c r="G149" s="5">
        <f t="shared" si="94"/>
        <v>11.263999999999999</v>
      </c>
      <c r="H149" s="5">
        <f t="shared" si="95"/>
        <v>9.1590000000000007</v>
      </c>
      <c r="I149" s="5">
        <f t="shared" si="96"/>
        <v>0.81299999999999994</v>
      </c>
      <c r="J149" s="5">
        <f t="shared" si="97"/>
        <v>44.73</v>
      </c>
      <c r="K149" s="5">
        <f t="shared" si="98"/>
        <v>0.72399999999999998</v>
      </c>
      <c r="M149">
        <f t="shared" si="99"/>
        <v>32.381292593191276</v>
      </c>
      <c r="N149" s="5">
        <f t="shared" si="100"/>
        <v>11.263940199847216</v>
      </c>
      <c r="O149" s="5">
        <f t="shared" si="101"/>
        <v>9.1585160832884114</v>
      </c>
      <c r="P149" s="5">
        <f t="shared" si="102"/>
        <v>0.81308280413390666</v>
      </c>
      <c r="Q149" s="16">
        <f t="shared" si="103"/>
        <v>44.73172626046486</v>
      </c>
      <c r="R149" s="5">
        <f t="shared" si="104"/>
        <v>0.72389990953268346</v>
      </c>
    </row>
    <row r="150" spans="1:18" x14ac:dyDescent="0.3">
      <c r="A150" t="s">
        <v>22</v>
      </c>
      <c r="B150" s="5">
        <f t="shared" si="105"/>
        <v>32.380000000000003</v>
      </c>
      <c r="C150">
        <v>10.9</v>
      </c>
      <c r="D150">
        <v>8.9999999999999982</v>
      </c>
      <c r="E150">
        <v>31.35</v>
      </c>
      <c r="F150">
        <v>29.5</v>
      </c>
      <c r="G150" s="5">
        <f t="shared" si="94"/>
        <v>11.504</v>
      </c>
      <c r="H150" s="5">
        <f t="shared" si="95"/>
        <v>9.6820000000000004</v>
      </c>
      <c r="I150" s="5">
        <f t="shared" si="96"/>
        <v>0.84199999999999997</v>
      </c>
      <c r="J150" s="5">
        <f t="shared" si="97"/>
        <v>45.67</v>
      </c>
      <c r="K150" s="5">
        <f t="shared" si="98"/>
        <v>0.70899999999999996</v>
      </c>
      <c r="M150">
        <f t="shared" si="99"/>
        <v>32.381292593191276</v>
      </c>
      <c r="N150" s="5">
        <f t="shared" si="100"/>
        <v>11.504187532025597</v>
      </c>
      <c r="O150" s="5">
        <f t="shared" si="101"/>
        <v>9.6823431205908932</v>
      </c>
      <c r="P150" s="5">
        <f t="shared" si="102"/>
        <v>0.84163641227483343</v>
      </c>
      <c r="Q150" s="16">
        <f t="shared" si="103"/>
        <v>45.667561693499309</v>
      </c>
      <c r="R150" s="5">
        <f t="shared" si="104"/>
        <v>0.70906550278555147</v>
      </c>
    </row>
    <row r="151" spans="1:18" x14ac:dyDescent="0.3">
      <c r="A151" t="s">
        <v>22</v>
      </c>
      <c r="B151" s="5">
        <f t="shared" si="105"/>
        <v>32.380000000000003</v>
      </c>
      <c r="C151">
        <v>11.35</v>
      </c>
      <c r="D151">
        <v>9.6499999999999986</v>
      </c>
      <c r="E151">
        <v>31.800000000000004</v>
      </c>
      <c r="F151">
        <v>30.15</v>
      </c>
      <c r="G151" s="5">
        <f t="shared" si="94"/>
        <v>11.936999999999999</v>
      </c>
      <c r="H151" s="5">
        <f t="shared" si="95"/>
        <v>10.303000000000001</v>
      </c>
      <c r="I151" s="5">
        <f t="shared" si="96"/>
        <v>0.86299999999999999</v>
      </c>
      <c r="J151" s="5">
        <f t="shared" si="97"/>
        <v>47.35</v>
      </c>
      <c r="K151" s="5">
        <f t="shared" si="98"/>
        <v>0.68400000000000005</v>
      </c>
      <c r="M151">
        <f t="shared" si="99"/>
        <v>32.381292593191276</v>
      </c>
      <c r="N151" s="5">
        <f t="shared" si="100"/>
        <v>11.937208872962131</v>
      </c>
      <c r="O151" s="5">
        <f t="shared" si="101"/>
        <v>10.303239167010965</v>
      </c>
      <c r="P151" s="5">
        <f t="shared" si="102"/>
        <v>0.86311961838482021</v>
      </c>
      <c r="Q151" s="16">
        <f t="shared" si="103"/>
        <v>47.354309722849393</v>
      </c>
      <c r="R151" s="5">
        <f t="shared" si="104"/>
        <v>0.68380877649171312</v>
      </c>
    </row>
    <row r="152" spans="1:18" x14ac:dyDescent="0.3">
      <c r="A152" t="s">
        <v>22</v>
      </c>
      <c r="B152" s="5">
        <f t="shared" si="105"/>
        <v>32.380000000000003</v>
      </c>
      <c r="C152">
        <v>11.7</v>
      </c>
      <c r="D152">
        <v>10.099999999999998</v>
      </c>
      <c r="E152">
        <v>32.150000000000006</v>
      </c>
      <c r="F152">
        <v>30.599999999999998</v>
      </c>
      <c r="G152" s="5">
        <f t="shared" si="94"/>
        <v>12.273999999999999</v>
      </c>
      <c r="H152" s="5">
        <f t="shared" si="95"/>
        <v>10.734</v>
      </c>
      <c r="I152" s="5">
        <f t="shared" si="96"/>
        <v>0.875</v>
      </c>
      <c r="J152" s="5">
        <f t="shared" si="97"/>
        <v>48.67</v>
      </c>
      <c r="K152" s="5">
        <f t="shared" si="98"/>
        <v>0.66500000000000004</v>
      </c>
      <c r="M152">
        <f t="shared" si="99"/>
        <v>32.381292593191276</v>
      </c>
      <c r="N152" s="5">
        <f t="shared" si="100"/>
        <v>12.274493202977126</v>
      </c>
      <c r="O152" s="5">
        <f t="shared" si="101"/>
        <v>10.734167521780323</v>
      </c>
      <c r="P152" s="5">
        <f t="shared" si="102"/>
        <v>0.87451003835961194</v>
      </c>
      <c r="Q152" s="16">
        <f t="shared" si="103"/>
        <v>48.668133373556799</v>
      </c>
      <c r="R152" s="5">
        <f t="shared" si="104"/>
        <v>0.66534897372466795</v>
      </c>
    </row>
    <row r="153" spans="1:18" x14ac:dyDescent="0.3">
      <c r="A153" t="s">
        <v>22</v>
      </c>
      <c r="B153" s="5">
        <f t="shared" si="105"/>
        <v>32.380000000000003</v>
      </c>
      <c r="C153">
        <v>12.05</v>
      </c>
      <c r="D153">
        <v>10.599999999999998</v>
      </c>
      <c r="E153">
        <v>32.5</v>
      </c>
      <c r="F153">
        <v>31.099999999999998</v>
      </c>
      <c r="G153" s="5">
        <f t="shared" si="94"/>
        <v>12.612</v>
      </c>
      <c r="H153" s="5">
        <f t="shared" si="95"/>
        <v>11.214</v>
      </c>
      <c r="I153" s="5">
        <f t="shared" si="96"/>
        <v>0.88900000000000001</v>
      </c>
      <c r="J153" s="5">
        <f t="shared" si="97"/>
        <v>49.98</v>
      </c>
      <c r="K153" s="5">
        <f t="shared" si="98"/>
        <v>0.64800000000000002</v>
      </c>
      <c r="M153">
        <f t="shared" si="99"/>
        <v>32.381292593191276</v>
      </c>
      <c r="N153" s="5">
        <f t="shared" si="100"/>
        <v>12.61218613083477</v>
      </c>
      <c r="O153" s="5">
        <f t="shared" si="101"/>
        <v>11.213940199847213</v>
      </c>
      <c r="P153" s="5">
        <f t="shared" si="102"/>
        <v>0.88913532384611182</v>
      </c>
      <c r="Q153" s="16">
        <f t="shared" si="103"/>
        <v>49.983548635440684</v>
      </c>
      <c r="R153" s="5">
        <f t="shared" si="104"/>
        <v>0.64783900857794274</v>
      </c>
    </row>
    <row r="154" spans="1:18" x14ac:dyDescent="0.3">
      <c r="A154" t="s">
        <v>22</v>
      </c>
      <c r="B154" s="5">
        <f t="shared" si="105"/>
        <v>32.380000000000003</v>
      </c>
      <c r="C154">
        <v>12.8</v>
      </c>
      <c r="D154">
        <v>11.799999999999999</v>
      </c>
      <c r="E154">
        <v>33.25</v>
      </c>
      <c r="F154">
        <v>32.299999999999997</v>
      </c>
      <c r="G154" s="5">
        <f t="shared" si="94"/>
        <v>13.337</v>
      </c>
      <c r="H154" s="5">
        <f t="shared" si="95"/>
        <v>12.369</v>
      </c>
      <c r="I154" s="5">
        <f t="shared" si="96"/>
        <v>0.92700000000000005</v>
      </c>
      <c r="J154" s="5">
        <f t="shared" si="97"/>
        <v>52.81</v>
      </c>
      <c r="K154" s="5">
        <f t="shared" si="98"/>
        <v>0.61299999999999999</v>
      </c>
      <c r="M154">
        <f t="shared" si="99"/>
        <v>32.381292593191276</v>
      </c>
      <c r="N154" s="5">
        <f t="shared" si="100"/>
        <v>13.337110385612959</v>
      </c>
      <c r="O154" s="5">
        <f t="shared" si="101"/>
        <v>12.369169742539682</v>
      </c>
      <c r="P154" s="5">
        <f t="shared" si="102"/>
        <v>0.92742501073415307</v>
      </c>
      <c r="Q154" s="16">
        <f t="shared" si="103"/>
        <v>52.807346085078166</v>
      </c>
      <c r="R154" s="5">
        <f t="shared" si="104"/>
        <v>0.61319674238166832</v>
      </c>
    </row>
    <row r="155" spans="1:18" x14ac:dyDescent="0.3">
      <c r="A155" t="s">
        <v>22</v>
      </c>
      <c r="B155" s="5">
        <f t="shared" si="105"/>
        <v>32.380000000000003</v>
      </c>
      <c r="C155">
        <v>13.35</v>
      </c>
      <c r="D155">
        <v>12.499999999999998</v>
      </c>
      <c r="E155">
        <v>33.800000000000004</v>
      </c>
      <c r="F155">
        <v>33</v>
      </c>
      <c r="G155" s="5">
        <f t="shared" si="94"/>
        <v>13.87</v>
      </c>
      <c r="H155" s="5">
        <f t="shared" si="95"/>
        <v>13.045</v>
      </c>
      <c r="I155" s="5">
        <f t="shared" si="96"/>
        <v>0.94099999999999995</v>
      </c>
      <c r="J155" s="5">
        <f t="shared" si="97"/>
        <v>54.88</v>
      </c>
      <c r="K155" s="5">
        <f t="shared" si="98"/>
        <v>0.59</v>
      </c>
      <c r="M155">
        <f t="shared" si="99"/>
        <v>32.381292593191276</v>
      </c>
      <c r="N155" s="5">
        <f t="shared" si="100"/>
        <v>13.869772680135696</v>
      </c>
      <c r="O155" s="5">
        <f t="shared" si="101"/>
        <v>13.045279247653099</v>
      </c>
      <c r="P155" s="5">
        <f t="shared" si="102"/>
        <v>0.94055465424725826</v>
      </c>
      <c r="Q155" s="16">
        <f t="shared" si="103"/>
        <v>54.882225520932579</v>
      </c>
      <c r="R155" s="5">
        <f t="shared" si="104"/>
        <v>0.59001420379428227</v>
      </c>
    </row>
    <row r="156" spans="1:18" x14ac:dyDescent="0.3">
      <c r="A156" t="s">
        <v>22</v>
      </c>
      <c r="B156" s="5">
        <f t="shared" si="105"/>
        <v>32.380000000000003</v>
      </c>
      <c r="C156">
        <v>14.1</v>
      </c>
      <c r="D156">
        <v>13.45</v>
      </c>
      <c r="E156">
        <v>34.550000000000004</v>
      </c>
      <c r="F156">
        <v>33.949999999999996</v>
      </c>
      <c r="G156" s="5">
        <f t="shared" si="94"/>
        <v>14.597</v>
      </c>
      <c r="H156" s="5">
        <f t="shared" si="95"/>
        <v>13.965</v>
      </c>
      <c r="I156" s="5">
        <f t="shared" si="96"/>
        <v>0.95699999999999996</v>
      </c>
      <c r="J156" s="5">
        <f t="shared" si="97"/>
        <v>57.72</v>
      </c>
      <c r="K156" s="5">
        <f t="shared" si="98"/>
        <v>0.56100000000000005</v>
      </c>
      <c r="M156">
        <f t="shared" si="99"/>
        <v>32.381292593191276</v>
      </c>
      <c r="N156" s="5">
        <f t="shared" si="100"/>
        <v>14.597451501269559</v>
      </c>
      <c r="O156" s="5">
        <f t="shared" si="101"/>
        <v>13.965189842720473</v>
      </c>
      <c r="P156" s="5">
        <f t="shared" si="102"/>
        <v>0.95668684643383839</v>
      </c>
      <c r="Q156" s="16">
        <f t="shared" si="103"/>
        <v>57.716752832895317</v>
      </c>
      <c r="R156" s="5">
        <f t="shared" si="104"/>
        <v>0.56103801762624028</v>
      </c>
    </row>
    <row r="157" spans="1:18" x14ac:dyDescent="0.3">
      <c r="A157" t="s">
        <v>22</v>
      </c>
      <c r="B157" s="5">
        <f>ROUND(M157,2)</f>
        <v>35.64</v>
      </c>
      <c r="C157">
        <v>8.35</v>
      </c>
      <c r="D157">
        <v>0</v>
      </c>
      <c r="E157">
        <v>28.800000000000004</v>
      </c>
      <c r="F157" s="6" t="s">
        <v>30</v>
      </c>
      <c r="G157" s="5">
        <f t="shared" si="94"/>
        <v>9.2170000000000005</v>
      </c>
      <c r="H157" s="5">
        <f t="shared" si="95"/>
        <v>0</v>
      </c>
      <c r="I157" s="5">
        <f t="shared" si="96"/>
        <v>0</v>
      </c>
      <c r="J157" s="5">
        <f>ROUND(Q157,2)</f>
        <v>35.64</v>
      </c>
      <c r="K157" s="5">
        <f>ROUND(R157,3)</f>
        <v>1</v>
      </c>
      <c r="M157">
        <v>35.639845153704997</v>
      </c>
      <c r="N157" s="5">
        <f>(C157+((((1000*M157)/(30*E157))^2)/1962))</f>
        <v>9.2172516383086585</v>
      </c>
      <c r="O157" s="5">
        <f>IF(D157=0,0,(D157+((((1000*M157)/(30*F157))^2)/1962)))</f>
        <v>0</v>
      </c>
      <c r="P157" s="5">
        <f t="shared" si="102"/>
        <v>0</v>
      </c>
      <c r="Q157" s="5">
        <f>M157</f>
        <v>35.639845153704997</v>
      </c>
      <c r="R157" s="5">
        <f>M157/Q157</f>
        <v>1</v>
      </c>
    </row>
    <row r="158" spans="1:18" x14ac:dyDescent="0.3">
      <c r="A158" t="s">
        <v>22</v>
      </c>
      <c r="B158" s="5">
        <f t="shared" ref="B158:B159" si="106">ROUND(M158,2)</f>
        <v>35.64</v>
      </c>
      <c r="C158">
        <v>8.4499999999999993</v>
      </c>
      <c r="D158">
        <v>0</v>
      </c>
      <c r="E158">
        <v>28.900000000000002</v>
      </c>
      <c r="F158">
        <v>19.599999999999998</v>
      </c>
      <c r="G158" s="5">
        <f t="shared" si="94"/>
        <v>9.3109999999999999</v>
      </c>
      <c r="H158" s="5">
        <f t="shared" si="95"/>
        <v>0</v>
      </c>
      <c r="I158" s="5">
        <f t="shared" si="96"/>
        <v>0</v>
      </c>
      <c r="J158" s="5">
        <f>ROUND(Q158,2)</f>
        <v>37.130000000000003</v>
      </c>
      <c r="K158" s="5">
        <f>ROUND(R158,3)</f>
        <v>0.96</v>
      </c>
      <c r="M158">
        <f>M157</f>
        <v>35.639845153704997</v>
      </c>
      <c r="N158" s="5">
        <f>(C158+((((1000*M158)/(30*E158))^2)/1962))</f>
        <v>9.311260280502788</v>
      </c>
      <c r="O158" s="5">
        <f>IF(D158=0,0,(D158+((((1000*M158)/(30*F158))^2)/1962)))</f>
        <v>0</v>
      </c>
      <c r="P158" s="5">
        <f>O158/N158</f>
        <v>0</v>
      </c>
      <c r="Q158" s="16">
        <f xml:space="preserve"> 3.8953*N158 + 0.8553</f>
        <v>37.125452170642511</v>
      </c>
      <c r="R158" s="5">
        <f>M158/Q158</f>
        <v>0.95998413675585403</v>
      </c>
    </row>
    <row r="159" spans="1:18" x14ac:dyDescent="0.3">
      <c r="A159" t="s">
        <v>22</v>
      </c>
      <c r="B159" s="5">
        <f t="shared" si="106"/>
        <v>35.64</v>
      </c>
      <c r="C159">
        <v>8.5</v>
      </c>
      <c r="D159">
        <v>0</v>
      </c>
      <c r="E159">
        <v>28.950000000000003</v>
      </c>
      <c r="F159">
        <v>20.5</v>
      </c>
      <c r="G159" s="5">
        <f t="shared" ref="G159:G180" si="107">ROUND(N159,3)</f>
        <v>9.3580000000000005</v>
      </c>
      <c r="H159" s="5">
        <f t="shared" ref="H159:H180" si="108">ROUND(O159,3)</f>
        <v>0</v>
      </c>
      <c r="I159" s="5">
        <f t="shared" ref="I159:I180" si="109">ROUND(P159,3)</f>
        <v>0</v>
      </c>
      <c r="J159" s="5">
        <f t="shared" ref="J159:J180" si="110">ROUND(Q159,2)</f>
        <v>37.31</v>
      </c>
      <c r="K159" s="5">
        <f t="shared" ref="K159:K180" si="111">ROUND(R159,3)</f>
        <v>0.95499999999999996</v>
      </c>
      <c r="M159">
        <f t="shared" ref="M159:M180" si="112">M158</f>
        <v>35.639845153704997</v>
      </c>
      <c r="N159" s="5">
        <f t="shared" ref="N159:N180" si="113">(C159+((((1000*M159)/(30*E159))^2)/1962))</f>
        <v>9.3582878572474542</v>
      </c>
      <c r="O159" s="5">
        <f t="shared" ref="O159:O180" si="114">IF(D159=0,0,(D159+((((1000*M159)/(30*F159))^2)/1962)))</f>
        <v>0</v>
      </c>
      <c r="P159" s="5">
        <f t="shared" ref="P159:P180" si="115">O159/N159</f>
        <v>0</v>
      </c>
      <c r="Q159" s="16">
        <f t="shared" ref="Q159:Q180" si="116" xml:space="preserve"> 3.8953*N159 + 0.8553</f>
        <v>37.308638690336011</v>
      </c>
      <c r="R159" s="5">
        <f t="shared" ref="R159:R180" si="117">M159/Q159</f>
        <v>0.95527058624459327</v>
      </c>
    </row>
    <row r="160" spans="1:18" x14ac:dyDescent="0.3">
      <c r="A160" t="s">
        <v>22</v>
      </c>
      <c r="B160" s="5">
        <f t="shared" ref="B160:B180" si="118">ROUND(M160,2)</f>
        <v>35.64</v>
      </c>
      <c r="C160">
        <v>8.5500000000000007</v>
      </c>
      <c r="D160">
        <v>0.5</v>
      </c>
      <c r="E160">
        <v>29.000000000000004</v>
      </c>
      <c r="F160">
        <v>21</v>
      </c>
      <c r="G160" s="5">
        <f t="shared" si="107"/>
        <v>9.4049999999999994</v>
      </c>
      <c r="H160" s="5">
        <f t="shared" si="108"/>
        <v>2.1309999999999998</v>
      </c>
      <c r="I160" s="5">
        <f t="shared" si="109"/>
        <v>0.22700000000000001</v>
      </c>
      <c r="J160" s="5">
        <f t="shared" si="110"/>
        <v>37.49</v>
      </c>
      <c r="K160" s="5">
        <f t="shared" si="111"/>
        <v>0.95099999999999996</v>
      </c>
      <c r="M160">
        <f t="shared" si="112"/>
        <v>35.639845153704997</v>
      </c>
      <c r="N160" s="5">
        <f t="shared" si="113"/>
        <v>9.4053307953373775</v>
      </c>
      <c r="O160" s="5">
        <f t="shared" si="114"/>
        <v>2.1311410405413485</v>
      </c>
      <c r="P160" s="5">
        <f t="shared" si="115"/>
        <v>0.22658863222523185</v>
      </c>
      <c r="Q160" s="16">
        <f t="shared" si="116"/>
        <v>37.491885047077687</v>
      </c>
      <c r="R160" s="5">
        <f t="shared" si="117"/>
        <v>0.95060157975393533</v>
      </c>
    </row>
    <row r="161" spans="1:18" x14ac:dyDescent="0.3">
      <c r="A161" t="s">
        <v>22</v>
      </c>
      <c r="B161" s="5">
        <f t="shared" si="118"/>
        <v>35.64</v>
      </c>
      <c r="C161">
        <v>8.6999999999999993</v>
      </c>
      <c r="D161">
        <v>1.25</v>
      </c>
      <c r="E161">
        <v>29.150000000000002</v>
      </c>
      <c r="F161">
        <v>21.75</v>
      </c>
      <c r="G161" s="5">
        <f t="shared" si="107"/>
        <v>9.5470000000000006</v>
      </c>
      <c r="H161" s="5">
        <f t="shared" si="108"/>
        <v>2.7709999999999999</v>
      </c>
      <c r="I161" s="5">
        <f t="shared" si="109"/>
        <v>0.28999999999999998</v>
      </c>
      <c r="J161" s="5">
        <f t="shared" si="110"/>
        <v>38.04</v>
      </c>
      <c r="K161" s="5">
        <f t="shared" si="111"/>
        <v>0.93700000000000006</v>
      </c>
      <c r="M161">
        <f t="shared" si="112"/>
        <v>35.639845153704997</v>
      </c>
      <c r="N161" s="5">
        <f t="shared" si="113"/>
        <v>9.5465507255353756</v>
      </c>
      <c r="O161" s="5">
        <f t="shared" si="114"/>
        <v>2.7705880805997829</v>
      </c>
      <c r="P161" s="5">
        <f t="shared" si="115"/>
        <v>0.29021875651788431</v>
      </c>
      <c r="Q161" s="16">
        <f t="shared" si="116"/>
        <v>38.041979041177953</v>
      </c>
      <c r="R161" s="5">
        <f t="shared" si="117"/>
        <v>0.93685570656371997</v>
      </c>
    </row>
    <row r="162" spans="1:18" x14ac:dyDescent="0.3">
      <c r="A162" t="s">
        <v>22</v>
      </c>
      <c r="B162" s="5">
        <f t="shared" si="118"/>
        <v>35.64</v>
      </c>
      <c r="C162">
        <v>8.9</v>
      </c>
      <c r="D162">
        <v>2.2999999999999972</v>
      </c>
      <c r="E162">
        <v>29.35</v>
      </c>
      <c r="F162">
        <v>22.799999999999997</v>
      </c>
      <c r="G162" s="5">
        <f t="shared" si="107"/>
        <v>9.7349999999999994</v>
      </c>
      <c r="H162" s="5">
        <f t="shared" si="108"/>
        <v>3.6840000000000002</v>
      </c>
      <c r="I162" s="5">
        <f t="shared" si="109"/>
        <v>0.378</v>
      </c>
      <c r="J162" s="5">
        <f t="shared" si="110"/>
        <v>38.78</v>
      </c>
      <c r="K162" s="5">
        <f t="shared" si="111"/>
        <v>0.91900000000000004</v>
      </c>
      <c r="M162">
        <f t="shared" si="112"/>
        <v>35.639845153704997</v>
      </c>
      <c r="N162" s="5">
        <f t="shared" si="113"/>
        <v>9.7350527167316088</v>
      </c>
      <c r="O162" s="5">
        <f t="shared" si="114"/>
        <v>3.6837588467196318</v>
      </c>
      <c r="P162" s="5">
        <f t="shared" si="115"/>
        <v>0.37840153041887131</v>
      </c>
      <c r="Q162" s="16">
        <f t="shared" si="116"/>
        <v>38.77625084748464</v>
      </c>
      <c r="R162" s="5">
        <f t="shared" si="117"/>
        <v>0.91911529286016325</v>
      </c>
    </row>
    <row r="163" spans="1:18" x14ac:dyDescent="0.3">
      <c r="A163" t="s">
        <v>22</v>
      </c>
      <c r="B163" s="5">
        <f t="shared" si="118"/>
        <v>35.64</v>
      </c>
      <c r="C163">
        <v>9</v>
      </c>
      <c r="D163">
        <v>2.75</v>
      </c>
      <c r="E163">
        <v>29.450000000000003</v>
      </c>
      <c r="F163">
        <v>23.25</v>
      </c>
      <c r="G163" s="5">
        <f t="shared" si="107"/>
        <v>9.8290000000000006</v>
      </c>
      <c r="H163" s="5">
        <f t="shared" si="108"/>
        <v>4.0810000000000004</v>
      </c>
      <c r="I163" s="5">
        <f t="shared" si="109"/>
        <v>0.41499999999999998</v>
      </c>
      <c r="J163" s="5">
        <f t="shared" si="110"/>
        <v>39.14</v>
      </c>
      <c r="K163" s="5">
        <f t="shared" si="111"/>
        <v>0.91</v>
      </c>
      <c r="M163">
        <f t="shared" si="112"/>
        <v>35.639845153704997</v>
      </c>
      <c r="N163" s="5">
        <f t="shared" si="113"/>
        <v>9.8293913586998016</v>
      </c>
      <c r="O163" s="5">
        <f t="shared" si="114"/>
        <v>4.0807123577361262</v>
      </c>
      <c r="P163" s="5">
        <f t="shared" si="115"/>
        <v>0.4151541238740451</v>
      </c>
      <c r="Q163" s="16">
        <f t="shared" si="116"/>
        <v>39.143728159543336</v>
      </c>
      <c r="R163" s="5">
        <f t="shared" si="117"/>
        <v>0.91048673259846136</v>
      </c>
    </row>
    <row r="164" spans="1:18" x14ac:dyDescent="0.3">
      <c r="A164" t="s">
        <v>22</v>
      </c>
      <c r="B164" s="5">
        <f t="shared" si="118"/>
        <v>35.64</v>
      </c>
      <c r="C164">
        <v>9.3000000000000007</v>
      </c>
      <c r="D164">
        <v>3.6499999999999986</v>
      </c>
      <c r="E164">
        <v>29.750000000000004</v>
      </c>
      <c r="F164">
        <v>24.15</v>
      </c>
      <c r="G164" s="5">
        <f t="shared" si="107"/>
        <v>10.113</v>
      </c>
      <c r="H164" s="5">
        <f t="shared" si="108"/>
        <v>4.883</v>
      </c>
      <c r="I164" s="5">
        <f t="shared" si="109"/>
        <v>0.48299999999999998</v>
      </c>
      <c r="J164" s="5">
        <f t="shared" si="110"/>
        <v>40.25</v>
      </c>
      <c r="K164" s="5">
        <f t="shared" si="111"/>
        <v>0.88600000000000001</v>
      </c>
      <c r="M164">
        <f t="shared" si="112"/>
        <v>35.639845153704997</v>
      </c>
      <c r="N164" s="5">
        <f t="shared" si="113"/>
        <v>10.112748476947939</v>
      </c>
      <c r="O164" s="5">
        <f t="shared" si="114"/>
        <v>4.8833769682732298</v>
      </c>
      <c r="P164" s="5">
        <f t="shared" si="115"/>
        <v>0.48289315010700723</v>
      </c>
      <c r="Q164" s="16">
        <f t="shared" si="116"/>
        <v>40.247489142255304</v>
      </c>
      <c r="R164" s="5">
        <f t="shared" si="117"/>
        <v>0.88551723134169869</v>
      </c>
    </row>
    <row r="165" spans="1:18" x14ac:dyDescent="0.3">
      <c r="A165" t="s">
        <v>22</v>
      </c>
      <c r="B165" s="5">
        <f t="shared" si="118"/>
        <v>35.64</v>
      </c>
      <c r="C165">
        <v>9.3000000000000007</v>
      </c>
      <c r="D165">
        <v>4.2999999999999972</v>
      </c>
      <c r="E165">
        <v>29.750000000000004</v>
      </c>
      <c r="F165">
        <v>24.799999999999997</v>
      </c>
      <c r="G165" s="5">
        <f t="shared" si="107"/>
        <v>10.113</v>
      </c>
      <c r="H165" s="5">
        <f t="shared" si="108"/>
        <v>5.47</v>
      </c>
      <c r="I165" s="5">
        <f t="shared" si="109"/>
        <v>0.54100000000000004</v>
      </c>
      <c r="J165" s="5">
        <f t="shared" si="110"/>
        <v>40.25</v>
      </c>
      <c r="K165" s="5">
        <f t="shared" si="111"/>
        <v>0.88600000000000001</v>
      </c>
      <c r="M165">
        <f t="shared" si="112"/>
        <v>35.639845153704997</v>
      </c>
      <c r="N165" s="5">
        <f t="shared" si="113"/>
        <v>10.112748476947939</v>
      </c>
      <c r="O165" s="5">
        <f t="shared" si="114"/>
        <v>5.4695714081665141</v>
      </c>
      <c r="P165" s="5">
        <f t="shared" si="115"/>
        <v>0.54085903754399012</v>
      </c>
      <c r="Q165" s="16">
        <f t="shared" si="116"/>
        <v>40.247489142255304</v>
      </c>
      <c r="R165" s="5">
        <f t="shared" si="117"/>
        <v>0.88551723134169869</v>
      </c>
    </row>
    <row r="166" spans="1:18" x14ac:dyDescent="0.3">
      <c r="A166" t="s">
        <v>22</v>
      </c>
      <c r="B166" s="5">
        <f t="shared" si="118"/>
        <v>35.64</v>
      </c>
      <c r="C166">
        <v>9.6</v>
      </c>
      <c r="D166">
        <v>4.9999999999999982</v>
      </c>
      <c r="E166">
        <v>30.050000000000004</v>
      </c>
      <c r="F166">
        <v>25.5</v>
      </c>
      <c r="G166" s="5">
        <f t="shared" si="107"/>
        <v>10.397</v>
      </c>
      <c r="H166" s="5">
        <f t="shared" si="108"/>
        <v>6.1059999999999999</v>
      </c>
      <c r="I166" s="5">
        <f t="shared" si="109"/>
        <v>0.58699999999999997</v>
      </c>
      <c r="J166" s="5">
        <f t="shared" si="110"/>
        <v>41.35</v>
      </c>
      <c r="K166" s="5">
        <f t="shared" si="111"/>
        <v>0.86199999999999999</v>
      </c>
      <c r="M166">
        <f t="shared" si="112"/>
        <v>35.639845153704997</v>
      </c>
      <c r="N166" s="5">
        <f t="shared" si="113"/>
        <v>10.396601558554638</v>
      </c>
      <c r="O166" s="5">
        <f t="shared" si="114"/>
        <v>6.1062409825124702</v>
      </c>
      <c r="P166" s="5">
        <f t="shared" si="115"/>
        <v>0.58733047988052123</v>
      </c>
      <c r="Q166" s="16">
        <f t="shared" si="116"/>
        <v>41.353182051037884</v>
      </c>
      <c r="R166" s="5">
        <f t="shared" si="117"/>
        <v>0.86184045304466494</v>
      </c>
    </row>
    <row r="167" spans="1:18" x14ac:dyDescent="0.3">
      <c r="A167" t="s">
        <v>22</v>
      </c>
      <c r="B167" s="5">
        <f t="shared" si="118"/>
        <v>35.64</v>
      </c>
      <c r="C167">
        <v>9.8000000000000007</v>
      </c>
      <c r="D167">
        <v>5.5999999999999979</v>
      </c>
      <c r="E167">
        <v>30.250000000000004</v>
      </c>
      <c r="F167">
        <v>26.099999999999998</v>
      </c>
      <c r="G167" s="5">
        <f t="shared" si="107"/>
        <v>10.586</v>
      </c>
      <c r="H167" s="5">
        <f t="shared" si="108"/>
        <v>6.6559999999999997</v>
      </c>
      <c r="I167" s="5">
        <f t="shared" si="109"/>
        <v>0.629</v>
      </c>
      <c r="J167" s="5">
        <f t="shared" si="110"/>
        <v>42.09</v>
      </c>
      <c r="K167" s="5">
        <f t="shared" si="111"/>
        <v>0.84699999999999998</v>
      </c>
      <c r="M167">
        <f t="shared" si="112"/>
        <v>35.639845153704997</v>
      </c>
      <c r="N167" s="5">
        <f t="shared" si="113"/>
        <v>10.586102805959959</v>
      </c>
      <c r="O167" s="5">
        <f t="shared" si="114"/>
        <v>6.6559639448609582</v>
      </c>
      <c r="P167" s="5">
        <f t="shared" si="115"/>
        <v>0.62874544739105132</v>
      </c>
      <c r="Q167" s="16">
        <f t="shared" si="116"/>
        <v>42.091346260055829</v>
      </c>
      <c r="R167" s="5">
        <f t="shared" si="117"/>
        <v>0.84672618769447083</v>
      </c>
    </row>
    <row r="168" spans="1:18" x14ac:dyDescent="0.3">
      <c r="A168" t="s">
        <v>22</v>
      </c>
      <c r="B168" s="5">
        <f t="shared" si="118"/>
        <v>35.64</v>
      </c>
      <c r="C168">
        <v>10.1</v>
      </c>
      <c r="D168">
        <v>6.2499999999999982</v>
      </c>
      <c r="E168">
        <v>30.550000000000004</v>
      </c>
      <c r="F168">
        <v>26.75</v>
      </c>
      <c r="G168" s="5">
        <f t="shared" si="107"/>
        <v>10.871</v>
      </c>
      <c r="H168" s="5">
        <f t="shared" si="108"/>
        <v>7.2549999999999999</v>
      </c>
      <c r="I168" s="5">
        <f t="shared" si="109"/>
        <v>0.66700000000000004</v>
      </c>
      <c r="J168" s="5">
        <f t="shared" si="110"/>
        <v>43.2</v>
      </c>
      <c r="K168" s="5">
        <f t="shared" si="111"/>
        <v>0.82499999999999996</v>
      </c>
      <c r="M168">
        <f t="shared" si="112"/>
        <v>35.639845153704997</v>
      </c>
      <c r="N168" s="5">
        <f t="shared" si="113"/>
        <v>10.870739603589119</v>
      </c>
      <c r="O168" s="5">
        <f t="shared" si="114"/>
        <v>7.2552695590933478</v>
      </c>
      <c r="P168" s="5">
        <f t="shared" si="115"/>
        <v>0.66741268981348101</v>
      </c>
      <c r="Q168" s="16">
        <f t="shared" si="116"/>
        <v>43.200091977860694</v>
      </c>
      <c r="R168" s="5">
        <f t="shared" si="117"/>
        <v>0.82499465908474934</v>
      </c>
    </row>
    <row r="169" spans="1:18" x14ac:dyDescent="0.3">
      <c r="A169" t="s">
        <v>22</v>
      </c>
      <c r="B169" s="5">
        <f t="shared" si="118"/>
        <v>35.64</v>
      </c>
      <c r="C169">
        <v>10.199999999999999</v>
      </c>
      <c r="D169">
        <v>6.7999999999999989</v>
      </c>
      <c r="E169">
        <v>30.650000000000002</v>
      </c>
      <c r="F169">
        <v>27.299999999999997</v>
      </c>
      <c r="G169" s="5">
        <f t="shared" si="107"/>
        <v>10.965999999999999</v>
      </c>
      <c r="H169" s="5">
        <f t="shared" si="108"/>
        <v>7.7649999999999997</v>
      </c>
      <c r="I169" s="5">
        <f t="shared" si="109"/>
        <v>0.70799999999999996</v>
      </c>
      <c r="J169" s="5">
        <f t="shared" si="110"/>
        <v>43.57</v>
      </c>
      <c r="K169" s="5">
        <f t="shared" si="111"/>
        <v>0.81799999999999995</v>
      </c>
      <c r="M169">
        <f t="shared" si="112"/>
        <v>35.639845153704997</v>
      </c>
      <c r="N169" s="5">
        <f t="shared" si="113"/>
        <v>10.965718512041956</v>
      </c>
      <c r="O169" s="5">
        <f t="shared" si="114"/>
        <v>7.7651722133380758</v>
      </c>
      <c r="P169" s="5">
        <f t="shared" si="115"/>
        <v>0.70813163814215963</v>
      </c>
      <c r="Q169" s="16">
        <f t="shared" si="116"/>
        <v>43.570063319957036</v>
      </c>
      <c r="R169" s="5">
        <f t="shared" si="117"/>
        <v>0.8179892898475627</v>
      </c>
    </row>
    <row r="170" spans="1:18" x14ac:dyDescent="0.3">
      <c r="A170" t="s">
        <v>22</v>
      </c>
      <c r="B170" s="5">
        <f t="shared" si="118"/>
        <v>35.64</v>
      </c>
      <c r="C170">
        <v>10.7</v>
      </c>
      <c r="D170">
        <v>7.3999999999999986</v>
      </c>
      <c r="E170">
        <v>31.150000000000002</v>
      </c>
      <c r="F170">
        <v>27.9</v>
      </c>
      <c r="G170" s="5">
        <f t="shared" si="107"/>
        <v>11.441000000000001</v>
      </c>
      <c r="H170" s="5">
        <f t="shared" si="108"/>
        <v>8.3239999999999998</v>
      </c>
      <c r="I170" s="5">
        <f t="shared" si="109"/>
        <v>0.72799999999999998</v>
      </c>
      <c r="J170" s="5">
        <f t="shared" si="110"/>
        <v>45.42</v>
      </c>
      <c r="K170" s="5">
        <f t="shared" si="111"/>
        <v>0.78500000000000003</v>
      </c>
      <c r="M170">
        <f t="shared" si="112"/>
        <v>35.639845153704997</v>
      </c>
      <c r="N170" s="5">
        <f t="shared" si="113"/>
        <v>11.441334142904791</v>
      </c>
      <c r="O170" s="5">
        <f t="shared" si="114"/>
        <v>8.3241058039834197</v>
      </c>
      <c r="P170" s="5">
        <f t="shared" si="115"/>
        <v>0.72754677907431942</v>
      </c>
      <c r="Q170" s="16">
        <f t="shared" si="116"/>
        <v>45.422728886857037</v>
      </c>
      <c r="R170" s="5">
        <f t="shared" si="117"/>
        <v>0.78462580358128386</v>
      </c>
    </row>
    <row r="171" spans="1:18" x14ac:dyDescent="0.3">
      <c r="A171" t="s">
        <v>22</v>
      </c>
      <c r="B171" s="5">
        <f t="shared" si="118"/>
        <v>35.64</v>
      </c>
      <c r="C171">
        <v>10.95</v>
      </c>
      <c r="D171">
        <v>7.9999999999999982</v>
      </c>
      <c r="E171">
        <v>31.400000000000002</v>
      </c>
      <c r="F171">
        <v>28.5</v>
      </c>
      <c r="G171" s="5">
        <f t="shared" si="107"/>
        <v>11.68</v>
      </c>
      <c r="H171" s="5">
        <f t="shared" si="108"/>
        <v>8.8859999999999992</v>
      </c>
      <c r="I171" s="5">
        <f t="shared" si="109"/>
        <v>0.76100000000000001</v>
      </c>
      <c r="J171" s="5">
        <f t="shared" si="110"/>
        <v>46.35</v>
      </c>
      <c r="K171" s="5">
        <f t="shared" si="111"/>
        <v>0.76900000000000002</v>
      </c>
      <c r="M171">
        <f t="shared" si="112"/>
        <v>35.639845153704997</v>
      </c>
      <c r="N171" s="5">
        <f t="shared" si="113"/>
        <v>11.679576452268584</v>
      </c>
      <c r="O171" s="5">
        <f t="shared" si="114"/>
        <v>8.8856056619005646</v>
      </c>
      <c r="P171" s="5">
        <f t="shared" si="115"/>
        <v>0.76078149736111944</v>
      </c>
      <c r="Q171" s="16">
        <f t="shared" si="116"/>
        <v>46.350754154521816</v>
      </c>
      <c r="R171" s="5">
        <f t="shared" si="117"/>
        <v>0.76891618710001286</v>
      </c>
    </row>
    <row r="172" spans="1:18" x14ac:dyDescent="0.3">
      <c r="A172" t="s">
        <v>22</v>
      </c>
      <c r="B172" s="5">
        <f t="shared" si="118"/>
        <v>35.64</v>
      </c>
      <c r="C172">
        <v>11.15</v>
      </c>
      <c r="D172">
        <v>8.5999999999999979</v>
      </c>
      <c r="E172">
        <v>31.6</v>
      </c>
      <c r="F172">
        <v>29.099999999999998</v>
      </c>
      <c r="G172" s="5">
        <f t="shared" si="107"/>
        <v>11.87</v>
      </c>
      <c r="H172" s="5">
        <f t="shared" si="108"/>
        <v>9.4489999999999998</v>
      </c>
      <c r="I172" s="5">
        <f t="shared" si="109"/>
        <v>0.79600000000000004</v>
      </c>
      <c r="J172" s="5">
        <f t="shared" si="110"/>
        <v>47.09</v>
      </c>
      <c r="K172" s="5">
        <f t="shared" si="111"/>
        <v>0.75700000000000001</v>
      </c>
      <c r="M172">
        <f t="shared" si="112"/>
        <v>35.639845153704997</v>
      </c>
      <c r="N172" s="5">
        <f t="shared" si="113"/>
        <v>11.870370532445456</v>
      </c>
      <c r="O172" s="5">
        <f t="shared" si="114"/>
        <v>9.4494623337923898</v>
      </c>
      <c r="P172" s="5">
        <f t="shared" si="115"/>
        <v>0.79605453831150741</v>
      </c>
      <c r="Q172" s="16">
        <f t="shared" si="116"/>
        <v>47.093954335034788</v>
      </c>
      <c r="R172" s="5">
        <f t="shared" si="117"/>
        <v>0.7567817495247221</v>
      </c>
    </row>
    <row r="173" spans="1:18" x14ac:dyDescent="0.3">
      <c r="A173" t="s">
        <v>22</v>
      </c>
      <c r="B173" s="5">
        <f t="shared" si="118"/>
        <v>35.64</v>
      </c>
      <c r="C173">
        <v>11.3</v>
      </c>
      <c r="D173">
        <v>9.1999999999999993</v>
      </c>
      <c r="E173">
        <v>31.750000000000004</v>
      </c>
      <c r="F173">
        <v>29.7</v>
      </c>
      <c r="G173" s="5">
        <f t="shared" si="107"/>
        <v>12.013999999999999</v>
      </c>
      <c r="H173" s="5">
        <f t="shared" si="108"/>
        <v>10.015000000000001</v>
      </c>
      <c r="I173" s="5">
        <f t="shared" si="109"/>
        <v>0.83399999999999996</v>
      </c>
      <c r="J173" s="5">
        <f t="shared" si="110"/>
        <v>47.65</v>
      </c>
      <c r="K173" s="5">
        <f t="shared" si="111"/>
        <v>0.748</v>
      </c>
      <c r="M173">
        <f t="shared" si="112"/>
        <v>35.639845153704997</v>
      </c>
      <c r="N173" s="5">
        <f t="shared" si="113"/>
        <v>12.013579960447625</v>
      </c>
      <c r="O173" s="5">
        <f t="shared" si="114"/>
        <v>10.015487307280134</v>
      </c>
      <c r="P173" s="5">
        <f t="shared" si="115"/>
        <v>0.83368049659253751</v>
      </c>
      <c r="Q173" s="16">
        <f t="shared" si="116"/>
        <v>47.65179801993164</v>
      </c>
      <c r="R173" s="5">
        <f t="shared" si="117"/>
        <v>0.74792235832943132</v>
      </c>
    </row>
    <row r="174" spans="1:18" x14ac:dyDescent="0.3">
      <c r="A174" t="s">
        <v>22</v>
      </c>
      <c r="B174" s="5">
        <f t="shared" si="118"/>
        <v>35.64</v>
      </c>
      <c r="C174">
        <v>11.9</v>
      </c>
      <c r="D174">
        <v>9.7999999999999989</v>
      </c>
      <c r="E174">
        <v>32.35</v>
      </c>
      <c r="F174">
        <v>30.299999999999997</v>
      </c>
      <c r="G174" s="5">
        <f t="shared" si="107"/>
        <v>12.587</v>
      </c>
      <c r="H174" s="5">
        <f t="shared" si="108"/>
        <v>10.584</v>
      </c>
      <c r="I174" s="5">
        <f t="shared" si="109"/>
        <v>0.84099999999999997</v>
      </c>
      <c r="J174" s="5">
        <f t="shared" si="110"/>
        <v>49.89</v>
      </c>
      <c r="K174" s="5">
        <f t="shared" si="111"/>
        <v>0.71399999999999997</v>
      </c>
      <c r="M174">
        <f t="shared" si="112"/>
        <v>35.639845153704997</v>
      </c>
      <c r="N174" s="5">
        <f t="shared" si="113"/>
        <v>12.587355693622197</v>
      </c>
      <c r="O174" s="5">
        <f t="shared" si="114"/>
        <v>10.583510547853406</v>
      </c>
      <c r="P174" s="5">
        <f t="shared" si="115"/>
        <v>0.84080491609654717</v>
      </c>
      <c r="Q174" s="16">
        <f t="shared" si="116"/>
        <v>49.886826633366546</v>
      </c>
      <c r="R174" s="5">
        <f t="shared" si="117"/>
        <v>0.71441395572488609</v>
      </c>
    </row>
    <row r="175" spans="1:18" x14ac:dyDescent="0.3">
      <c r="A175" t="s">
        <v>22</v>
      </c>
      <c r="B175" s="5">
        <f t="shared" si="118"/>
        <v>35.64</v>
      </c>
      <c r="C175">
        <v>12.3</v>
      </c>
      <c r="D175">
        <v>10.45</v>
      </c>
      <c r="E175">
        <v>32.75</v>
      </c>
      <c r="F175">
        <v>30.95</v>
      </c>
      <c r="G175" s="5">
        <f t="shared" si="107"/>
        <v>12.971</v>
      </c>
      <c r="H175" s="5">
        <f t="shared" si="108"/>
        <v>11.201000000000001</v>
      </c>
      <c r="I175" s="5">
        <f t="shared" si="109"/>
        <v>0.86399999999999999</v>
      </c>
      <c r="J175" s="5">
        <f t="shared" si="110"/>
        <v>51.38</v>
      </c>
      <c r="K175" s="5">
        <f t="shared" si="111"/>
        <v>0.69399999999999995</v>
      </c>
      <c r="M175">
        <f t="shared" si="112"/>
        <v>35.639845153704997</v>
      </c>
      <c r="N175" s="5">
        <f t="shared" si="113"/>
        <v>12.970667862132728</v>
      </c>
      <c r="O175" s="5">
        <f t="shared" si="114"/>
        <v>11.200946154622974</v>
      </c>
      <c r="P175" s="5">
        <f t="shared" si="115"/>
        <v>0.86355970823396255</v>
      </c>
      <c r="Q175" s="16">
        <f t="shared" si="116"/>
        <v>51.379942523365621</v>
      </c>
      <c r="R175" s="5">
        <f t="shared" si="117"/>
        <v>0.69365288093690192</v>
      </c>
    </row>
    <row r="176" spans="1:18" x14ac:dyDescent="0.3">
      <c r="A176" t="s">
        <v>22</v>
      </c>
      <c r="B176" s="5">
        <f t="shared" si="118"/>
        <v>35.64</v>
      </c>
      <c r="C176">
        <v>12.75</v>
      </c>
      <c r="D176">
        <v>10.999999999999998</v>
      </c>
      <c r="E176">
        <v>33.200000000000003</v>
      </c>
      <c r="F176">
        <v>31.5</v>
      </c>
      <c r="G176" s="5">
        <f t="shared" si="107"/>
        <v>13.403</v>
      </c>
      <c r="H176" s="5">
        <f t="shared" si="108"/>
        <v>11.725</v>
      </c>
      <c r="I176" s="5">
        <f t="shared" si="109"/>
        <v>0.875</v>
      </c>
      <c r="J176" s="5">
        <f t="shared" si="110"/>
        <v>53.06</v>
      </c>
      <c r="K176" s="5">
        <f t="shared" si="111"/>
        <v>0.67200000000000004</v>
      </c>
      <c r="M176">
        <f t="shared" si="112"/>
        <v>35.639845153704997</v>
      </c>
      <c r="N176" s="5">
        <f t="shared" si="113"/>
        <v>13.402610319784017</v>
      </c>
      <c r="O176" s="5">
        <f t="shared" si="114"/>
        <v>11.72495157357393</v>
      </c>
      <c r="P176" s="5">
        <f t="shared" si="115"/>
        <v>0.87482597000275075</v>
      </c>
      <c r="Q176" s="16">
        <f t="shared" si="116"/>
        <v>53.062487978654687</v>
      </c>
      <c r="R176" s="5">
        <f t="shared" si="117"/>
        <v>0.67165801136278691</v>
      </c>
    </row>
    <row r="177" spans="1:18" x14ac:dyDescent="0.3">
      <c r="A177" t="s">
        <v>22</v>
      </c>
      <c r="B177" s="5">
        <f t="shared" si="118"/>
        <v>35.64</v>
      </c>
      <c r="C177">
        <v>13.1</v>
      </c>
      <c r="D177">
        <v>11.599999999999998</v>
      </c>
      <c r="E177">
        <v>33.550000000000004</v>
      </c>
      <c r="F177">
        <v>32.099999999999994</v>
      </c>
      <c r="G177" s="5">
        <f t="shared" si="107"/>
        <v>13.739000000000001</v>
      </c>
      <c r="H177" s="5">
        <f t="shared" si="108"/>
        <v>12.298</v>
      </c>
      <c r="I177" s="5">
        <f t="shared" si="109"/>
        <v>0.89500000000000002</v>
      </c>
      <c r="J177" s="5">
        <f t="shared" si="110"/>
        <v>54.37</v>
      </c>
      <c r="K177" s="5">
        <f t="shared" si="111"/>
        <v>0.65500000000000003</v>
      </c>
      <c r="M177">
        <f t="shared" si="112"/>
        <v>35.639845153704997</v>
      </c>
      <c r="N177" s="5">
        <f t="shared" si="113"/>
        <v>13.73906503306339</v>
      </c>
      <c r="O177" s="5">
        <f t="shared" si="114"/>
        <v>12.29810386048149</v>
      </c>
      <c r="P177" s="5">
        <f t="shared" si="115"/>
        <v>0.89511941539586626</v>
      </c>
      <c r="Q177" s="16">
        <f t="shared" si="116"/>
        <v>54.373080023291827</v>
      </c>
      <c r="R177" s="5">
        <f t="shared" si="117"/>
        <v>0.6554685726546654</v>
      </c>
    </row>
    <row r="178" spans="1:18" x14ac:dyDescent="0.3">
      <c r="A178" t="s">
        <v>22</v>
      </c>
      <c r="B178" s="5">
        <f t="shared" si="118"/>
        <v>35.64</v>
      </c>
      <c r="C178">
        <v>13.5</v>
      </c>
      <c r="D178">
        <v>12.299999999999999</v>
      </c>
      <c r="E178">
        <v>33.950000000000003</v>
      </c>
      <c r="F178">
        <v>32.799999999999997</v>
      </c>
      <c r="G178" s="5">
        <f t="shared" si="107"/>
        <v>14.124000000000001</v>
      </c>
      <c r="H178" s="5">
        <f t="shared" si="108"/>
        <v>12.968999999999999</v>
      </c>
      <c r="I178" s="5">
        <f t="shared" si="109"/>
        <v>0.91800000000000004</v>
      </c>
      <c r="J178" s="5">
        <f t="shared" si="110"/>
        <v>55.87</v>
      </c>
      <c r="K178" s="5">
        <f t="shared" si="111"/>
        <v>0.63800000000000001</v>
      </c>
      <c r="M178">
        <f t="shared" si="112"/>
        <v>35.639845153704997</v>
      </c>
      <c r="N178" s="5">
        <f t="shared" si="113"/>
        <v>14.124094775847471</v>
      </c>
      <c r="O178" s="5">
        <f t="shared" si="114"/>
        <v>12.968624701515777</v>
      </c>
      <c r="P178" s="5">
        <f t="shared" si="115"/>
        <v>0.91819156606711716</v>
      </c>
      <c r="Q178" s="16">
        <f t="shared" si="116"/>
        <v>55.872886380358658</v>
      </c>
      <c r="R178" s="5">
        <f t="shared" si="117"/>
        <v>0.63787370695482259</v>
      </c>
    </row>
    <row r="179" spans="1:18" x14ac:dyDescent="0.3">
      <c r="A179" t="s">
        <v>22</v>
      </c>
      <c r="B179" s="5">
        <f t="shared" si="118"/>
        <v>35.64</v>
      </c>
      <c r="C179">
        <v>14.4</v>
      </c>
      <c r="D179">
        <v>13.399999999999999</v>
      </c>
      <c r="E179">
        <v>34.85</v>
      </c>
      <c r="F179">
        <v>33.9</v>
      </c>
      <c r="G179" s="5">
        <f t="shared" si="107"/>
        <v>14.992000000000001</v>
      </c>
      <c r="H179" s="5">
        <f t="shared" si="108"/>
        <v>14.026</v>
      </c>
      <c r="I179" s="5">
        <f t="shared" si="109"/>
        <v>0.93600000000000005</v>
      </c>
      <c r="J179" s="5">
        <f t="shared" si="110"/>
        <v>59.25</v>
      </c>
      <c r="K179" s="5">
        <f t="shared" si="111"/>
        <v>0.60099999999999998</v>
      </c>
      <c r="M179">
        <f t="shared" si="112"/>
        <v>35.639845153704997</v>
      </c>
      <c r="N179" s="5">
        <f t="shared" si="113"/>
        <v>14.992276552207748</v>
      </c>
      <c r="O179" s="5">
        <f t="shared" si="114"/>
        <v>14.025937121047269</v>
      </c>
      <c r="P179" s="5">
        <f t="shared" si="115"/>
        <v>0.93554418318022703</v>
      </c>
      <c r="Q179" s="16">
        <f t="shared" si="116"/>
        <v>59.254714853814846</v>
      </c>
      <c r="R179" s="5">
        <f t="shared" si="117"/>
        <v>0.60146851168942017</v>
      </c>
    </row>
    <row r="180" spans="1:18" x14ac:dyDescent="0.3">
      <c r="A180" t="s">
        <v>22</v>
      </c>
      <c r="B180" s="5">
        <f t="shared" si="118"/>
        <v>35.64</v>
      </c>
      <c r="C180">
        <v>15.25</v>
      </c>
      <c r="D180">
        <v>14.349999999999998</v>
      </c>
      <c r="E180">
        <v>35.700000000000003</v>
      </c>
      <c r="F180">
        <v>34.85</v>
      </c>
      <c r="G180" s="5">
        <f t="shared" si="107"/>
        <v>15.814</v>
      </c>
      <c r="H180" s="5">
        <f t="shared" si="108"/>
        <v>14.942</v>
      </c>
      <c r="I180" s="5">
        <f t="shared" si="109"/>
        <v>0.94499999999999995</v>
      </c>
      <c r="J180" s="5">
        <f t="shared" si="110"/>
        <v>62.46</v>
      </c>
      <c r="K180" s="5">
        <f t="shared" si="111"/>
        <v>0.57099999999999995</v>
      </c>
      <c r="M180">
        <f t="shared" si="112"/>
        <v>35.639845153704997</v>
      </c>
      <c r="N180" s="5">
        <f t="shared" si="113"/>
        <v>15.81440866454718</v>
      </c>
      <c r="O180" s="5">
        <f t="shared" si="114"/>
        <v>14.942276552207746</v>
      </c>
      <c r="P180" s="5">
        <f t="shared" si="115"/>
        <v>0.94485205670101446</v>
      </c>
      <c r="Q180" s="16">
        <f t="shared" si="116"/>
        <v>62.457166071010633</v>
      </c>
      <c r="R180" s="5">
        <f t="shared" si="117"/>
        <v>0.57062859869729432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74"/>
  <sheetViews>
    <sheetView zoomScale="80" zoomScaleNormal="80" workbookViewId="0">
      <selection activeCell="F1" sqref="F1"/>
    </sheetView>
  </sheetViews>
  <sheetFormatPr defaultRowHeight="14.4" x14ac:dyDescent="0.3"/>
  <sheetData>
    <row r="1" spans="1:18" ht="18" x14ac:dyDescent="0.35">
      <c r="A1" s="7" t="s">
        <v>0</v>
      </c>
      <c r="B1" s="14" t="s">
        <v>37</v>
      </c>
      <c r="C1" s="7" t="s">
        <v>38</v>
      </c>
      <c r="D1" s="7" t="s">
        <v>39</v>
      </c>
      <c r="E1" s="7" t="s">
        <v>40</v>
      </c>
      <c r="F1" s="7" t="s">
        <v>45</v>
      </c>
      <c r="G1" s="8" t="s">
        <v>41</v>
      </c>
      <c r="H1" s="8" t="s">
        <v>42</v>
      </c>
      <c r="I1" s="8" t="s">
        <v>43</v>
      </c>
      <c r="J1" s="8" t="s">
        <v>8</v>
      </c>
      <c r="K1" s="8" t="s">
        <v>44</v>
      </c>
      <c r="L1" s="9"/>
      <c r="M1" s="10" t="s">
        <v>37</v>
      </c>
      <c r="N1" s="10" t="s">
        <v>41</v>
      </c>
      <c r="O1" s="10" t="s">
        <v>42</v>
      </c>
      <c r="P1" s="11" t="s">
        <v>43</v>
      </c>
      <c r="Q1" s="12" t="s">
        <v>8</v>
      </c>
      <c r="R1" s="13" t="s">
        <v>44</v>
      </c>
    </row>
    <row r="2" spans="1:18" x14ac:dyDescent="0.3">
      <c r="A2" t="s">
        <v>16</v>
      </c>
      <c r="B2" s="5">
        <f>ROUND(M2,2)</f>
        <v>12.49</v>
      </c>
      <c r="C2">
        <v>2.8499999999999979</v>
      </c>
      <c r="D2">
        <v>0</v>
      </c>
      <c r="E2">
        <v>27.449999999999996</v>
      </c>
      <c r="F2" s="6" t="s">
        <v>30</v>
      </c>
      <c r="G2" s="5">
        <f t="shared" ref="G2:I3" si="0">ROUND(N2,3)</f>
        <v>2.9670000000000001</v>
      </c>
      <c r="H2" s="5">
        <f t="shared" si="0"/>
        <v>0</v>
      </c>
      <c r="I2" s="5">
        <f t="shared" si="0"/>
        <v>0</v>
      </c>
      <c r="J2" s="5">
        <f>ROUND(Q2,2)</f>
        <v>12.49</v>
      </c>
      <c r="K2" s="5">
        <f>ROUND(R2,3)</f>
        <v>1</v>
      </c>
      <c r="M2">
        <v>12.494825806036863</v>
      </c>
      <c r="N2" s="5">
        <f>(C2+((((1000*M2)/(30*E2))^2)/1962))</f>
        <v>2.9673367896544289</v>
      </c>
      <c r="O2" s="5">
        <f>IF(D2=0,0,(D2+((((1000*M2)/(30*F2))^2)/1962)))</f>
        <v>0</v>
      </c>
      <c r="P2" s="5">
        <f t="shared" ref="P2" si="1">O2/N2</f>
        <v>0</v>
      </c>
      <c r="Q2" s="5">
        <f>M2</f>
        <v>12.494825806036863</v>
      </c>
      <c r="R2" s="5">
        <f>M2/Q2</f>
        <v>1</v>
      </c>
    </row>
    <row r="3" spans="1:18" x14ac:dyDescent="0.3">
      <c r="A3" t="s">
        <v>16</v>
      </c>
      <c r="B3" s="5">
        <f t="shared" ref="B3:B4" si="2">ROUND(M3,2)</f>
        <v>12.49</v>
      </c>
      <c r="C3">
        <v>2.8499999999999979</v>
      </c>
      <c r="D3">
        <v>0</v>
      </c>
      <c r="E3">
        <v>27.449999999999996</v>
      </c>
      <c r="F3">
        <v>24.5</v>
      </c>
      <c r="G3" s="5">
        <f t="shared" si="0"/>
        <v>2.9670000000000001</v>
      </c>
      <c r="H3" s="5">
        <f t="shared" si="0"/>
        <v>0</v>
      </c>
      <c r="I3" s="5">
        <f t="shared" si="0"/>
        <v>0</v>
      </c>
      <c r="J3" s="5">
        <f>ROUND(Q3,2)</f>
        <v>12.56</v>
      </c>
      <c r="K3" s="5">
        <f>ROUND(R3,3)</f>
        <v>0.995</v>
      </c>
      <c r="M3">
        <f>M2</f>
        <v>12.494825806036863</v>
      </c>
      <c r="N3" s="5">
        <f>(C3+((((1000*M3)/(30*E3))^2)/1962))</f>
        <v>2.9673367896544289</v>
      </c>
      <c r="O3" s="5">
        <f>IF(D3=0,0,(D3+((((1000*M3)/(30*F3))^2)/1962)))</f>
        <v>0</v>
      </c>
      <c r="P3" s="5">
        <f>O3/N3</f>
        <v>0</v>
      </c>
      <c r="Q3" s="16">
        <f xml:space="preserve"> 4.3824*N3-0.4451</f>
        <v>12.558956746981568</v>
      </c>
      <c r="R3" s="5">
        <f>M3/Q3</f>
        <v>0.99489360921956205</v>
      </c>
    </row>
    <row r="4" spans="1:18" x14ac:dyDescent="0.3">
      <c r="A4" t="s">
        <v>16</v>
      </c>
      <c r="B4" s="5">
        <f t="shared" si="2"/>
        <v>12.49</v>
      </c>
      <c r="C4">
        <v>2.8499999999999979</v>
      </c>
      <c r="D4">
        <v>0.90000000000000036</v>
      </c>
      <c r="E4">
        <v>27.449999999999996</v>
      </c>
      <c r="F4">
        <v>25.5</v>
      </c>
      <c r="G4" s="5">
        <f t="shared" ref="G4:G19" si="3">ROUND(N4,3)</f>
        <v>2.9670000000000001</v>
      </c>
      <c r="H4" s="5">
        <f t="shared" ref="H4:H19" si="4">ROUND(O4,3)</f>
        <v>1.036</v>
      </c>
      <c r="I4" s="5">
        <f t="shared" ref="I4:I19" si="5">ROUND(P4,3)</f>
        <v>0.34899999999999998</v>
      </c>
      <c r="J4" s="5">
        <f t="shared" ref="J4:J17" si="6">ROUND(Q4,2)</f>
        <v>12.56</v>
      </c>
      <c r="K4" s="5">
        <f t="shared" ref="K4:K17" si="7">ROUND(R4,3)</f>
        <v>0.995</v>
      </c>
      <c r="M4">
        <f t="shared" ref="M4:M17" si="8">M3</f>
        <v>12.494825806036863</v>
      </c>
      <c r="N4" s="5">
        <f t="shared" ref="N4:N17" si="9">(C4+((((1000*M4)/(30*E4))^2)/1962))</f>
        <v>2.9673367896544289</v>
      </c>
      <c r="O4" s="5">
        <f t="shared" ref="O4:O17" si="10">IF(D4=0,0,(D4+((((1000*M4)/(30*F4))^2)/1962)))</f>
        <v>1.035968572620666</v>
      </c>
      <c r="P4" s="5">
        <f t="shared" ref="P4:P18" si="11">O4/N4</f>
        <v>0.34912402806198251</v>
      </c>
      <c r="Q4" s="16">
        <f t="shared" ref="Q4:Q67" si="12" xml:space="preserve"> 4.3824*N4-0.4451</f>
        <v>12.558956746981568</v>
      </c>
      <c r="R4" s="5">
        <f t="shared" ref="R4:R17" si="13">M4/Q4</f>
        <v>0.99489360921956205</v>
      </c>
    </row>
    <row r="5" spans="1:18" x14ac:dyDescent="0.3">
      <c r="A5" t="s">
        <v>16</v>
      </c>
      <c r="B5" s="5">
        <f t="shared" ref="B5:B17" si="14">ROUND(M5,2)</f>
        <v>12.49</v>
      </c>
      <c r="C5">
        <v>2.9499999999999993</v>
      </c>
      <c r="D5">
        <v>1.4000000000000004</v>
      </c>
      <c r="E5">
        <v>27.549999999999997</v>
      </c>
      <c r="F5">
        <v>26</v>
      </c>
      <c r="G5" s="5">
        <f t="shared" si="3"/>
        <v>3.0659999999999998</v>
      </c>
      <c r="H5" s="5">
        <f t="shared" si="4"/>
        <v>1.5309999999999999</v>
      </c>
      <c r="I5" s="5">
        <f t="shared" si="5"/>
        <v>0.499</v>
      </c>
      <c r="J5" s="5">
        <f t="shared" si="6"/>
        <v>12.99</v>
      </c>
      <c r="K5" s="5">
        <f t="shared" si="7"/>
        <v>0.96199999999999997</v>
      </c>
      <c r="M5">
        <f t="shared" si="8"/>
        <v>12.494825806036863</v>
      </c>
      <c r="N5" s="5">
        <f t="shared" si="9"/>
        <v>3.0664865258633367</v>
      </c>
      <c r="O5" s="5">
        <f t="shared" si="10"/>
        <v>1.5307892963706924</v>
      </c>
      <c r="P5" s="5">
        <f t="shared" si="11"/>
        <v>0.49919974650458149</v>
      </c>
      <c r="Q5" s="16">
        <f t="shared" si="12"/>
        <v>12.993470550943485</v>
      </c>
      <c r="R5" s="5">
        <f t="shared" si="13"/>
        <v>0.96162343671372585</v>
      </c>
    </row>
    <row r="6" spans="1:18" x14ac:dyDescent="0.3">
      <c r="A6" t="s">
        <v>16</v>
      </c>
      <c r="B6" s="5">
        <f t="shared" si="14"/>
        <v>12.49</v>
      </c>
      <c r="C6">
        <v>3</v>
      </c>
      <c r="D6">
        <v>1.7000000000000011</v>
      </c>
      <c r="E6">
        <v>27.599999999999998</v>
      </c>
      <c r="F6">
        <v>26.299999999999997</v>
      </c>
      <c r="G6" s="5">
        <f t="shared" si="3"/>
        <v>3.1160000000000001</v>
      </c>
      <c r="H6" s="5">
        <f t="shared" si="4"/>
        <v>1.8280000000000001</v>
      </c>
      <c r="I6" s="5">
        <f t="shared" si="5"/>
        <v>0.58699999999999997</v>
      </c>
      <c r="J6" s="5">
        <f t="shared" si="6"/>
        <v>13.21</v>
      </c>
      <c r="K6" s="5">
        <f t="shared" si="7"/>
        <v>0.94599999999999995</v>
      </c>
      <c r="M6">
        <f t="shared" si="8"/>
        <v>12.494825806036863</v>
      </c>
      <c r="N6" s="5">
        <f t="shared" si="9"/>
        <v>3.1160648555274468</v>
      </c>
      <c r="O6" s="5">
        <f t="shared" si="10"/>
        <v>1.8278225279338844</v>
      </c>
      <c r="P6" s="5">
        <f t="shared" si="11"/>
        <v>0.5865803866988174</v>
      </c>
      <c r="Q6" s="16">
        <f t="shared" si="12"/>
        <v>13.210742622863481</v>
      </c>
      <c r="R6" s="5">
        <f t="shared" si="13"/>
        <v>0.94580798087856166</v>
      </c>
    </row>
    <row r="7" spans="1:18" x14ac:dyDescent="0.3">
      <c r="A7" t="s">
        <v>16</v>
      </c>
      <c r="B7" s="5">
        <f t="shared" si="14"/>
        <v>12.49</v>
      </c>
      <c r="C7">
        <v>3.1999999999999993</v>
      </c>
      <c r="D7">
        <v>2.1000000000000014</v>
      </c>
      <c r="E7">
        <v>27.799999999999997</v>
      </c>
      <c r="F7">
        <v>26.7</v>
      </c>
      <c r="G7" s="5">
        <f t="shared" si="3"/>
        <v>3.3140000000000001</v>
      </c>
      <c r="H7" s="5">
        <f t="shared" si="4"/>
        <v>2.2240000000000002</v>
      </c>
      <c r="I7" s="5">
        <f t="shared" si="5"/>
        <v>0.67100000000000004</v>
      </c>
      <c r="J7" s="5">
        <f t="shared" si="6"/>
        <v>14.08</v>
      </c>
      <c r="K7" s="5">
        <f t="shared" si="7"/>
        <v>0.88700000000000001</v>
      </c>
      <c r="M7">
        <f t="shared" si="8"/>
        <v>12.494825806036863</v>
      </c>
      <c r="N7" s="5">
        <f t="shared" si="9"/>
        <v>3.314400864792955</v>
      </c>
      <c r="O7" s="5">
        <f t="shared" si="10"/>
        <v>2.2240213277596665</v>
      </c>
      <c r="P7" s="5">
        <f t="shared" si="11"/>
        <v>0.67101760423255186</v>
      </c>
      <c r="Q7" s="16">
        <f t="shared" si="12"/>
        <v>14.079930349868645</v>
      </c>
      <c r="R7" s="5">
        <f t="shared" si="13"/>
        <v>0.88742099538535213</v>
      </c>
    </row>
    <row r="8" spans="1:18" x14ac:dyDescent="0.3">
      <c r="A8" t="s">
        <v>16</v>
      </c>
      <c r="B8" s="5">
        <f t="shared" si="14"/>
        <v>12.49</v>
      </c>
      <c r="C8">
        <v>3.2999999999999989</v>
      </c>
      <c r="D8">
        <v>2.3000000000000007</v>
      </c>
      <c r="E8">
        <v>27.9</v>
      </c>
      <c r="F8">
        <v>26.9</v>
      </c>
      <c r="G8" s="5">
        <f t="shared" si="3"/>
        <v>3.4140000000000001</v>
      </c>
      <c r="H8" s="5">
        <f t="shared" si="4"/>
        <v>2.4220000000000002</v>
      </c>
      <c r="I8" s="5">
        <f t="shared" si="5"/>
        <v>0.71</v>
      </c>
      <c r="J8" s="5">
        <f t="shared" si="6"/>
        <v>14.51</v>
      </c>
      <c r="K8" s="5">
        <f t="shared" si="7"/>
        <v>0.86099999999999999</v>
      </c>
      <c r="M8">
        <f t="shared" si="8"/>
        <v>12.494825806036863</v>
      </c>
      <c r="N8" s="5">
        <f t="shared" si="9"/>
        <v>3.4135822565827612</v>
      </c>
      <c r="O8" s="5">
        <f t="shared" si="10"/>
        <v>2.422184000147301</v>
      </c>
      <c r="P8" s="5">
        <f t="shared" si="11"/>
        <v>0.70957247199078177</v>
      </c>
      <c r="Q8" s="16">
        <f t="shared" si="12"/>
        <v>14.514582881248291</v>
      </c>
      <c r="R8" s="5">
        <f t="shared" si="13"/>
        <v>0.86084635764347062</v>
      </c>
    </row>
    <row r="9" spans="1:18" x14ac:dyDescent="0.3">
      <c r="A9" t="s">
        <v>16</v>
      </c>
      <c r="B9" s="5">
        <f t="shared" si="14"/>
        <v>12.49</v>
      </c>
      <c r="C9">
        <v>3.4499999999999993</v>
      </c>
      <c r="D9">
        <v>2.6500000000000004</v>
      </c>
      <c r="E9">
        <v>28.049999999999997</v>
      </c>
      <c r="F9">
        <v>27.25</v>
      </c>
      <c r="G9" s="5">
        <f t="shared" si="3"/>
        <v>3.5619999999999998</v>
      </c>
      <c r="H9" s="5">
        <f t="shared" si="4"/>
        <v>2.7690000000000001</v>
      </c>
      <c r="I9" s="5">
        <f t="shared" si="5"/>
        <v>0.77700000000000002</v>
      </c>
      <c r="J9" s="5">
        <f t="shared" si="6"/>
        <v>15.17</v>
      </c>
      <c r="K9" s="5">
        <f t="shared" si="7"/>
        <v>0.82399999999999995</v>
      </c>
      <c r="M9">
        <f t="shared" si="8"/>
        <v>12.494825806036863</v>
      </c>
      <c r="N9" s="5">
        <f t="shared" si="9"/>
        <v>3.5623707211741031</v>
      </c>
      <c r="O9" s="5">
        <f t="shared" si="10"/>
        <v>2.7690654851902541</v>
      </c>
      <c r="P9" s="5">
        <f t="shared" si="11"/>
        <v>0.7773097473352274</v>
      </c>
      <c r="Q9" s="16">
        <f t="shared" si="12"/>
        <v>15.166633448473387</v>
      </c>
      <c r="R9" s="5">
        <f t="shared" si="13"/>
        <v>0.8238364729052341</v>
      </c>
    </row>
    <row r="10" spans="1:18" x14ac:dyDescent="0.3">
      <c r="A10" t="s">
        <v>16</v>
      </c>
      <c r="B10" s="5">
        <f t="shared" si="14"/>
        <v>12.49</v>
      </c>
      <c r="C10">
        <v>3.6999999999999993</v>
      </c>
      <c r="D10">
        <v>3.0500000000000007</v>
      </c>
      <c r="E10">
        <v>28.299999999999997</v>
      </c>
      <c r="F10">
        <v>27.65</v>
      </c>
      <c r="G10" s="5">
        <f t="shared" si="3"/>
        <v>3.81</v>
      </c>
      <c r="H10" s="5">
        <f t="shared" si="4"/>
        <v>3.1659999999999999</v>
      </c>
      <c r="I10" s="5">
        <f t="shared" si="5"/>
        <v>0.83099999999999996</v>
      </c>
      <c r="J10" s="5">
        <f t="shared" si="6"/>
        <v>16.25</v>
      </c>
      <c r="K10" s="5">
        <f t="shared" si="7"/>
        <v>0.76900000000000002</v>
      </c>
      <c r="M10">
        <f t="shared" si="8"/>
        <v>12.494825806036863</v>
      </c>
      <c r="N10" s="5">
        <f t="shared" si="9"/>
        <v>3.8103941419503142</v>
      </c>
      <c r="O10" s="5">
        <f t="shared" si="10"/>
        <v>3.1656454706651385</v>
      </c>
      <c r="P10" s="5">
        <f t="shared" si="11"/>
        <v>0.83079213140004271</v>
      </c>
      <c r="Q10" s="16">
        <f t="shared" si="12"/>
        <v>16.253571287683055</v>
      </c>
      <c r="R10" s="5">
        <f t="shared" si="13"/>
        <v>0.76874340936415819</v>
      </c>
    </row>
    <row r="11" spans="1:18" x14ac:dyDescent="0.3">
      <c r="A11" t="s">
        <v>16</v>
      </c>
      <c r="B11" s="5">
        <f t="shared" si="14"/>
        <v>12.49</v>
      </c>
      <c r="C11">
        <v>3.8999999999999986</v>
      </c>
      <c r="D11">
        <v>3.3500000000000014</v>
      </c>
      <c r="E11">
        <v>28.499999999999996</v>
      </c>
      <c r="F11">
        <v>27.95</v>
      </c>
      <c r="G11" s="5">
        <f t="shared" si="3"/>
        <v>4.0090000000000003</v>
      </c>
      <c r="H11" s="5">
        <f t="shared" si="4"/>
        <v>3.4630000000000001</v>
      </c>
      <c r="I11" s="5">
        <f t="shared" si="5"/>
        <v>0.86399999999999999</v>
      </c>
      <c r="J11" s="5">
        <f t="shared" si="6"/>
        <v>17.12</v>
      </c>
      <c r="K11" s="5">
        <f t="shared" si="7"/>
        <v>0.73</v>
      </c>
      <c r="M11">
        <f t="shared" si="8"/>
        <v>12.494825806036863</v>
      </c>
      <c r="N11" s="5">
        <f t="shared" si="9"/>
        <v>4.0088501869456286</v>
      </c>
      <c r="O11" s="5">
        <f t="shared" si="10"/>
        <v>3.4631762434792375</v>
      </c>
      <c r="P11" s="5">
        <f t="shared" si="11"/>
        <v>0.86388268006539204</v>
      </c>
      <c r="Q11" s="16">
        <f t="shared" si="12"/>
        <v>17.123285059270522</v>
      </c>
      <c r="R11" s="5">
        <f t="shared" si="13"/>
        <v>0.7296979383796558</v>
      </c>
    </row>
    <row r="12" spans="1:18" x14ac:dyDescent="0.3">
      <c r="A12" t="s">
        <v>16</v>
      </c>
      <c r="B12" s="5">
        <f t="shared" si="14"/>
        <v>12.49</v>
      </c>
      <c r="C12">
        <v>4.0499999999999989</v>
      </c>
      <c r="D12">
        <v>3.6500000000000004</v>
      </c>
      <c r="E12">
        <v>28.65</v>
      </c>
      <c r="F12">
        <v>28.25</v>
      </c>
      <c r="G12" s="5">
        <f t="shared" si="3"/>
        <v>4.1580000000000004</v>
      </c>
      <c r="H12" s="5">
        <f t="shared" si="4"/>
        <v>3.7610000000000001</v>
      </c>
      <c r="I12" s="5">
        <f t="shared" si="5"/>
        <v>0.90500000000000003</v>
      </c>
      <c r="J12" s="5">
        <f t="shared" si="6"/>
        <v>17.78</v>
      </c>
      <c r="K12" s="5">
        <f t="shared" si="7"/>
        <v>0.70299999999999996</v>
      </c>
      <c r="M12">
        <f t="shared" si="8"/>
        <v>12.494825806036863</v>
      </c>
      <c r="N12" s="5">
        <f t="shared" si="9"/>
        <v>4.1577133781622546</v>
      </c>
      <c r="O12" s="5">
        <f t="shared" si="10"/>
        <v>3.7607852634932577</v>
      </c>
      <c r="P12" s="5">
        <f t="shared" si="11"/>
        <v>0.90453211210907414</v>
      </c>
      <c r="Q12" s="16">
        <f t="shared" si="12"/>
        <v>17.775663108458264</v>
      </c>
      <c r="R12" s="5">
        <f t="shared" si="13"/>
        <v>0.70291756373867142</v>
      </c>
    </row>
    <row r="13" spans="1:18" x14ac:dyDescent="0.3">
      <c r="A13" t="s">
        <v>16</v>
      </c>
      <c r="B13" s="5">
        <f t="shared" si="14"/>
        <v>12.49</v>
      </c>
      <c r="C13">
        <v>4.3999999999999986</v>
      </c>
      <c r="D13">
        <v>4.2000000000000011</v>
      </c>
      <c r="E13">
        <v>28.999999999999996</v>
      </c>
      <c r="F13">
        <v>28.799999999999997</v>
      </c>
      <c r="G13" s="5">
        <f t="shared" si="3"/>
        <v>4.5049999999999999</v>
      </c>
      <c r="H13" s="5">
        <f t="shared" si="4"/>
        <v>4.3070000000000004</v>
      </c>
      <c r="I13" s="5">
        <f t="shared" si="5"/>
        <v>0.95599999999999996</v>
      </c>
      <c r="J13" s="5">
        <f t="shared" si="6"/>
        <v>19.3</v>
      </c>
      <c r="K13" s="5">
        <f t="shared" si="7"/>
        <v>0.64700000000000002</v>
      </c>
      <c r="M13">
        <f t="shared" si="8"/>
        <v>12.494825806036863</v>
      </c>
      <c r="N13" s="5">
        <f t="shared" si="9"/>
        <v>4.5051290895916605</v>
      </c>
      <c r="O13" s="5">
        <f t="shared" si="10"/>
        <v>4.3065942857187842</v>
      </c>
      <c r="P13" s="5">
        <f t="shared" si="11"/>
        <v>0.95593138400150235</v>
      </c>
      <c r="Q13" s="16">
        <f t="shared" si="12"/>
        <v>19.298177722226491</v>
      </c>
      <c r="R13" s="5">
        <f t="shared" si="13"/>
        <v>0.64746143319252714</v>
      </c>
    </row>
    <row r="14" spans="1:18" x14ac:dyDescent="0.3">
      <c r="A14" t="s">
        <v>16</v>
      </c>
      <c r="B14" s="5">
        <f t="shared" si="14"/>
        <v>12.49</v>
      </c>
      <c r="C14">
        <v>4.5999999999999996</v>
      </c>
      <c r="D14">
        <v>4.5</v>
      </c>
      <c r="E14">
        <v>29.199999999999996</v>
      </c>
      <c r="F14">
        <v>29.099999999999998</v>
      </c>
      <c r="G14" s="5">
        <f t="shared" si="3"/>
        <v>4.7039999999999997</v>
      </c>
      <c r="H14" s="5">
        <f t="shared" si="4"/>
        <v>4.6040000000000001</v>
      </c>
      <c r="I14" s="5">
        <f t="shared" si="5"/>
        <v>0.97899999999999998</v>
      </c>
      <c r="J14" s="5">
        <f t="shared" si="6"/>
        <v>20.170000000000002</v>
      </c>
      <c r="K14" s="5">
        <f t="shared" si="7"/>
        <v>0.62</v>
      </c>
      <c r="M14">
        <f t="shared" si="8"/>
        <v>12.494825806036863</v>
      </c>
      <c r="N14" s="5">
        <f t="shared" si="9"/>
        <v>4.7036938970099778</v>
      </c>
      <c r="O14" s="5">
        <f t="shared" si="10"/>
        <v>4.6044077943654278</v>
      </c>
      <c r="P14" s="5">
        <f t="shared" si="11"/>
        <v>0.97889188692579177</v>
      </c>
      <c r="Q14" s="16">
        <f t="shared" si="12"/>
        <v>20.168368134256525</v>
      </c>
      <c r="R14" s="5">
        <f t="shared" si="13"/>
        <v>0.61952586956274658</v>
      </c>
    </row>
    <row r="15" spans="1:18" x14ac:dyDescent="0.3">
      <c r="A15" t="s">
        <v>16</v>
      </c>
      <c r="B15" s="5">
        <f t="shared" si="14"/>
        <v>12.49</v>
      </c>
      <c r="C15">
        <v>5.0499999999999989</v>
      </c>
      <c r="D15">
        <v>4.8000000000000007</v>
      </c>
      <c r="E15">
        <v>29.65</v>
      </c>
      <c r="F15">
        <v>29.4</v>
      </c>
      <c r="G15" s="5">
        <f t="shared" si="3"/>
        <v>5.1509999999999998</v>
      </c>
      <c r="H15" s="5">
        <f t="shared" si="4"/>
        <v>4.9020000000000001</v>
      </c>
      <c r="I15" s="5">
        <f t="shared" si="5"/>
        <v>0.95199999999999996</v>
      </c>
      <c r="J15" s="5">
        <f t="shared" si="6"/>
        <v>22.13</v>
      </c>
      <c r="K15" s="5">
        <f t="shared" si="7"/>
        <v>0.56499999999999995</v>
      </c>
      <c r="M15">
        <f t="shared" si="8"/>
        <v>12.494825806036863</v>
      </c>
      <c r="N15" s="5">
        <f t="shared" si="9"/>
        <v>5.1505702440178549</v>
      </c>
      <c r="O15" s="5">
        <f t="shared" si="10"/>
        <v>4.9022878943340604</v>
      </c>
      <c r="P15" s="5">
        <f t="shared" si="11"/>
        <v>0.95179517258847934</v>
      </c>
      <c r="Q15" s="16">
        <f t="shared" si="12"/>
        <v>22.126759037383845</v>
      </c>
      <c r="R15" s="5">
        <f t="shared" si="13"/>
        <v>0.56469299389605443</v>
      </c>
    </row>
    <row r="16" spans="1:18" x14ac:dyDescent="0.3">
      <c r="A16" t="s">
        <v>16</v>
      </c>
      <c r="B16" s="5">
        <f t="shared" si="14"/>
        <v>12.49</v>
      </c>
      <c r="C16">
        <v>5.2999999999999989</v>
      </c>
      <c r="D16">
        <v>5.0500000000000007</v>
      </c>
      <c r="E16">
        <v>29.9</v>
      </c>
      <c r="F16">
        <v>29.65</v>
      </c>
      <c r="G16" s="5">
        <f t="shared" si="3"/>
        <v>5.399</v>
      </c>
      <c r="H16" s="5">
        <f t="shared" si="4"/>
        <v>5.1509999999999998</v>
      </c>
      <c r="I16" s="5">
        <f t="shared" si="5"/>
        <v>0.95399999999999996</v>
      </c>
      <c r="J16" s="5">
        <f t="shared" si="6"/>
        <v>23.22</v>
      </c>
      <c r="K16" s="5">
        <f t="shared" si="7"/>
        <v>0.53800000000000003</v>
      </c>
      <c r="M16">
        <f t="shared" si="8"/>
        <v>12.494825806036863</v>
      </c>
      <c r="N16" s="5">
        <f t="shared" si="9"/>
        <v>5.3988954982009005</v>
      </c>
      <c r="O16" s="5">
        <f t="shared" si="10"/>
        <v>5.1505702440178567</v>
      </c>
      <c r="P16" s="5">
        <f t="shared" si="11"/>
        <v>0.95400443400584534</v>
      </c>
      <c r="Q16" s="16">
        <f t="shared" si="12"/>
        <v>23.215019631315624</v>
      </c>
      <c r="R16" s="5">
        <f t="shared" si="13"/>
        <v>0.53822163428981629</v>
      </c>
    </row>
    <row r="17" spans="1:18" x14ac:dyDescent="0.3">
      <c r="A17" t="s">
        <v>16</v>
      </c>
      <c r="B17" s="5">
        <f t="shared" si="14"/>
        <v>12.49</v>
      </c>
      <c r="C17">
        <v>5.7999999999999989</v>
      </c>
      <c r="D17">
        <v>5.7000000000000011</v>
      </c>
      <c r="E17">
        <v>30.4</v>
      </c>
      <c r="F17">
        <v>30.299999999999997</v>
      </c>
      <c r="G17" s="5">
        <f t="shared" si="3"/>
        <v>5.8959999999999999</v>
      </c>
      <c r="H17" s="5">
        <f t="shared" si="4"/>
        <v>5.7960000000000003</v>
      </c>
      <c r="I17" s="5">
        <f t="shared" si="5"/>
        <v>0.98299999999999998</v>
      </c>
      <c r="J17" s="5">
        <f t="shared" si="6"/>
        <v>25.39</v>
      </c>
      <c r="K17" s="5">
        <f t="shared" si="7"/>
        <v>0.49199999999999999</v>
      </c>
      <c r="M17">
        <f t="shared" si="8"/>
        <v>12.494825806036863</v>
      </c>
      <c r="N17" s="5">
        <f t="shared" si="9"/>
        <v>5.8956691096201812</v>
      </c>
      <c r="O17" s="5">
        <f t="shared" si="10"/>
        <v>5.7963016309366058</v>
      </c>
      <c r="P17" s="5">
        <f t="shared" si="11"/>
        <v>0.98314568256189383</v>
      </c>
      <c r="Q17" s="16">
        <f t="shared" si="12"/>
        <v>25.392080305999478</v>
      </c>
      <c r="R17" s="5">
        <f t="shared" si="13"/>
        <v>0.49207570452920574</v>
      </c>
    </row>
    <row r="18" spans="1:18" x14ac:dyDescent="0.3">
      <c r="A18" t="s">
        <v>16</v>
      </c>
      <c r="B18" s="5">
        <f>ROUND(M18,2)</f>
        <v>20.3</v>
      </c>
      <c r="C18">
        <v>4.5</v>
      </c>
      <c r="D18">
        <v>0</v>
      </c>
      <c r="E18">
        <v>29.099999999999998</v>
      </c>
      <c r="F18" s="6" t="s">
        <v>30</v>
      </c>
      <c r="G18" s="5">
        <f t="shared" si="3"/>
        <v>4.7759999999999998</v>
      </c>
      <c r="H18" s="5">
        <f t="shared" si="4"/>
        <v>0</v>
      </c>
      <c r="I18" s="5">
        <f t="shared" si="5"/>
        <v>0</v>
      </c>
      <c r="J18" s="5">
        <f>ROUND(Q18,2)</f>
        <v>20.3</v>
      </c>
      <c r="K18" s="5">
        <f>ROUND(R18,3)</f>
        <v>1</v>
      </c>
      <c r="M18">
        <v>20.298676242216978</v>
      </c>
      <c r="N18" s="5">
        <f>(C18+((((1000*M18)/(30*E18))^2)/1962))</f>
        <v>4.7755547761962847</v>
      </c>
      <c r="O18" s="5">
        <f>IF(D18=0,0,(D18+((((1000*M18)/(30*F18))^2)/1962)))</f>
        <v>0</v>
      </c>
      <c r="P18" s="5">
        <f t="shared" si="11"/>
        <v>0</v>
      </c>
      <c r="Q18" s="5">
        <f>M18</f>
        <v>20.298676242216978</v>
      </c>
      <c r="R18" s="5">
        <f>M18/Q18</f>
        <v>1</v>
      </c>
    </row>
    <row r="19" spans="1:18" x14ac:dyDescent="0.3">
      <c r="A19" t="s">
        <v>16</v>
      </c>
      <c r="B19" s="5">
        <f t="shared" ref="B19:B20" si="15">ROUND(M19,2)</f>
        <v>20.3</v>
      </c>
      <c r="C19">
        <v>4.5</v>
      </c>
      <c r="D19">
        <v>0</v>
      </c>
      <c r="E19">
        <v>29.099999999999998</v>
      </c>
      <c r="F19">
        <v>24.299999999999997</v>
      </c>
      <c r="G19" s="5">
        <f t="shared" si="3"/>
        <v>4.7759999999999998</v>
      </c>
      <c r="H19" s="5">
        <f t="shared" si="4"/>
        <v>0</v>
      </c>
      <c r="I19" s="5">
        <f t="shared" si="5"/>
        <v>0</v>
      </c>
      <c r="J19" s="5">
        <f>ROUND(Q19,2)</f>
        <v>20.48</v>
      </c>
      <c r="K19" s="5">
        <f>ROUND(R19,3)</f>
        <v>0.99099999999999999</v>
      </c>
      <c r="M19">
        <f>M18</f>
        <v>20.298676242216978</v>
      </c>
      <c r="N19" s="5">
        <f>(C19+((((1000*M19)/(30*E19))^2)/1962))</f>
        <v>4.7755547761962847</v>
      </c>
      <c r="O19" s="5">
        <f>IF(D19=0,0,(D19+((((1000*M19)/(30*F19))^2)/1962)))</f>
        <v>0</v>
      </c>
      <c r="P19" s="5">
        <f>O19/N19</f>
        <v>0</v>
      </c>
      <c r="Q19" s="16">
        <f t="shared" si="12"/>
        <v>20.483291251202598</v>
      </c>
      <c r="R19" s="5">
        <f>M19/Q19</f>
        <v>0.99098704369715085</v>
      </c>
    </row>
    <row r="20" spans="1:18" x14ac:dyDescent="0.3">
      <c r="A20" t="s">
        <v>16</v>
      </c>
      <c r="B20" s="5">
        <f t="shared" si="15"/>
        <v>20.3</v>
      </c>
      <c r="C20">
        <v>4.5</v>
      </c>
      <c r="D20">
        <v>1</v>
      </c>
      <c r="E20">
        <v>29.099999999999998</v>
      </c>
      <c r="F20">
        <v>25.599999999999998</v>
      </c>
      <c r="G20" s="5">
        <f t="shared" ref="G20:G40" si="16">ROUND(N20,3)</f>
        <v>4.7759999999999998</v>
      </c>
      <c r="H20" s="5">
        <f t="shared" ref="H20:H40" si="17">ROUND(O20,3)</f>
        <v>1.3560000000000001</v>
      </c>
      <c r="I20" s="5">
        <f t="shared" ref="I20:I40" si="18">ROUND(P20,3)</f>
        <v>0.28399999999999997</v>
      </c>
      <c r="J20" s="5">
        <f t="shared" ref="J20:J38" si="19">ROUND(Q20,2)</f>
        <v>20.48</v>
      </c>
      <c r="K20" s="5">
        <f t="shared" ref="K20:K38" si="20">ROUND(R20,3)</f>
        <v>0.99099999999999999</v>
      </c>
      <c r="M20">
        <f t="shared" ref="M20:M38" si="21">M19</f>
        <v>20.298676242216978</v>
      </c>
      <c r="N20" s="5">
        <f t="shared" ref="N20:N38" si="22">(C20+((((1000*M20)/(30*E20))^2)/1962))</f>
        <v>4.7755547761962847</v>
      </c>
      <c r="O20" s="5">
        <f t="shared" ref="O20:O38" si="23">IF(D20=0,0,(D20+((((1000*M20)/(30*F20))^2)/1962)))</f>
        <v>1.3560524597637571</v>
      </c>
      <c r="P20" s="5">
        <f t="shared" ref="P20:P39" si="24">O20/N20</f>
        <v>0.28395705280630218</v>
      </c>
      <c r="Q20" s="16">
        <f t="shared" si="12"/>
        <v>20.483291251202598</v>
      </c>
      <c r="R20" s="5">
        <f t="shared" ref="R20:R38" si="25">M20/Q20</f>
        <v>0.99098704369715085</v>
      </c>
    </row>
    <row r="21" spans="1:18" x14ac:dyDescent="0.3">
      <c r="A21" t="s">
        <v>16</v>
      </c>
      <c r="B21" s="5">
        <f t="shared" ref="B21:B38" si="26">ROUND(M21,2)</f>
        <v>20.3</v>
      </c>
      <c r="C21">
        <v>4.5999999999999996</v>
      </c>
      <c r="D21">
        <v>2.0500000000000007</v>
      </c>
      <c r="E21">
        <v>29.199999999999996</v>
      </c>
      <c r="F21">
        <v>26.65</v>
      </c>
      <c r="G21" s="5">
        <f t="shared" si="16"/>
        <v>4.8739999999999997</v>
      </c>
      <c r="H21" s="5">
        <f t="shared" si="17"/>
        <v>2.379</v>
      </c>
      <c r="I21" s="5">
        <f t="shared" si="18"/>
        <v>0.48799999999999999</v>
      </c>
      <c r="J21" s="5">
        <f t="shared" si="19"/>
        <v>20.91</v>
      </c>
      <c r="K21" s="5">
        <f t="shared" si="20"/>
        <v>0.97099999999999997</v>
      </c>
      <c r="M21">
        <f t="shared" si="21"/>
        <v>20.298676242216978</v>
      </c>
      <c r="N21" s="5">
        <f t="shared" si="22"/>
        <v>4.8736706464988453</v>
      </c>
      <c r="O21" s="5">
        <f t="shared" si="23"/>
        <v>2.3785485042092813</v>
      </c>
      <c r="P21" s="5">
        <f t="shared" si="24"/>
        <v>0.48804046820808183</v>
      </c>
      <c r="Q21" s="16">
        <f t="shared" si="12"/>
        <v>20.913274241216538</v>
      </c>
      <c r="R21" s="5">
        <f t="shared" si="25"/>
        <v>0.97061206237193165</v>
      </c>
    </row>
    <row r="22" spans="1:18" x14ac:dyDescent="0.3">
      <c r="A22" t="s">
        <v>16</v>
      </c>
      <c r="B22" s="5">
        <f t="shared" si="26"/>
        <v>20.3</v>
      </c>
      <c r="C22">
        <v>4.7999999999999989</v>
      </c>
      <c r="D22">
        <v>2.5500000000000007</v>
      </c>
      <c r="E22">
        <v>29.4</v>
      </c>
      <c r="F22">
        <v>27.15</v>
      </c>
      <c r="G22" s="5">
        <f t="shared" si="16"/>
        <v>5.07</v>
      </c>
      <c r="H22" s="5">
        <f t="shared" si="17"/>
        <v>2.867</v>
      </c>
      <c r="I22" s="5">
        <f t="shared" si="18"/>
        <v>0.56499999999999995</v>
      </c>
      <c r="J22" s="5">
        <f t="shared" si="19"/>
        <v>21.77</v>
      </c>
      <c r="K22" s="5">
        <f t="shared" si="20"/>
        <v>0.93200000000000005</v>
      </c>
      <c r="M22">
        <f t="shared" si="21"/>
        <v>20.298676242216978</v>
      </c>
      <c r="N22" s="5">
        <f t="shared" si="22"/>
        <v>5.069959901002794</v>
      </c>
      <c r="O22" s="5">
        <f t="shared" si="23"/>
        <v>2.8665586995794814</v>
      </c>
      <c r="P22" s="5">
        <f t="shared" si="24"/>
        <v>0.56540066500575303</v>
      </c>
      <c r="Q22" s="16">
        <f t="shared" si="12"/>
        <v>21.773492270154641</v>
      </c>
      <c r="R22" s="5">
        <f t="shared" si="25"/>
        <v>0.93226552683240327</v>
      </c>
    </row>
    <row r="23" spans="1:18" x14ac:dyDescent="0.3">
      <c r="A23" t="s">
        <v>16</v>
      </c>
      <c r="B23" s="5">
        <f t="shared" si="26"/>
        <v>20.3</v>
      </c>
      <c r="C23">
        <v>4.8499999999999996</v>
      </c>
      <c r="D23">
        <v>2.7000000000000011</v>
      </c>
      <c r="E23">
        <v>29.449999999999996</v>
      </c>
      <c r="F23">
        <v>27.299999999999997</v>
      </c>
      <c r="G23" s="5">
        <f t="shared" si="16"/>
        <v>5.1189999999999998</v>
      </c>
      <c r="H23" s="5">
        <f t="shared" si="17"/>
        <v>3.0129999999999999</v>
      </c>
      <c r="I23" s="5">
        <f t="shared" si="18"/>
        <v>0.58899999999999997</v>
      </c>
      <c r="J23" s="5">
        <f t="shared" si="19"/>
        <v>21.99</v>
      </c>
      <c r="K23" s="5">
        <f t="shared" si="20"/>
        <v>0.92300000000000004</v>
      </c>
      <c r="M23">
        <f t="shared" si="21"/>
        <v>20.298676242216978</v>
      </c>
      <c r="N23" s="5">
        <f t="shared" si="22"/>
        <v>5.1190440071725556</v>
      </c>
      <c r="O23" s="5">
        <f t="shared" si="23"/>
        <v>3.0130895893286862</v>
      </c>
      <c r="P23" s="5">
        <f t="shared" si="24"/>
        <v>0.58860396298740381</v>
      </c>
      <c r="Q23" s="16">
        <f t="shared" si="12"/>
        <v>21.988598457033007</v>
      </c>
      <c r="R23" s="5">
        <f t="shared" si="25"/>
        <v>0.92314552388965421</v>
      </c>
    </row>
    <row r="24" spans="1:18" x14ac:dyDescent="0.3">
      <c r="A24" t="s">
        <v>16</v>
      </c>
      <c r="B24" s="5">
        <f t="shared" si="26"/>
        <v>20.3</v>
      </c>
      <c r="C24">
        <v>5.0999999999999996</v>
      </c>
      <c r="D24">
        <v>3.3000000000000007</v>
      </c>
      <c r="E24">
        <v>29.699999999999996</v>
      </c>
      <c r="F24">
        <v>27.9</v>
      </c>
      <c r="G24" s="5">
        <f t="shared" si="16"/>
        <v>5.3650000000000002</v>
      </c>
      <c r="H24" s="5">
        <f t="shared" si="17"/>
        <v>3.6</v>
      </c>
      <c r="I24" s="5">
        <f t="shared" si="18"/>
        <v>0.67100000000000004</v>
      </c>
      <c r="J24" s="5">
        <f t="shared" si="19"/>
        <v>23.06</v>
      </c>
      <c r="K24" s="5">
        <f t="shared" si="20"/>
        <v>0.88</v>
      </c>
      <c r="M24">
        <f t="shared" si="21"/>
        <v>20.298676242216978</v>
      </c>
      <c r="N24" s="5">
        <f t="shared" si="22"/>
        <v>5.3645337097470502</v>
      </c>
      <c r="O24" s="5">
        <f t="shared" si="23"/>
        <v>3.5997681684854723</v>
      </c>
      <c r="P24" s="5">
        <f t="shared" si="24"/>
        <v>0.67103095315533201</v>
      </c>
      <c r="Q24" s="16">
        <f t="shared" si="12"/>
        <v>23.064432529595472</v>
      </c>
      <c r="R24" s="5">
        <f t="shared" si="25"/>
        <v>0.88008565639629011</v>
      </c>
    </row>
    <row r="25" spans="1:18" x14ac:dyDescent="0.3">
      <c r="A25" t="s">
        <v>16</v>
      </c>
      <c r="B25" s="5">
        <f t="shared" si="26"/>
        <v>20.3</v>
      </c>
      <c r="C25">
        <v>5.1999999999999993</v>
      </c>
      <c r="D25">
        <v>3.5</v>
      </c>
      <c r="E25">
        <v>29.799999999999997</v>
      </c>
      <c r="F25">
        <v>28.099999999999998</v>
      </c>
      <c r="G25" s="5">
        <f t="shared" si="16"/>
        <v>5.4630000000000001</v>
      </c>
      <c r="H25" s="5">
        <f t="shared" si="17"/>
        <v>3.7959999999999998</v>
      </c>
      <c r="I25" s="5">
        <f t="shared" si="18"/>
        <v>0.69499999999999995</v>
      </c>
      <c r="J25" s="5">
        <f t="shared" si="19"/>
        <v>23.49</v>
      </c>
      <c r="K25" s="5">
        <f t="shared" si="20"/>
        <v>0.86399999999999999</v>
      </c>
      <c r="M25">
        <f t="shared" si="21"/>
        <v>20.298676242216978</v>
      </c>
      <c r="N25" s="5">
        <f t="shared" si="22"/>
        <v>5.462761294570937</v>
      </c>
      <c r="O25" s="5">
        <f t="shared" si="23"/>
        <v>3.7955161915765707</v>
      </c>
      <c r="P25" s="5">
        <f t="shared" si="24"/>
        <v>0.69479810427533661</v>
      </c>
      <c r="Q25" s="16">
        <f t="shared" si="12"/>
        <v>23.494905097327671</v>
      </c>
      <c r="R25" s="5">
        <f t="shared" si="25"/>
        <v>0.86396076758470353</v>
      </c>
    </row>
    <row r="26" spans="1:18" x14ac:dyDescent="0.3">
      <c r="A26" t="s">
        <v>16</v>
      </c>
      <c r="B26" s="5">
        <f t="shared" si="26"/>
        <v>20.3</v>
      </c>
      <c r="C26">
        <v>5.3999999999999986</v>
      </c>
      <c r="D26">
        <v>4</v>
      </c>
      <c r="E26">
        <v>29.999999999999996</v>
      </c>
      <c r="F26">
        <v>28.599999999999998</v>
      </c>
      <c r="G26" s="5">
        <f t="shared" si="16"/>
        <v>5.6589999999999998</v>
      </c>
      <c r="H26" s="5">
        <f t="shared" si="17"/>
        <v>4.2850000000000001</v>
      </c>
      <c r="I26" s="5">
        <f t="shared" si="18"/>
        <v>0.75700000000000001</v>
      </c>
      <c r="J26" s="5">
        <f t="shared" si="19"/>
        <v>24.36</v>
      </c>
      <c r="K26" s="5">
        <f t="shared" si="20"/>
        <v>0.83299999999999996</v>
      </c>
      <c r="M26">
        <f t="shared" si="21"/>
        <v>20.298676242216978</v>
      </c>
      <c r="N26" s="5">
        <f t="shared" si="22"/>
        <v>5.6592694889230826</v>
      </c>
      <c r="O26" s="5">
        <f t="shared" si="23"/>
        <v>4.2852737787065092</v>
      </c>
      <c r="P26" s="5">
        <f t="shared" si="24"/>
        <v>0.75721323875706881</v>
      </c>
      <c r="Q26" s="16">
        <f t="shared" si="12"/>
        <v>24.356082608256514</v>
      </c>
      <c r="R26" s="5">
        <f t="shared" si="25"/>
        <v>0.83341301508543464</v>
      </c>
    </row>
    <row r="27" spans="1:18" x14ac:dyDescent="0.3">
      <c r="A27" t="s">
        <v>16</v>
      </c>
      <c r="B27" s="5">
        <f t="shared" si="26"/>
        <v>20.3</v>
      </c>
      <c r="C27">
        <v>5.6</v>
      </c>
      <c r="D27">
        <v>4.2000000000000011</v>
      </c>
      <c r="E27">
        <v>30.199999999999996</v>
      </c>
      <c r="F27">
        <v>28.799999999999997</v>
      </c>
      <c r="G27" s="5">
        <f t="shared" si="16"/>
        <v>5.8559999999999999</v>
      </c>
      <c r="H27" s="5">
        <f t="shared" si="17"/>
        <v>4.4809999999999999</v>
      </c>
      <c r="I27" s="5">
        <f t="shared" si="18"/>
        <v>0.76500000000000001</v>
      </c>
      <c r="J27" s="5">
        <f t="shared" si="19"/>
        <v>25.22</v>
      </c>
      <c r="K27" s="5">
        <f t="shared" si="20"/>
        <v>0.80500000000000005</v>
      </c>
      <c r="M27">
        <f t="shared" si="21"/>
        <v>20.298676242216978</v>
      </c>
      <c r="N27" s="5">
        <f t="shared" si="22"/>
        <v>5.8558468269273014</v>
      </c>
      <c r="O27" s="5">
        <f t="shared" si="23"/>
        <v>4.481325400307167</v>
      </c>
      <c r="P27" s="5">
        <f t="shared" si="24"/>
        <v>0.76527367138436952</v>
      </c>
      <c r="Q27" s="16">
        <f t="shared" si="12"/>
        <v>25.217563134326202</v>
      </c>
      <c r="R27" s="5">
        <f t="shared" si="25"/>
        <v>0.80494202132427206</v>
      </c>
    </row>
    <row r="28" spans="1:18" x14ac:dyDescent="0.3">
      <c r="A28" t="s">
        <v>16</v>
      </c>
      <c r="B28" s="5">
        <f t="shared" si="26"/>
        <v>20.3</v>
      </c>
      <c r="C28">
        <v>6.0499999999999989</v>
      </c>
      <c r="D28">
        <v>4.9000000000000004</v>
      </c>
      <c r="E28">
        <v>30.65</v>
      </c>
      <c r="F28">
        <v>29.5</v>
      </c>
      <c r="G28" s="5">
        <f t="shared" si="16"/>
        <v>6.298</v>
      </c>
      <c r="H28" s="5">
        <f t="shared" si="17"/>
        <v>5.1680000000000001</v>
      </c>
      <c r="I28" s="5">
        <f t="shared" si="18"/>
        <v>0.82099999999999995</v>
      </c>
      <c r="J28" s="5">
        <f t="shared" si="19"/>
        <v>27.16</v>
      </c>
      <c r="K28" s="5">
        <f t="shared" si="20"/>
        <v>0.747</v>
      </c>
      <c r="M28">
        <f t="shared" si="21"/>
        <v>20.298676242216978</v>
      </c>
      <c r="N28" s="5">
        <f t="shared" si="22"/>
        <v>6.2983893456147522</v>
      </c>
      <c r="O28" s="5">
        <f t="shared" si="23"/>
        <v>5.1681327664817882</v>
      </c>
      <c r="P28" s="5">
        <f t="shared" si="24"/>
        <v>0.82054831527366534</v>
      </c>
      <c r="Q28" s="16">
        <f t="shared" si="12"/>
        <v>27.156961468222086</v>
      </c>
      <c r="R28" s="5">
        <f t="shared" si="25"/>
        <v>0.74745756317287626</v>
      </c>
    </row>
    <row r="29" spans="1:18" x14ac:dyDescent="0.3">
      <c r="A29" t="s">
        <v>16</v>
      </c>
      <c r="B29" s="5">
        <f t="shared" si="26"/>
        <v>20.3</v>
      </c>
      <c r="C29">
        <v>6.3999999999999986</v>
      </c>
      <c r="D29">
        <v>5.4500000000000011</v>
      </c>
      <c r="E29">
        <v>30.999999999999996</v>
      </c>
      <c r="F29">
        <v>30.049999999999997</v>
      </c>
      <c r="G29" s="5">
        <f t="shared" si="16"/>
        <v>6.6429999999999998</v>
      </c>
      <c r="H29" s="5">
        <f t="shared" si="17"/>
        <v>5.7080000000000002</v>
      </c>
      <c r="I29" s="5">
        <f t="shared" si="18"/>
        <v>0.85899999999999999</v>
      </c>
      <c r="J29" s="5">
        <f t="shared" si="19"/>
        <v>28.67</v>
      </c>
      <c r="K29" s="5">
        <f t="shared" si="20"/>
        <v>0.70799999999999996</v>
      </c>
      <c r="M29">
        <f t="shared" si="21"/>
        <v>20.298676242216978</v>
      </c>
      <c r="N29" s="5">
        <f t="shared" si="22"/>
        <v>6.6428122164732306</v>
      </c>
      <c r="O29" s="5">
        <f t="shared" si="23"/>
        <v>5.7084074130811118</v>
      </c>
      <c r="P29" s="5">
        <f t="shared" si="24"/>
        <v>0.85933595999072088</v>
      </c>
      <c r="Q29" s="16">
        <f t="shared" si="12"/>
        <v>28.666360257472284</v>
      </c>
      <c r="R29" s="5">
        <f t="shared" si="25"/>
        <v>0.70810092595992702</v>
      </c>
    </row>
    <row r="30" spans="1:18" x14ac:dyDescent="0.3">
      <c r="A30" t="s">
        <v>16</v>
      </c>
      <c r="B30" s="5">
        <f t="shared" si="26"/>
        <v>20.3</v>
      </c>
      <c r="C30">
        <v>6.7999999999999989</v>
      </c>
      <c r="D30">
        <v>5.9</v>
      </c>
      <c r="E30">
        <v>31.4</v>
      </c>
      <c r="F30">
        <v>30.5</v>
      </c>
      <c r="G30" s="5">
        <f t="shared" si="16"/>
        <v>7.0369999999999999</v>
      </c>
      <c r="H30" s="5">
        <f t="shared" si="17"/>
        <v>6.1509999999999998</v>
      </c>
      <c r="I30" s="5">
        <f t="shared" si="18"/>
        <v>0.874</v>
      </c>
      <c r="J30" s="5">
        <f t="shared" si="19"/>
        <v>30.39</v>
      </c>
      <c r="K30" s="5">
        <f t="shared" si="20"/>
        <v>0.66800000000000004</v>
      </c>
      <c r="M30">
        <f t="shared" si="21"/>
        <v>20.298676242216978</v>
      </c>
      <c r="N30" s="5">
        <f t="shared" si="22"/>
        <v>7.0366653211395747</v>
      </c>
      <c r="O30" s="5">
        <f t="shared" si="23"/>
        <v>6.1508385273106976</v>
      </c>
      <c r="P30" s="5">
        <f t="shared" si="24"/>
        <v>0.87411270063283053</v>
      </c>
      <c r="Q30" s="16">
        <f t="shared" si="12"/>
        <v>30.39238210336207</v>
      </c>
      <c r="R30" s="5">
        <f t="shared" si="25"/>
        <v>0.66788697816389631</v>
      </c>
    </row>
    <row r="31" spans="1:18" x14ac:dyDescent="0.3">
      <c r="A31" t="s">
        <v>16</v>
      </c>
      <c r="B31" s="5">
        <f t="shared" si="26"/>
        <v>20.3</v>
      </c>
      <c r="C31">
        <v>7.1</v>
      </c>
      <c r="D31">
        <v>6.3500000000000014</v>
      </c>
      <c r="E31">
        <v>31.699999999999996</v>
      </c>
      <c r="F31">
        <v>30.95</v>
      </c>
      <c r="G31" s="5">
        <f t="shared" si="16"/>
        <v>7.3319999999999999</v>
      </c>
      <c r="H31" s="5">
        <f t="shared" si="17"/>
        <v>6.5940000000000003</v>
      </c>
      <c r="I31" s="5">
        <f t="shared" si="18"/>
        <v>0.89900000000000002</v>
      </c>
      <c r="J31" s="5">
        <f t="shared" si="19"/>
        <v>31.69</v>
      </c>
      <c r="K31" s="5">
        <f t="shared" si="20"/>
        <v>0.64100000000000001</v>
      </c>
      <c r="M31">
        <f t="shared" si="21"/>
        <v>20.298676242216978</v>
      </c>
      <c r="N31" s="5">
        <f t="shared" si="22"/>
        <v>7.3322070475681675</v>
      </c>
      <c r="O31" s="5">
        <f t="shared" si="23"/>
        <v>6.5935973807676431</v>
      </c>
      <c r="P31" s="5">
        <f t="shared" si="24"/>
        <v>0.89926502865934543</v>
      </c>
      <c r="Q31" s="16">
        <f t="shared" si="12"/>
        <v>31.687564165262732</v>
      </c>
      <c r="R31" s="5">
        <f t="shared" si="25"/>
        <v>0.64058809116256588</v>
      </c>
    </row>
    <row r="32" spans="1:18" x14ac:dyDescent="0.3">
      <c r="A32" t="s">
        <v>16</v>
      </c>
      <c r="B32" s="5">
        <f t="shared" si="26"/>
        <v>20.3</v>
      </c>
      <c r="C32">
        <v>7.25</v>
      </c>
      <c r="D32">
        <v>6.5</v>
      </c>
      <c r="E32">
        <v>31.849999999999998</v>
      </c>
      <c r="F32">
        <v>31.099999999999998</v>
      </c>
      <c r="G32" s="5">
        <f t="shared" si="16"/>
        <v>7.48</v>
      </c>
      <c r="H32" s="5">
        <f t="shared" si="17"/>
        <v>6.7409999999999997</v>
      </c>
      <c r="I32" s="5">
        <f t="shared" si="18"/>
        <v>0.90100000000000002</v>
      </c>
      <c r="J32" s="5">
        <f t="shared" si="19"/>
        <v>32.340000000000003</v>
      </c>
      <c r="K32" s="5">
        <f t="shared" si="20"/>
        <v>0.628</v>
      </c>
      <c r="M32">
        <f t="shared" si="21"/>
        <v>20.298676242216978</v>
      </c>
      <c r="N32" s="5">
        <f t="shared" si="22"/>
        <v>7.480025004404748</v>
      </c>
      <c r="O32" s="5">
        <f t="shared" si="23"/>
        <v>6.7412532335591813</v>
      </c>
      <c r="P32" s="5">
        <f t="shared" si="24"/>
        <v>0.90123405063345008</v>
      </c>
      <c r="Q32" s="16">
        <f t="shared" si="12"/>
        <v>32.335361579303367</v>
      </c>
      <c r="R32" s="5">
        <f t="shared" si="25"/>
        <v>0.62775473199623621</v>
      </c>
    </row>
    <row r="33" spans="1:18" x14ac:dyDescent="0.3">
      <c r="A33" t="s">
        <v>16</v>
      </c>
      <c r="B33" s="5">
        <f t="shared" si="26"/>
        <v>20.3</v>
      </c>
      <c r="C33">
        <v>7.5</v>
      </c>
      <c r="D33">
        <v>6.8500000000000014</v>
      </c>
      <c r="E33">
        <v>32.099999999999994</v>
      </c>
      <c r="F33">
        <v>31.45</v>
      </c>
      <c r="G33" s="5">
        <f t="shared" si="16"/>
        <v>7.726</v>
      </c>
      <c r="H33" s="5">
        <f t="shared" si="17"/>
        <v>7.0860000000000003</v>
      </c>
      <c r="I33" s="5">
        <f t="shared" si="18"/>
        <v>0.91700000000000004</v>
      </c>
      <c r="J33" s="5">
        <f t="shared" si="19"/>
        <v>33.42</v>
      </c>
      <c r="K33" s="5">
        <f t="shared" si="20"/>
        <v>0.60699999999999998</v>
      </c>
      <c r="M33">
        <f t="shared" si="21"/>
        <v>20.298676242216978</v>
      </c>
      <c r="N33" s="5">
        <f t="shared" si="22"/>
        <v>7.7264560126850244</v>
      </c>
      <c r="O33" s="5">
        <f t="shared" si="23"/>
        <v>7.0859134063767684</v>
      </c>
      <c r="P33" s="5">
        <f t="shared" si="24"/>
        <v>0.91709748877666086</v>
      </c>
      <c r="Q33" s="16">
        <f t="shared" si="12"/>
        <v>33.415320829990854</v>
      </c>
      <c r="R33" s="5">
        <f t="shared" si="25"/>
        <v>0.60746614840215896</v>
      </c>
    </row>
    <row r="34" spans="1:18" x14ac:dyDescent="0.3">
      <c r="A34" t="s">
        <v>16</v>
      </c>
      <c r="B34" s="5">
        <f t="shared" si="26"/>
        <v>20.3</v>
      </c>
      <c r="C34">
        <v>8</v>
      </c>
      <c r="D34">
        <v>7.6000000000000014</v>
      </c>
      <c r="E34">
        <v>32.599999999999994</v>
      </c>
      <c r="F34">
        <v>32.200000000000003</v>
      </c>
      <c r="G34" s="5">
        <f t="shared" si="16"/>
        <v>8.2200000000000006</v>
      </c>
      <c r="H34" s="5">
        <f t="shared" si="17"/>
        <v>7.8250000000000002</v>
      </c>
      <c r="I34" s="5">
        <f t="shared" si="18"/>
        <v>0.95199999999999996</v>
      </c>
      <c r="J34" s="5">
        <f t="shared" si="19"/>
        <v>35.58</v>
      </c>
      <c r="K34" s="5">
        <f t="shared" si="20"/>
        <v>0.57099999999999995</v>
      </c>
      <c r="M34">
        <f t="shared" si="21"/>
        <v>20.298676242216978</v>
      </c>
      <c r="N34" s="5">
        <f t="shared" si="22"/>
        <v>8.2195627799604569</v>
      </c>
      <c r="O34" s="5">
        <f t="shared" si="23"/>
        <v>7.8250516376979835</v>
      </c>
      <c r="P34" s="5">
        <f t="shared" si="24"/>
        <v>0.95200339083432717</v>
      </c>
      <c r="Q34" s="16">
        <f t="shared" si="12"/>
        <v>35.576311926898704</v>
      </c>
      <c r="R34" s="5">
        <f t="shared" si="25"/>
        <v>0.57056718762546776</v>
      </c>
    </row>
    <row r="35" spans="1:18" x14ac:dyDescent="0.3">
      <c r="A35" t="s">
        <v>16</v>
      </c>
      <c r="B35" s="5">
        <f t="shared" si="26"/>
        <v>20.3</v>
      </c>
      <c r="C35">
        <v>8.5</v>
      </c>
      <c r="D35">
        <v>8.0500000000000007</v>
      </c>
      <c r="E35">
        <v>33.099999999999994</v>
      </c>
      <c r="F35">
        <v>32.65</v>
      </c>
      <c r="G35" s="5">
        <f t="shared" si="16"/>
        <v>8.7129999999999992</v>
      </c>
      <c r="H35" s="5">
        <f t="shared" si="17"/>
        <v>8.2690000000000001</v>
      </c>
      <c r="I35" s="5">
        <f t="shared" si="18"/>
        <v>0.94899999999999995</v>
      </c>
      <c r="J35" s="5">
        <f t="shared" si="19"/>
        <v>37.74</v>
      </c>
      <c r="K35" s="5">
        <f t="shared" si="20"/>
        <v>0.53800000000000003</v>
      </c>
      <c r="M35">
        <f t="shared" si="21"/>
        <v>20.298676242216978</v>
      </c>
      <c r="N35" s="5">
        <f t="shared" si="22"/>
        <v>8.7129795639240015</v>
      </c>
      <c r="O35" s="5">
        <f t="shared" si="23"/>
        <v>8.2688908208136098</v>
      </c>
      <c r="P35" s="5">
        <f t="shared" si="24"/>
        <v>0.94903135720079768</v>
      </c>
      <c r="Q35" s="16">
        <f t="shared" si="12"/>
        <v>37.738661640940542</v>
      </c>
      <c r="R35" s="5">
        <f t="shared" si="25"/>
        <v>0.53787483073316222</v>
      </c>
    </row>
    <row r="36" spans="1:18" x14ac:dyDescent="0.3">
      <c r="A36" t="s">
        <v>16</v>
      </c>
      <c r="B36" s="5">
        <f t="shared" si="26"/>
        <v>20.3</v>
      </c>
      <c r="C36">
        <v>8.6</v>
      </c>
      <c r="D36">
        <v>8.3000000000000007</v>
      </c>
      <c r="E36">
        <v>33.199999999999996</v>
      </c>
      <c r="F36">
        <v>32.9</v>
      </c>
      <c r="G36" s="5">
        <f t="shared" si="16"/>
        <v>8.8119999999999994</v>
      </c>
      <c r="H36" s="5">
        <f t="shared" si="17"/>
        <v>8.516</v>
      </c>
      <c r="I36" s="5">
        <f t="shared" si="18"/>
        <v>0.96599999999999997</v>
      </c>
      <c r="J36" s="5">
        <f t="shared" si="19"/>
        <v>38.17</v>
      </c>
      <c r="K36" s="5">
        <f t="shared" si="20"/>
        <v>0.53200000000000003</v>
      </c>
      <c r="M36">
        <f t="shared" si="21"/>
        <v>20.298676242216978</v>
      </c>
      <c r="N36" s="5">
        <f t="shared" si="22"/>
        <v>8.8116984867458772</v>
      </c>
      <c r="O36" s="5">
        <f t="shared" si="23"/>
        <v>8.5155768516835355</v>
      </c>
      <c r="P36" s="5">
        <f t="shared" si="24"/>
        <v>0.96639448847373144</v>
      </c>
      <c r="Q36" s="16">
        <f t="shared" si="12"/>
        <v>38.171287448315134</v>
      </c>
      <c r="R36" s="5">
        <f t="shared" si="25"/>
        <v>0.53177866399455054</v>
      </c>
    </row>
    <row r="37" spans="1:18" x14ac:dyDescent="0.3">
      <c r="A37" t="s">
        <v>16</v>
      </c>
      <c r="B37" s="5">
        <f t="shared" si="26"/>
        <v>20.3</v>
      </c>
      <c r="C37">
        <v>9.1999999999999993</v>
      </c>
      <c r="D37">
        <v>9</v>
      </c>
      <c r="E37">
        <v>33.799999999999997</v>
      </c>
      <c r="F37">
        <v>33.6</v>
      </c>
      <c r="G37" s="5">
        <f t="shared" si="16"/>
        <v>9.4039999999999999</v>
      </c>
      <c r="H37" s="5">
        <f t="shared" si="17"/>
        <v>9.2070000000000007</v>
      </c>
      <c r="I37" s="5">
        <f t="shared" si="18"/>
        <v>0.97899999999999998</v>
      </c>
      <c r="J37" s="5">
        <f t="shared" si="19"/>
        <v>40.770000000000003</v>
      </c>
      <c r="K37" s="5">
        <f t="shared" si="20"/>
        <v>0.498</v>
      </c>
      <c r="M37">
        <f t="shared" si="21"/>
        <v>20.298676242216978</v>
      </c>
      <c r="N37" s="5">
        <f t="shared" si="22"/>
        <v>9.4042492735117591</v>
      </c>
      <c r="O37" s="5">
        <f t="shared" si="23"/>
        <v>9.2066880492052654</v>
      </c>
      <c r="P37" s="5">
        <f t="shared" si="24"/>
        <v>0.97899234499632526</v>
      </c>
      <c r="Q37" s="16">
        <f t="shared" si="12"/>
        <v>40.768082016237933</v>
      </c>
      <c r="R37" s="5">
        <f t="shared" si="25"/>
        <v>0.49790608825139265</v>
      </c>
    </row>
    <row r="38" spans="1:18" x14ac:dyDescent="0.3">
      <c r="A38" t="s">
        <v>16</v>
      </c>
      <c r="B38" s="5">
        <f t="shared" si="26"/>
        <v>20.3</v>
      </c>
      <c r="C38">
        <v>4.5</v>
      </c>
      <c r="D38">
        <v>0.30000000000000071</v>
      </c>
      <c r="E38">
        <v>29.099999999999998</v>
      </c>
      <c r="F38">
        <v>24.9</v>
      </c>
      <c r="G38" s="5">
        <f t="shared" si="16"/>
        <v>4.7759999999999998</v>
      </c>
      <c r="H38" s="5">
        <f t="shared" si="17"/>
        <v>0.67600000000000005</v>
      </c>
      <c r="I38" s="5">
        <f t="shared" si="18"/>
        <v>0.14199999999999999</v>
      </c>
      <c r="J38" s="5">
        <f t="shared" si="19"/>
        <v>20.48</v>
      </c>
      <c r="K38" s="5">
        <f t="shared" si="20"/>
        <v>0.99099999999999999</v>
      </c>
      <c r="M38">
        <f t="shared" si="21"/>
        <v>20.298676242216978</v>
      </c>
      <c r="N38" s="5">
        <f t="shared" si="22"/>
        <v>4.7755547761962847</v>
      </c>
      <c r="O38" s="5">
        <f t="shared" si="23"/>
        <v>0.67635286532600492</v>
      </c>
      <c r="P38" s="5">
        <f t="shared" si="24"/>
        <v>0.14162812427516913</v>
      </c>
      <c r="Q38" s="16">
        <f t="shared" si="12"/>
        <v>20.483291251202598</v>
      </c>
      <c r="R38" s="5">
        <f t="shared" si="25"/>
        <v>0.99098704369715085</v>
      </c>
    </row>
    <row r="39" spans="1:18" x14ac:dyDescent="0.3">
      <c r="A39" t="s">
        <v>16</v>
      </c>
      <c r="B39" s="5">
        <f>ROUND(M39,2)</f>
        <v>27.53</v>
      </c>
      <c r="C39">
        <v>6</v>
      </c>
      <c r="D39">
        <v>0</v>
      </c>
      <c r="E39">
        <v>30.599999999999998</v>
      </c>
      <c r="F39" s="6" t="s">
        <v>30</v>
      </c>
      <c r="G39" s="5">
        <f t="shared" si="16"/>
        <v>6.4580000000000002</v>
      </c>
      <c r="H39" s="5">
        <f t="shared" si="17"/>
        <v>0</v>
      </c>
      <c r="I39" s="5">
        <f t="shared" si="18"/>
        <v>0</v>
      </c>
      <c r="J39" s="5">
        <f>ROUND(Q39,2)</f>
        <v>27.53</v>
      </c>
      <c r="K39" s="5">
        <f>ROUND(R39,3)</f>
        <v>1</v>
      </c>
      <c r="M39">
        <v>27.530768592433432</v>
      </c>
      <c r="N39" s="5">
        <f>(C39+((((1000*M39)/(30*E39))^2)/1962))</f>
        <v>6.4584081249497736</v>
      </c>
      <c r="O39" s="5">
        <f>IF(D39=0,0,(D39+((((1000*M39)/(30*F39))^2)/1962)))</f>
        <v>0</v>
      </c>
      <c r="P39" s="5">
        <f t="shared" si="24"/>
        <v>0</v>
      </c>
      <c r="Q39" s="5">
        <f>M39</f>
        <v>27.530768592433432</v>
      </c>
      <c r="R39" s="5">
        <f>M39/Q39</f>
        <v>1</v>
      </c>
    </row>
    <row r="40" spans="1:18" x14ac:dyDescent="0.3">
      <c r="A40" t="s">
        <v>16</v>
      </c>
      <c r="B40" s="5">
        <f t="shared" ref="B40:B41" si="27">ROUND(M40,2)</f>
        <v>27.53</v>
      </c>
      <c r="C40">
        <v>6</v>
      </c>
      <c r="D40">
        <v>0</v>
      </c>
      <c r="E40">
        <v>30.599999999999998</v>
      </c>
      <c r="F40">
        <v>23.9</v>
      </c>
      <c r="G40" s="5">
        <f t="shared" si="16"/>
        <v>6.4580000000000002</v>
      </c>
      <c r="H40" s="5">
        <f t="shared" si="17"/>
        <v>0</v>
      </c>
      <c r="I40" s="5">
        <f t="shared" si="18"/>
        <v>0</v>
      </c>
      <c r="J40" s="5">
        <f>ROUND(Q40,2)</f>
        <v>27.86</v>
      </c>
      <c r="K40" s="5">
        <f>ROUND(R40,3)</f>
        <v>0.98799999999999999</v>
      </c>
      <c r="M40">
        <f>M39</f>
        <v>27.530768592433432</v>
      </c>
      <c r="N40" s="5">
        <f>(C40+((((1000*M40)/(30*E40))^2)/1962))</f>
        <v>6.4584081249497736</v>
      </c>
      <c r="O40" s="5">
        <f>IF(D40=0,0,(D40+((((1000*M40)/(30*F40))^2)/1962)))</f>
        <v>0</v>
      </c>
      <c r="P40" s="5">
        <f>O40/N40</f>
        <v>0</v>
      </c>
      <c r="Q40" s="16">
        <f t="shared" si="12"/>
        <v>27.858227766779887</v>
      </c>
      <c r="R40" s="5">
        <f>M40/Q40</f>
        <v>0.98824551306393793</v>
      </c>
    </row>
    <row r="41" spans="1:18" x14ac:dyDescent="0.3">
      <c r="A41" t="s">
        <v>16</v>
      </c>
      <c r="B41" s="5">
        <f t="shared" si="27"/>
        <v>27.53</v>
      </c>
      <c r="C41">
        <v>6</v>
      </c>
      <c r="D41">
        <v>0.19999999999999929</v>
      </c>
      <c r="E41">
        <v>30.599999999999998</v>
      </c>
      <c r="F41">
        <v>24.799999999999997</v>
      </c>
      <c r="G41" s="5">
        <f t="shared" ref="G41:G62" si="28">ROUND(N41,3)</f>
        <v>6.4580000000000002</v>
      </c>
      <c r="H41" s="5">
        <f t="shared" ref="H41:H62" si="29">ROUND(O41,3)</f>
        <v>0.89800000000000002</v>
      </c>
      <c r="I41" s="5">
        <f t="shared" ref="I41:I62" si="30">ROUND(P41,3)</f>
        <v>0.13900000000000001</v>
      </c>
      <c r="J41" s="5">
        <f t="shared" ref="J41:J60" si="31">ROUND(Q41,2)</f>
        <v>27.86</v>
      </c>
      <c r="K41" s="5">
        <f t="shared" ref="K41:K60" si="32">ROUND(R41,3)</f>
        <v>0.98799999999999999</v>
      </c>
      <c r="M41">
        <f t="shared" ref="M41:M60" si="33">M40</f>
        <v>27.530768592433432</v>
      </c>
      <c r="N41" s="5">
        <f t="shared" ref="N41:N60" si="34">(C41+((((1000*M41)/(30*E41))^2)/1962))</f>
        <v>6.4584081249497736</v>
      </c>
      <c r="O41" s="5">
        <f t="shared" ref="O41:O60" si="35">IF(D41=0,0,(D41+((((1000*M41)/(30*F41))^2)/1962)))</f>
        <v>0.89789774954144363</v>
      </c>
      <c r="P41" s="5">
        <f t="shared" ref="P41:P61" si="36">O41/N41</f>
        <v>0.13902771893165647</v>
      </c>
      <c r="Q41" s="16">
        <f t="shared" si="12"/>
        <v>27.858227766779887</v>
      </c>
      <c r="R41" s="5">
        <f t="shared" ref="R41:R60" si="37">M41/Q41</f>
        <v>0.98824551306393793</v>
      </c>
    </row>
    <row r="42" spans="1:18" x14ac:dyDescent="0.3">
      <c r="A42" t="s">
        <v>16</v>
      </c>
      <c r="B42" s="5">
        <f t="shared" ref="B42:B60" si="38">ROUND(M42,2)</f>
        <v>27.53</v>
      </c>
      <c r="C42">
        <v>6</v>
      </c>
      <c r="D42">
        <v>0.69999999999999929</v>
      </c>
      <c r="E42">
        <v>30.599999999999998</v>
      </c>
      <c r="F42">
        <v>25.299999999999997</v>
      </c>
      <c r="G42" s="5">
        <f t="shared" si="28"/>
        <v>6.4580000000000002</v>
      </c>
      <c r="H42" s="5">
        <f t="shared" si="29"/>
        <v>1.371</v>
      </c>
      <c r="I42" s="5">
        <f t="shared" si="30"/>
        <v>0.21199999999999999</v>
      </c>
      <c r="J42" s="5">
        <f t="shared" si="31"/>
        <v>27.86</v>
      </c>
      <c r="K42" s="5">
        <f t="shared" si="32"/>
        <v>0.98799999999999999</v>
      </c>
      <c r="M42">
        <f t="shared" si="33"/>
        <v>27.530768592433432</v>
      </c>
      <c r="N42" s="5">
        <f t="shared" si="34"/>
        <v>6.4584081249497736</v>
      </c>
      <c r="O42" s="5">
        <f t="shared" si="35"/>
        <v>1.3705854362323573</v>
      </c>
      <c r="P42" s="5">
        <f t="shared" si="36"/>
        <v>0.21221722283817673</v>
      </c>
      <c r="Q42" s="16">
        <f t="shared" si="12"/>
        <v>27.858227766779887</v>
      </c>
      <c r="R42" s="5">
        <f t="shared" si="37"/>
        <v>0.98824551306393793</v>
      </c>
    </row>
    <row r="43" spans="1:18" x14ac:dyDescent="0.3">
      <c r="A43" t="s">
        <v>16</v>
      </c>
      <c r="B43" s="5">
        <f t="shared" si="38"/>
        <v>27.53</v>
      </c>
      <c r="C43">
        <v>6</v>
      </c>
      <c r="D43">
        <v>1.9500000000000011</v>
      </c>
      <c r="E43">
        <v>30.599999999999998</v>
      </c>
      <c r="F43">
        <v>26.549999999999997</v>
      </c>
      <c r="G43" s="5">
        <f t="shared" si="28"/>
        <v>6.4580000000000002</v>
      </c>
      <c r="H43" s="5">
        <f t="shared" si="29"/>
        <v>2.5590000000000002</v>
      </c>
      <c r="I43" s="5">
        <f t="shared" si="30"/>
        <v>0.39600000000000002</v>
      </c>
      <c r="J43" s="5">
        <f t="shared" si="31"/>
        <v>27.86</v>
      </c>
      <c r="K43" s="5">
        <f t="shared" si="32"/>
        <v>0.98799999999999999</v>
      </c>
      <c r="M43">
        <f t="shared" si="33"/>
        <v>27.530768592433432</v>
      </c>
      <c r="N43" s="5">
        <f t="shared" si="34"/>
        <v>6.4584081249497736</v>
      </c>
      <c r="O43" s="5">
        <f t="shared" si="35"/>
        <v>2.5589282303268477</v>
      </c>
      <c r="P43" s="5">
        <f t="shared" si="36"/>
        <v>0.39621655690066016</v>
      </c>
      <c r="Q43" s="16">
        <f t="shared" si="12"/>
        <v>27.858227766779887</v>
      </c>
      <c r="R43" s="5">
        <f t="shared" si="37"/>
        <v>0.98824551306393793</v>
      </c>
    </row>
    <row r="44" spans="1:18" x14ac:dyDescent="0.3">
      <c r="A44" t="s">
        <v>16</v>
      </c>
      <c r="B44" s="5">
        <f t="shared" si="38"/>
        <v>27.53</v>
      </c>
      <c r="C44">
        <v>6.1999999999999993</v>
      </c>
      <c r="D44">
        <v>2.9000000000000004</v>
      </c>
      <c r="E44">
        <v>30.799999999999997</v>
      </c>
      <c r="F44">
        <v>27.5</v>
      </c>
      <c r="G44" s="5">
        <f t="shared" si="28"/>
        <v>6.6520000000000001</v>
      </c>
      <c r="H44" s="5">
        <f t="shared" si="29"/>
        <v>3.468</v>
      </c>
      <c r="I44" s="5">
        <f t="shared" si="30"/>
        <v>0.52100000000000002</v>
      </c>
      <c r="J44" s="5">
        <f t="shared" si="31"/>
        <v>28.71</v>
      </c>
      <c r="K44" s="5">
        <f t="shared" si="32"/>
        <v>0.95899999999999996</v>
      </c>
      <c r="M44">
        <f t="shared" si="33"/>
        <v>27.530768592433432</v>
      </c>
      <c r="N44" s="5">
        <f t="shared" si="34"/>
        <v>6.6524741017435165</v>
      </c>
      <c r="O44" s="5">
        <f t="shared" si="35"/>
        <v>3.4675835132270683</v>
      </c>
      <c r="P44" s="5">
        <f t="shared" si="36"/>
        <v>0.52124720219779064</v>
      </c>
      <c r="Q44" s="16">
        <f t="shared" si="12"/>
        <v>28.708702503480783</v>
      </c>
      <c r="R44" s="5">
        <f t="shared" si="37"/>
        <v>0.95896944799561967</v>
      </c>
    </row>
    <row r="45" spans="1:18" x14ac:dyDescent="0.3">
      <c r="A45" t="s">
        <v>16</v>
      </c>
      <c r="B45" s="5">
        <f t="shared" si="38"/>
        <v>27.53</v>
      </c>
      <c r="C45">
        <v>6.35</v>
      </c>
      <c r="D45">
        <v>3.2000000000000011</v>
      </c>
      <c r="E45">
        <v>30.949999999999996</v>
      </c>
      <c r="F45">
        <v>27.799999999999997</v>
      </c>
      <c r="G45" s="5">
        <f t="shared" si="28"/>
        <v>6.798</v>
      </c>
      <c r="H45" s="5">
        <f t="shared" si="29"/>
        <v>3.7549999999999999</v>
      </c>
      <c r="I45" s="5">
        <f t="shared" si="30"/>
        <v>0.55200000000000005</v>
      </c>
      <c r="J45" s="5">
        <f t="shared" si="31"/>
        <v>29.35</v>
      </c>
      <c r="K45" s="5">
        <f t="shared" si="32"/>
        <v>0.93799999999999994</v>
      </c>
      <c r="M45">
        <f t="shared" si="33"/>
        <v>27.530768592433432</v>
      </c>
      <c r="N45" s="5">
        <f t="shared" si="34"/>
        <v>6.7980988742361248</v>
      </c>
      <c r="O45" s="5">
        <f t="shared" si="35"/>
        <v>3.7553996064877215</v>
      </c>
      <c r="P45" s="5">
        <f t="shared" si="36"/>
        <v>0.55241909186113458</v>
      </c>
      <c r="Q45" s="16">
        <f t="shared" si="12"/>
        <v>29.346888506452391</v>
      </c>
      <c r="R45" s="5">
        <f t="shared" si="37"/>
        <v>0.93811541848398494</v>
      </c>
    </row>
    <row r="46" spans="1:18" x14ac:dyDescent="0.3">
      <c r="A46" t="s">
        <v>16</v>
      </c>
      <c r="B46" s="5">
        <f t="shared" si="38"/>
        <v>27.53</v>
      </c>
      <c r="C46">
        <v>6.6999999999999993</v>
      </c>
      <c r="D46">
        <v>3.9000000000000004</v>
      </c>
      <c r="E46">
        <v>31.299999999999997</v>
      </c>
      <c r="F46">
        <v>28.5</v>
      </c>
      <c r="G46" s="5">
        <f t="shared" si="28"/>
        <v>7.1379999999999999</v>
      </c>
      <c r="H46" s="5">
        <f t="shared" si="29"/>
        <v>4.4279999999999999</v>
      </c>
      <c r="I46" s="5">
        <f t="shared" si="30"/>
        <v>0.62</v>
      </c>
      <c r="J46" s="5">
        <f t="shared" si="31"/>
        <v>30.84</v>
      </c>
      <c r="K46" s="5">
        <f t="shared" si="32"/>
        <v>0.89300000000000002</v>
      </c>
      <c r="M46">
        <f t="shared" si="33"/>
        <v>27.530768592433432</v>
      </c>
      <c r="N46" s="5">
        <f t="shared" si="34"/>
        <v>7.1381335237452346</v>
      </c>
      <c r="O46" s="5">
        <f t="shared" si="35"/>
        <v>4.4284518705792184</v>
      </c>
      <c r="P46" s="5">
        <f t="shared" si="36"/>
        <v>0.62039353226551852</v>
      </c>
      <c r="Q46" s="16">
        <f t="shared" si="12"/>
        <v>30.837056354461112</v>
      </c>
      <c r="R46" s="5">
        <f t="shared" si="37"/>
        <v>0.89278199176915385</v>
      </c>
    </row>
    <row r="47" spans="1:18" x14ac:dyDescent="0.3">
      <c r="A47" t="s">
        <v>16</v>
      </c>
      <c r="B47" s="5">
        <f t="shared" si="38"/>
        <v>27.53</v>
      </c>
      <c r="C47">
        <v>6.85</v>
      </c>
      <c r="D47">
        <v>4.2000000000000011</v>
      </c>
      <c r="E47">
        <v>31.449999999999996</v>
      </c>
      <c r="F47">
        <v>28.799999999999997</v>
      </c>
      <c r="G47" s="5">
        <f t="shared" si="28"/>
        <v>7.2839999999999998</v>
      </c>
      <c r="H47" s="5">
        <f t="shared" si="29"/>
        <v>4.7169999999999996</v>
      </c>
      <c r="I47" s="5">
        <f t="shared" si="30"/>
        <v>0.64800000000000002</v>
      </c>
      <c r="J47" s="5">
        <f t="shared" si="31"/>
        <v>31.48</v>
      </c>
      <c r="K47" s="5">
        <f t="shared" si="32"/>
        <v>0.875</v>
      </c>
      <c r="M47">
        <f t="shared" si="33"/>
        <v>27.530768592433432</v>
      </c>
      <c r="N47" s="5">
        <f t="shared" si="34"/>
        <v>7.2839641562709323</v>
      </c>
      <c r="O47" s="5">
        <f t="shared" si="35"/>
        <v>4.7174997973065818</v>
      </c>
      <c r="P47" s="5">
        <f t="shared" si="36"/>
        <v>0.64765554800886516</v>
      </c>
      <c r="Q47" s="16">
        <f t="shared" si="12"/>
        <v>31.476144518441732</v>
      </c>
      <c r="R47" s="5">
        <f t="shared" si="37"/>
        <v>0.87465504475312339</v>
      </c>
    </row>
    <row r="48" spans="1:18" x14ac:dyDescent="0.3">
      <c r="A48" t="s">
        <v>16</v>
      </c>
      <c r="B48" s="5">
        <f t="shared" si="38"/>
        <v>27.53</v>
      </c>
      <c r="C48">
        <v>7.1</v>
      </c>
      <c r="D48">
        <v>4.7000000000000011</v>
      </c>
      <c r="E48">
        <v>31.699999999999996</v>
      </c>
      <c r="F48">
        <v>29.299999999999997</v>
      </c>
      <c r="G48" s="5">
        <f t="shared" si="28"/>
        <v>7.5270000000000001</v>
      </c>
      <c r="H48" s="5">
        <f t="shared" si="29"/>
        <v>5.2</v>
      </c>
      <c r="I48" s="5">
        <f t="shared" si="30"/>
        <v>0.69099999999999995</v>
      </c>
      <c r="J48" s="5">
        <f t="shared" si="31"/>
        <v>32.54</v>
      </c>
      <c r="K48" s="5">
        <f t="shared" si="32"/>
        <v>0.84599999999999997</v>
      </c>
      <c r="M48">
        <f t="shared" si="33"/>
        <v>27.530768592433432</v>
      </c>
      <c r="N48" s="5">
        <f t="shared" si="34"/>
        <v>7.5271462865368051</v>
      </c>
      <c r="O48" s="5">
        <f t="shared" si="35"/>
        <v>5.199988388773277</v>
      </c>
      <c r="P48" s="5">
        <f t="shared" si="36"/>
        <v>0.69083131784937857</v>
      </c>
      <c r="Q48" s="16">
        <f t="shared" si="12"/>
        <v>32.541865886118899</v>
      </c>
      <c r="R48" s="5">
        <f t="shared" si="37"/>
        <v>0.84601075699771089</v>
      </c>
    </row>
    <row r="49" spans="1:18" x14ac:dyDescent="0.3">
      <c r="A49" t="s">
        <v>16</v>
      </c>
      <c r="B49" s="5">
        <f t="shared" si="38"/>
        <v>27.53</v>
      </c>
      <c r="C49">
        <v>7.1999999999999993</v>
      </c>
      <c r="D49">
        <v>4.8000000000000007</v>
      </c>
      <c r="E49">
        <v>31.799999999999997</v>
      </c>
      <c r="F49">
        <v>29.4</v>
      </c>
      <c r="G49" s="5">
        <f t="shared" si="28"/>
        <v>7.6239999999999997</v>
      </c>
      <c r="H49" s="5">
        <f t="shared" si="29"/>
        <v>5.2969999999999997</v>
      </c>
      <c r="I49" s="5">
        <f t="shared" si="30"/>
        <v>0.69499999999999995</v>
      </c>
      <c r="J49" s="5">
        <f t="shared" si="31"/>
        <v>32.97</v>
      </c>
      <c r="K49" s="5">
        <f t="shared" si="32"/>
        <v>0.83499999999999996</v>
      </c>
      <c r="M49">
        <f t="shared" si="33"/>
        <v>27.530768592433432</v>
      </c>
      <c r="N49" s="5">
        <f t="shared" si="34"/>
        <v>7.6244640558897681</v>
      </c>
      <c r="O49" s="5">
        <f t="shared" si="35"/>
        <v>5.2965928917094391</v>
      </c>
      <c r="P49" s="5">
        <f t="shared" si="36"/>
        <v>0.69468396111303221</v>
      </c>
      <c r="Q49" s="16">
        <f t="shared" si="12"/>
        <v>32.968351278531323</v>
      </c>
      <c r="R49" s="5">
        <f t="shared" si="37"/>
        <v>0.83506658734133321</v>
      </c>
    </row>
    <row r="50" spans="1:18" x14ac:dyDescent="0.3">
      <c r="A50" t="s">
        <v>16</v>
      </c>
      <c r="B50" s="5">
        <f t="shared" si="38"/>
        <v>27.53</v>
      </c>
      <c r="C50">
        <v>7.5</v>
      </c>
      <c r="D50">
        <v>5.6000000000000014</v>
      </c>
      <c r="E50">
        <v>32.099999999999994</v>
      </c>
      <c r="F50">
        <v>30.2</v>
      </c>
      <c r="G50" s="5">
        <f t="shared" si="28"/>
        <v>7.9169999999999998</v>
      </c>
      <c r="H50" s="5">
        <f t="shared" si="29"/>
        <v>6.0709999999999997</v>
      </c>
      <c r="I50" s="5">
        <f t="shared" si="30"/>
        <v>0.76700000000000002</v>
      </c>
      <c r="J50" s="5">
        <f t="shared" si="31"/>
        <v>34.25</v>
      </c>
      <c r="K50" s="5">
        <f t="shared" si="32"/>
        <v>0.80400000000000005</v>
      </c>
      <c r="M50">
        <f t="shared" si="33"/>
        <v>27.530768592433432</v>
      </c>
      <c r="N50" s="5">
        <f t="shared" si="34"/>
        <v>7.9165672226375614</v>
      </c>
      <c r="O50" s="5">
        <f t="shared" si="35"/>
        <v>6.0706318054887625</v>
      </c>
      <c r="P50" s="5">
        <f t="shared" si="36"/>
        <v>0.7668262814884822</v>
      </c>
      <c r="Q50" s="16">
        <f t="shared" si="12"/>
        <v>34.24846419648685</v>
      </c>
      <c r="R50" s="5">
        <f t="shared" si="37"/>
        <v>0.80385410669765134</v>
      </c>
    </row>
    <row r="51" spans="1:18" x14ac:dyDescent="0.3">
      <c r="A51" t="s">
        <v>16</v>
      </c>
      <c r="B51" s="5">
        <f t="shared" si="38"/>
        <v>27.53</v>
      </c>
      <c r="C51">
        <v>7.9499999999999993</v>
      </c>
      <c r="D51">
        <v>6.4</v>
      </c>
      <c r="E51">
        <v>32.549999999999997</v>
      </c>
      <c r="F51">
        <v>31</v>
      </c>
      <c r="G51" s="5">
        <f t="shared" si="28"/>
        <v>8.3550000000000004</v>
      </c>
      <c r="H51" s="5">
        <f t="shared" si="29"/>
        <v>6.8470000000000004</v>
      </c>
      <c r="I51" s="5">
        <f t="shared" si="30"/>
        <v>0.81899999999999995</v>
      </c>
      <c r="J51" s="5">
        <f t="shared" si="31"/>
        <v>36.17</v>
      </c>
      <c r="K51" s="5">
        <f t="shared" si="32"/>
        <v>0.76100000000000001</v>
      </c>
      <c r="M51">
        <f t="shared" si="33"/>
        <v>27.530768592433432</v>
      </c>
      <c r="N51" s="5">
        <f t="shared" si="34"/>
        <v>8.3551288523415188</v>
      </c>
      <c r="O51" s="5">
        <f t="shared" si="35"/>
        <v>6.8466545597065247</v>
      </c>
      <c r="P51" s="5">
        <f t="shared" si="36"/>
        <v>0.81945529275562934</v>
      </c>
      <c r="Q51" s="16">
        <f t="shared" si="12"/>
        <v>36.170416682501475</v>
      </c>
      <c r="R51" s="5">
        <f t="shared" si="37"/>
        <v>0.76114048765582143</v>
      </c>
    </row>
    <row r="52" spans="1:18" x14ac:dyDescent="0.3">
      <c r="A52" t="s">
        <v>16</v>
      </c>
      <c r="B52" s="5">
        <f t="shared" si="38"/>
        <v>27.53</v>
      </c>
      <c r="C52">
        <v>8.2999999999999989</v>
      </c>
      <c r="D52">
        <v>6.8000000000000007</v>
      </c>
      <c r="E52">
        <v>32.9</v>
      </c>
      <c r="F52">
        <v>31.4</v>
      </c>
      <c r="G52" s="5">
        <f t="shared" si="28"/>
        <v>8.6969999999999992</v>
      </c>
      <c r="H52" s="5">
        <f t="shared" si="29"/>
        <v>7.2350000000000003</v>
      </c>
      <c r="I52" s="5">
        <f t="shared" si="30"/>
        <v>0.83199999999999996</v>
      </c>
      <c r="J52" s="5">
        <f t="shared" si="31"/>
        <v>37.67</v>
      </c>
      <c r="K52" s="5">
        <f t="shared" si="32"/>
        <v>0.73099999999999998</v>
      </c>
      <c r="M52">
        <f t="shared" si="33"/>
        <v>27.530768592433432</v>
      </c>
      <c r="N52" s="5">
        <f t="shared" si="34"/>
        <v>8.6965549393279513</v>
      </c>
      <c r="O52" s="5">
        <f t="shared" si="35"/>
        <v>7.2353473080834627</v>
      </c>
      <c r="P52" s="5">
        <f t="shared" si="36"/>
        <v>0.83197856605992915</v>
      </c>
      <c r="Q52" s="16">
        <f t="shared" si="12"/>
        <v>37.666682366110813</v>
      </c>
      <c r="R52" s="5">
        <f t="shared" si="37"/>
        <v>0.73090505622027413</v>
      </c>
    </row>
    <row r="53" spans="1:18" x14ac:dyDescent="0.3">
      <c r="A53" t="s">
        <v>16</v>
      </c>
      <c r="B53" s="5">
        <f t="shared" si="38"/>
        <v>27.53</v>
      </c>
      <c r="C53">
        <v>8.5</v>
      </c>
      <c r="D53">
        <v>7.15</v>
      </c>
      <c r="E53">
        <v>33.099999999999994</v>
      </c>
      <c r="F53">
        <v>31.75</v>
      </c>
      <c r="G53" s="5">
        <f t="shared" si="28"/>
        <v>8.8919999999999995</v>
      </c>
      <c r="H53" s="5">
        <f t="shared" si="29"/>
        <v>7.5759999999999996</v>
      </c>
      <c r="I53" s="5">
        <f t="shared" si="30"/>
        <v>0.85199999999999998</v>
      </c>
      <c r="J53" s="5">
        <f t="shared" si="31"/>
        <v>38.520000000000003</v>
      </c>
      <c r="K53" s="5">
        <f t="shared" si="32"/>
        <v>0.71499999999999997</v>
      </c>
      <c r="M53">
        <f t="shared" si="33"/>
        <v>27.530768592433432</v>
      </c>
      <c r="N53" s="5">
        <f t="shared" si="34"/>
        <v>8.8917772125829178</v>
      </c>
      <c r="O53" s="5">
        <f t="shared" si="35"/>
        <v>7.5758020032269533</v>
      </c>
      <c r="P53" s="5">
        <f t="shared" si="36"/>
        <v>0.85200087925125878</v>
      </c>
      <c r="Q53" s="16">
        <f t="shared" si="12"/>
        <v>38.52222445642338</v>
      </c>
      <c r="R53" s="5">
        <f t="shared" si="37"/>
        <v>0.71467234773984656</v>
      </c>
    </row>
    <row r="54" spans="1:18" x14ac:dyDescent="0.3">
      <c r="A54" t="s">
        <v>16</v>
      </c>
      <c r="B54" s="5">
        <f t="shared" si="38"/>
        <v>27.53</v>
      </c>
      <c r="C54">
        <v>8.7999999999999989</v>
      </c>
      <c r="D54">
        <v>7.5</v>
      </c>
      <c r="E54">
        <v>33.4</v>
      </c>
      <c r="F54">
        <v>32.099999999999994</v>
      </c>
      <c r="G54" s="5">
        <f t="shared" si="28"/>
        <v>9.1850000000000005</v>
      </c>
      <c r="H54" s="5">
        <f t="shared" si="29"/>
        <v>7.9169999999999998</v>
      </c>
      <c r="I54" s="5">
        <f t="shared" si="30"/>
        <v>0.86199999999999999</v>
      </c>
      <c r="J54" s="5">
        <f t="shared" si="31"/>
        <v>39.81</v>
      </c>
      <c r="K54" s="5">
        <f t="shared" si="32"/>
        <v>0.69199999999999995</v>
      </c>
      <c r="M54">
        <f t="shared" si="33"/>
        <v>27.530768592433432</v>
      </c>
      <c r="N54" s="5">
        <f t="shared" si="34"/>
        <v>9.1847709059826173</v>
      </c>
      <c r="O54" s="5">
        <f t="shared" si="35"/>
        <v>7.9165672226375614</v>
      </c>
      <c r="P54" s="5">
        <f t="shared" si="36"/>
        <v>0.86192321002595773</v>
      </c>
      <c r="Q54" s="16">
        <f t="shared" si="12"/>
        <v>39.806240018378219</v>
      </c>
      <c r="R54" s="5">
        <f t="shared" si="37"/>
        <v>0.69161941895850243</v>
      </c>
    </row>
    <row r="55" spans="1:18" x14ac:dyDescent="0.3">
      <c r="A55" t="s">
        <v>16</v>
      </c>
      <c r="B55" s="5">
        <f t="shared" si="38"/>
        <v>27.53</v>
      </c>
      <c r="C55">
        <v>9.1</v>
      </c>
      <c r="D55">
        <v>8</v>
      </c>
      <c r="E55">
        <v>33.699999999999996</v>
      </c>
      <c r="F55">
        <v>32.599999999999994</v>
      </c>
      <c r="G55" s="5">
        <f t="shared" si="28"/>
        <v>9.4779999999999998</v>
      </c>
      <c r="H55" s="5">
        <f t="shared" si="29"/>
        <v>8.4039999999999999</v>
      </c>
      <c r="I55" s="5">
        <f t="shared" si="30"/>
        <v>0.88700000000000001</v>
      </c>
      <c r="J55" s="5">
        <f t="shared" si="31"/>
        <v>41.09</v>
      </c>
      <c r="K55" s="5">
        <f t="shared" si="32"/>
        <v>0.67</v>
      </c>
      <c r="M55">
        <f t="shared" si="33"/>
        <v>27.530768592433432</v>
      </c>
      <c r="N55" s="5">
        <f t="shared" si="34"/>
        <v>9.4779508773326953</v>
      </c>
      <c r="O55" s="5">
        <f t="shared" si="35"/>
        <v>8.4038870788117457</v>
      </c>
      <c r="P55" s="5">
        <f t="shared" si="36"/>
        <v>0.88667763608169126</v>
      </c>
      <c r="Q55" s="16">
        <f t="shared" si="12"/>
        <v>41.091071924822806</v>
      </c>
      <c r="R55" s="5">
        <f t="shared" si="37"/>
        <v>0.6699939257559816</v>
      </c>
    </row>
    <row r="56" spans="1:18" x14ac:dyDescent="0.3">
      <c r="A56" t="s">
        <v>16</v>
      </c>
      <c r="B56" s="5">
        <f t="shared" si="38"/>
        <v>27.53</v>
      </c>
      <c r="C56">
        <v>9.6999999999999993</v>
      </c>
      <c r="D56">
        <v>8.8000000000000007</v>
      </c>
      <c r="E56">
        <v>34.299999999999997</v>
      </c>
      <c r="F56">
        <v>33.4</v>
      </c>
      <c r="G56" s="5">
        <f t="shared" si="28"/>
        <v>10.065</v>
      </c>
      <c r="H56" s="5">
        <f t="shared" si="29"/>
        <v>9.1850000000000005</v>
      </c>
      <c r="I56" s="5">
        <f t="shared" si="30"/>
        <v>0.91300000000000003</v>
      </c>
      <c r="J56" s="5">
        <f t="shared" si="31"/>
        <v>43.66</v>
      </c>
      <c r="K56" s="5">
        <f t="shared" si="32"/>
        <v>0.63100000000000001</v>
      </c>
      <c r="M56">
        <f t="shared" si="33"/>
        <v>27.530768592433432</v>
      </c>
      <c r="N56" s="5">
        <f t="shared" si="34"/>
        <v>10.06484375717428</v>
      </c>
      <c r="O56" s="5">
        <f t="shared" si="35"/>
        <v>9.184770905982619</v>
      </c>
      <c r="P56" s="5">
        <f t="shared" si="36"/>
        <v>0.91255971057033647</v>
      </c>
      <c r="Q56" s="16">
        <f t="shared" si="12"/>
        <v>43.663071281440565</v>
      </c>
      <c r="R56" s="5">
        <f t="shared" si="37"/>
        <v>0.63052753240781911</v>
      </c>
    </row>
    <row r="57" spans="1:18" x14ac:dyDescent="0.3">
      <c r="A57" t="s">
        <v>16</v>
      </c>
      <c r="B57" s="5">
        <f t="shared" si="38"/>
        <v>27.53</v>
      </c>
      <c r="C57">
        <v>10.299999999999999</v>
      </c>
      <c r="D57">
        <v>9.5</v>
      </c>
      <c r="E57">
        <v>34.9</v>
      </c>
      <c r="F57">
        <v>34.1</v>
      </c>
      <c r="G57" s="5">
        <f t="shared" si="28"/>
        <v>10.651999999999999</v>
      </c>
      <c r="H57" s="5">
        <f t="shared" si="29"/>
        <v>9.8689999999999998</v>
      </c>
      <c r="I57" s="5">
        <f t="shared" si="30"/>
        <v>0.92600000000000005</v>
      </c>
      <c r="J57" s="5">
        <f t="shared" si="31"/>
        <v>46.24</v>
      </c>
      <c r="K57" s="5">
        <f t="shared" si="32"/>
        <v>0.59499999999999997</v>
      </c>
      <c r="M57">
        <f t="shared" si="33"/>
        <v>27.530768592433432</v>
      </c>
      <c r="N57" s="5">
        <f t="shared" si="34"/>
        <v>10.652406820861872</v>
      </c>
      <c r="O57" s="5">
        <f t="shared" si="35"/>
        <v>9.8691359997574573</v>
      </c>
      <c r="P57" s="5">
        <f t="shared" si="36"/>
        <v>0.92647006124752551</v>
      </c>
      <c r="Q57" s="16">
        <f t="shared" si="12"/>
        <v>46.238007651745065</v>
      </c>
      <c r="R57" s="5">
        <f t="shared" si="37"/>
        <v>0.59541424880996996</v>
      </c>
    </row>
    <row r="58" spans="1:18" x14ac:dyDescent="0.3">
      <c r="A58" t="s">
        <v>16</v>
      </c>
      <c r="B58" s="5">
        <f t="shared" si="38"/>
        <v>27.53</v>
      </c>
      <c r="C58">
        <v>10.6</v>
      </c>
      <c r="D58">
        <v>9.9</v>
      </c>
      <c r="E58">
        <v>35.199999999999996</v>
      </c>
      <c r="F58">
        <v>34.5</v>
      </c>
      <c r="G58" s="5">
        <f t="shared" si="28"/>
        <v>10.946</v>
      </c>
      <c r="H58" s="5">
        <f t="shared" si="29"/>
        <v>10.260999999999999</v>
      </c>
      <c r="I58" s="5">
        <f t="shared" si="30"/>
        <v>0.93700000000000006</v>
      </c>
      <c r="J58" s="5">
        <f t="shared" si="31"/>
        <v>47.53</v>
      </c>
      <c r="K58" s="5">
        <f t="shared" si="32"/>
        <v>0.57899999999999996</v>
      </c>
      <c r="M58">
        <f t="shared" si="33"/>
        <v>27.530768592433432</v>
      </c>
      <c r="N58" s="5">
        <f t="shared" si="34"/>
        <v>10.94642548414738</v>
      </c>
      <c r="O58" s="5">
        <f t="shared" si="35"/>
        <v>10.260625945707179</v>
      </c>
      <c r="P58" s="5">
        <f t="shared" si="36"/>
        <v>0.93734945353317611</v>
      </c>
      <c r="Q58" s="16">
        <f t="shared" si="12"/>
        <v>47.526515041727478</v>
      </c>
      <c r="R58" s="5">
        <f t="shared" si="37"/>
        <v>0.57927177215206882</v>
      </c>
    </row>
    <row r="59" spans="1:18" x14ac:dyDescent="0.3">
      <c r="A59" t="s">
        <v>16</v>
      </c>
      <c r="B59" s="5">
        <f t="shared" si="38"/>
        <v>27.53</v>
      </c>
      <c r="C59">
        <v>11.25</v>
      </c>
      <c r="D59">
        <v>10.600000000000001</v>
      </c>
      <c r="E59">
        <v>35.849999999999994</v>
      </c>
      <c r="F59">
        <v>35.199999999999996</v>
      </c>
      <c r="G59" s="5">
        <f t="shared" si="28"/>
        <v>11.584</v>
      </c>
      <c r="H59" s="5">
        <f t="shared" si="29"/>
        <v>10.946</v>
      </c>
      <c r="I59" s="5">
        <f t="shared" si="30"/>
        <v>0.94499999999999995</v>
      </c>
      <c r="J59" s="5">
        <f t="shared" si="31"/>
        <v>50.32</v>
      </c>
      <c r="K59" s="5">
        <f t="shared" si="32"/>
        <v>0.54700000000000004</v>
      </c>
      <c r="M59">
        <f t="shared" si="33"/>
        <v>27.530768592433432</v>
      </c>
      <c r="N59" s="5">
        <f t="shared" si="34"/>
        <v>11.583977215523358</v>
      </c>
      <c r="O59" s="5">
        <f t="shared" si="35"/>
        <v>10.946425484147381</v>
      </c>
      <c r="P59" s="5">
        <f t="shared" si="36"/>
        <v>0.94496262211897208</v>
      </c>
      <c r="Q59" s="16">
        <f t="shared" si="12"/>
        <v>50.320521749309563</v>
      </c>
      <c r="R59" s="5">
        <f t="shared" si="37"/>
        <v>0.54710817049131999</v>
      </c>
    </row>
    <row r="60" spans="1:18" x14ac:dyDescent="0.3">
      <c r="A60" t="s">
        <v>16</v>
      </c>
      <c r="B60" s="5">
        <f t="shared" si="38"/>
        <v>27.53</v>
      </c>
      <c r="C60">
        <v>11.899999999999999</v>
      </c>
      <c r="D60">
        <v>11.4</v>
      </c>
      <c r="E60">
        <v>36.5</v>
      </c>
      <c r="F60">
        <v>36</v>
      </c>
      <c r="G60" s="5">
        <f t="shared" si="28"/>
        <v>12.222</v>
      </c>
      <c r="H60" s="5">
        <f t="shared" si="29"/>
        <v>11.731</v>
      </c>
      <c r="I60" s="5">
        <f t="shared" si="30"/>
        <v>0.96</v>
      </c>
      <c r="J60" s="5">
        <f t="shared" si="31"/>
        <v>53.12</v>
      </c>
      <c r="K60" s="5">
        <f t="shared" si="32"/>
        <v>0.51800000000000002</v>
      </c>
      <c r="M60">
        <f t="shared" si="33"/>
        <v>27.530768592433432</v>
      </c>
      <c r="N60" s="5">
        <f t="shared" si="34"/>
        <v>12.222188051700483</v>
      </c>
      <c r="O60" s="5">
        <f t="shared" si="35"/>
        <v>11.731199870276212</v>
      </c>
      <c r="P60" s="5">
        <f t="shared" si="36"/>
        <v>0.95982812739033585</v>
      </c>
      <c r="Q60" s="16">
        <f t="shared" si="12"/>
        <v>53.117416917772196</v>
      </c>
      <c r="R60" s="5">
        <f t="shared" si="37"/>
        <v>0.51830021469327325</v>
      </c>
    </row>
    <row r="61" spans="1:18" x14ac:dyDescent="0.3">
      <c r="A61" t="s">
        <v>16</v>
      </c>
      <c r="B61" s="5">
        <f>ROUND(M61,2)</f>
        <v>35.64</v>
      </c>
      <c r="C61">
        <v>7.6</v>
      </c>
      <c r="D61">
        <v>0</v>
      </c>
      <c r="E61">
        <v>32.199999999999996</v>
      </c>
      <c r="F61" s="6" t="s">
        <v>30</v>
      </c>
      <c r="G61" s="5">
        <f t="shared" si="28"/>
        <v>8.2940000000000005</v>
      </c>
      <c r="H61" s="5">
        <f t="shared" si="29"/>
        <v>0</v>
      </c>
      <c r="I61" s="5">
        <f t="shared" si="30"/>
        <v>0</v>
      </c>
      <c r="J61" s="5">
        <f>ROUND(Q61,2)</f>
        <v>35.64</v>
      </c>
      <c r="K61" s="5">
        <f>ROUND(R61,3)</f>
        <v>1</v>
      </c>
      <c r="M61">
        <v>35.639845153704997</v>
      </c>
      <c r="N61" s="5">
        <f>(C61+((((1000*M61)/(30*E61))^2)/1962))</f>
        <v>8.2937745446536919</v>
      </c>
      <c r="O61" s="5">
        <f>IF(D61=0,0,(D61+((((1000*M61)/(30*F61))^2)/1962)))</f>
        <v>0</v>
      </c>
      <c r="P61" s="5">
        <f t="shared" si="36"/>
        <v>0</v>
      </c>
      <c r="Q61" s="5">
        <f>M61</f>
        <v>35.639845153704997</v>
      </c>
      <c r="R61" s="5">
        <f>M61/Q61</f>
        <v>1</v>
      </c>
    </row>
    <row r="62" spans="1:18" x14ac:dyDescent="0.3">
      <c r="A62" t="s">
        <v>16</v>
      </c>
      <c r="B62" s="5">
        <f t="shared" ref="B62:B63" si="39">ROUND(M62,2)</f>
        <v>35.64</v>
      </c>
      <c r="C62">
        <v>7.6</v>
      </c>
      <c r="D62">
        <v>0</v>
      </c>
      <c r="E62">
        <v>32.199999999999996</v>
      </c>
      <c r="F62">
        <v>23.299999999999997</v>
      </c>
      <c r="G62" s="5">
        <f t="shared" si="28"/>
        <v>8.2940000000000005</v>
      </c>
      <c r="H62" s="5">
        <f t="shared" si="29"/>
        <v>0</v>
      </c>
      <c r="I62" s="5">
        <f t="shared" si="30"/>
        <v>0</v>
      </c>
      <c r="J62" s="5">
        <f>ROUND(Q62,2)</f>
        <v>35.9</v>
      </c>
      <c r="K62" s="5">
        <f>ROUND(R62,3)</f>
        <v>0.99299999999999999</v>
      </c>
      <c r="M62">
        <f>M61</f>
        <v>35.639845153704997</v>
      </c>
      <c r="N62" s="5">
        <f>(C62+((((1000*M62)/(30*E62))^2)/1962))</f>
        <v>8.2937745446536919</v>
      </c>
      <c r="O62" s="5">
        <f>IF(D62=0,0,(D62+((((1000*M62)/(30*F62))^2)/1962)))</f>
        <v>0</v>
      </c>
      <c r="P62" s="5">
        <f>O62/N62</f>
        <v>0</v>
      </c>
      <c r="Q62" s="16">
        <f t="shared" si="12"/>
        <v>35.90153756449034</v>
      </c>
      <c r="R62" s="5">
        <f>M62/Q62</f>
        <v>0.99271082999397275</v>
      </c>
    </row>
    <row r="63" spans="1:18" x14ac:dyDescent="0.3">
      <c r="A63" t="s">
        <v>16</v>
      </c>
      <c r="B63" s="5">
        <f t="shared" si="39"/>
        <v>35.64</v>
      </c>
      <c r="C63">
        <v>7.6</v>
      </c>
      <c r="D63">
        <v>0</v>
      </c>
      <c r="E63">
        <v>32.199999999999996</v>
      </c>
      <c r="F63">
        <v>23.750000000000004</v>
      </c>
      <c r="G63" s="5">
        <f t="shared" ref="G63:G74" si="40">ROUND(N63,3)</f>
        <v>8.2940000000000005</v>
      </c>
      <c r="H63" s="5">
        <f t="shared" ref="H63:H74" si="41">ROUND(O63,3)</f>
        <v>0</v>
      </c>
      <c r="I63" s="5">
        <f t="shared" ref="I63:I74" si="42">ROUND(P63,3)</f>
        <v>0</v>
      </c>
      <c r="J63" s="5">
        <f t="shared" ref="J63:J74" si="43">ROUND(Q63,2)</f>
        <v>35.9</v>
      </c>
      <c r="K63" s="5">
        <f t="shared" ref="K63:K74" si="44">ROUND(R63,3)</f>
        <v>0.99299999999999999</v>
      </c>
      <c r="M63">
        <f t="shared" ref="M63:M74" si="45">M62</f>
        <v>35.639845153704997</v>
      </c>
      <c r="N63" s="5">
        <f t="shared" ref="N63:N74" si="46">(C63+((((1000*M63)/(30*E63))^2)/1962))</f>
        <v>8.2937745446536919</v>
      </c>
      <c r="O63" s="5">
        <f t="shared" ref="O63:O74" si="47">IF(D63=0,0,(D63+((((1000*M63)/(30*F63))^2)/1962)))</f>
        <v>0</v>
      </c>
      <c r="P63" s="5">
        <f t="shared" ref="P63:P74" si="48">O63/N63</f>
        <v>0</v>
      </c>
      <c r="Q63" s="16">
        <f t="shared" si="12"/>
        <v>35.90153756449034</v>
      </c>
      <c r="R63" s="5">
        <f t="shared" ref="R63:R74" si="49">M63/Q63</f>
        <v>0.99271082999397275</v>
      </c>
    </row>
    <row r="64" spans="1:18" x14ac:dyDescent="0.3">
      <c r="A64" t="s">
        <v>16</v>
      </c>
      <c r="B64" s="5">
        <f t="shared" ref="B64:B74" si="50">ROUND(M64,2)</f>
        <v>35.64</v>
      </c>
      <c r="C64">
        <v>7.6</v>
      </c>
      <c r="D64">
        <v>1.5500000000000007</v>
      </c>
      <c r="E64">
        <v>32.199999999999996</v>
      </c>
      <c r="F64">
        <v>26.200000000000003</v>
      </c>
      <c r="G64" s="5">
        <f t="shared" si="40"/>
        <v>8.2940000000000005</v>
      </c>
      <c r="H64" s="5">
        <f t="shared" si="41"/>
        <v>2.5979999999999999</v>
      </c>
      <c r="I64" s="5">
        <f t="shared" si="42"/>
        <v>0.313</v>
      </c>
      <c r="J64" s="5">
        <f t="shared" si="43"/>
        <v>35.9</v>
      </c>
      <c r="K64" s="5">
        <f t="shared" si="44"/>
        <v>0.99299999999999999</v>
      </c>
      <c r="M64">
        <f t="shared" si="45"/>
        <v>35.639845153704997</v>
      </c>
      <c r="N64" s="5">
        <f t="shared" si="46"/>
        <v>8.2937745446536919</v>
      </c>
      <c r="O64" s="5">
        <f t="shared" si="47"/>
        <v>2.597918534582389</v>
      </c>
      <c r="P64" s="5">
        <f t="shared" si="48"/>
        <v>0.31323717815033342</v>
      </c>
      <c r="Q64" s="16">
        <f t="shared" si="12"/>
        <v>35.90153756449034</v>
      </c>
      <c r="R64" s="5">
        <f t="shared" si="49"/>
        <v>0.99271082999397275</v>
      </c>
    </row>
    <row r="65" spans="1:18" x14ac:dyDescent="0.3">
      <c r="A65" t="s">
        <v>16</v>
      </c>
      <c r="B65" s="5">
        <f t="shared" si="50"/>
        <v>35.64</v>
      </c>
      <c r="C65">
        <v>7.6</v>
      </c>
      <c r="D65">
        <v>2.5500000000000007</v>
      </c>
      <c r="E65">
        <v>32.199999999999996</v>
      </c>
      <c r="F65">
        <v>27.200000000000003</v>
      </c>
      <c r="G65" s="5">
        <f t="shared" si="40"/>
        <v>8.2940000000000005</v>
      </c>
      <c r="H65" s="5">
        <f t="shared" si="41"/>
        <v>3.5219999999999998</v>
      </c>
      <c r="I65" s="5">
        <f t="shared" si="42"/>
        <v>0.42499999999999999</v>
      </c>
      <c r="J65" s="5">
        <f t="shared" si="43"/>
        <v>35.9</v>
      </c>
      <c r="K65" s="5">
        <f t="shared" si="44"/>
        <v>0.99299999999999999</v>
      </c>
      <c r="M65">
        <f t="shared" si="45"/>
        <v>35.639845153704997</v>
      </c>
      <c r="N65" s="5">
        <f t="shared" si="46"/>
        <v>8.2937745446536919</v>
      </c>
      <c r="O65" s="5">
        <f t="shared" si="47"/>
        <v>3.5222821135363525</v>
      </c>
      <c r="P65" s="5">
        <f t="shared" si="48"/>
        <v>0.42468987968896205</v>
      </c>
      <c r="Q65" s="16">
        <f t="shared" si="12"/>
        <v>35.90153756449034</v>
      </c>
      <c r="R65" s="5">
        <f t="shared" si="49"/>
        <v>0.99271082999397275</v>
      </c>
    </row>
    <row r="66" spans="1:18" x14ac:dyDescent="0.3">
      <c r="A66" t="s">
        <v>16</v>
      </c>
      <c r="B66" s="5">
        <f t="shared" si="50"/>
        <v>35.64</v>
      </c>
      <c r="C66">
        <v>7.6</v>
      </c>
      <c r="D66">
        <v>3.4000000000000004</v>
      </c>
      <c r="E66">
        <v>32.199999999999996</v>
      </c>
      <c r="F66">
        <v>28.050000000000004</v>
      </c>
      <c r="G66" s="5">
        <f t="shared" si="40"/>
        <v>8.2940000000000005</v>
      </c>
      <c r="H66" s="5">
        <f t="shared" si="41"/>
        <v>4.3140000000000001</v>
      </c>
      <c r="I66" s="5">
        <f t="shared" si="42"/>
        <v>0.52</v>
      </c>
      <c r="J66" s="5">
        <f t="shared" si="43"/>
        <v>35.9</v>
      </c>
      <c r="K66" s="5">
        <f t="shared" si="44"/>
        <v>0.99299999999999999</v>
      </c>
      <c r="M66">
        <f t="shared" si="45"/>
        <v>35.639845153704997</v>
      </c>
      <c r="N66" s="5">
        <f t="shared" si="46"/>
        <v>8.2937745446536919</v>
      </c>
      <c r="O66" s="5">
        <f t="shared" si="47"/>
        <v>4.3142487458780758</v>
      </c>
      <c r="P66" s="5">
        <f t="shared" si="48"/>
        <v>0.52017916844135992</v>
      </c>
      <c r="Q66" s="16">
        <f t="shared" si="12"/>
        <v>35.90153756449034</v>
      </c>
      <c r="R66" s="5">
        <f t="shared" si="49"/>
        <v>0.99271082999397275</v>
      </c>
    </row>
    <row r="67" spans="1:18" x14ac:dyDescent="0.3">
      <c r="A67" t="s">
        <v>16</v>
      </c>
      <c r="B67" s="5">
        <f t="shared" si="50"/>
        <v>35.64</v>
      </c>
      <c r="C67">
        <v>7.8999999999999986</v>
      </c>
      <c r="D67">
        <v>4.2000000000000011</v>
      </c>
      <c r="E67">
        <v>32.5</v>
      </c>
      <c r="F67">
        <v>28.85</v>
      </c>
      <c r="G67" s="5">
        <f t="shared" si="40"/>
        <v>8.5809999999999995</v>
      </c>
      <c r="H67" s="5">
        <f t="shared" si="41"/>
        <v>5.0640000000000001</v>
      </c>
      <c r="I67" s="5">
        <f t="shared" si="42"/>
        <v>0.59</v>
      </c>
      <c r="J67" s="5">
        <f t="shared" si="43"/>
        <v>37.159999999999997</v>
      </c>
      <c r="K67" s="5">
        <f t="shared" si="44"/>
        <v>0.95899999999999996</v>
      </c>
      <c r="M67">
        <f t="shared" si="45"/>
        <v>35.639845153704997</v>
      </c>
      <c r="N67" s="5">
        <f t="shared" si="46"/>
        <v>8.5810255137313458</v>
      </c>
      <c r="O67" s="5">
        <f t="shared" si="47"/>
        <v>5.0642481716867387</v>
      </c>
      <c r="P67" s="5">
        <f t="shared" si="48"/>
        <v>0.59016817553833578</v>
      </c>
      <c r="Q67" s="16">
        <f t="shared" si="12"/>
        <v>37.160386211376249</v>
      </c>
      <c r="R67" s="5">
        <f t="shared" si="49"/>
        <v>0.95908166699285391</v>
      </c>
    </row>
    <row r="68" spans="1:18" x14ac:dyDescent="0.3">
      <c r="A68" t="s">
        <v>16</v>
      </c>
      <c r="B68" s="5">
        <f t="shared" si="50"/>
        <v>35.64</v>
      </c>
      <c r="C68">
        <v>8.1999999999999993</v>
      </c>
      <c r="D68">
        <v>4.9000000000000004</v>
      </c>
      <c r="E68">
        <v>32.799999999999997</v>
      </c>
      <c r="F68">
        <v>29.550000000000004</v>
      </c>
      <c r="G68" s="5">
        <f t="shared" si="40"/>
        <v>8.8689999999999998</v>
      </c>
      <c r="H68" s="5">
        <f t="shared" si="41"/>
        <v>5.7240000000000002</v>
      </c>
      <c r="I68" s="5">
        <f t="shared" si="42"/>
        <v>0.64500000000000002</v>
      </c>
      <c r="J68" s="5">
        <f t="shared" si="43"/>
        <v>38.42</v>
      </c>
      <c r="K68" s="5">
        <f t="shared" si="44"/>
        <v>0.92800000000000005</v>
      </c>
      <c r="M68">
        <f t="shared" si="45"/>
        <v>35.639845153704997</v>
      </c>
      <c r="N68" s="5">
        <f t="shared" si="46"/>
        <v>8.8686247015157775</v>
      </c>
      <c r="O68" s="5">
        <f t="shared" si="47"/>
        <v>5.7237873790772875</v>
      </c>
      <c r="P68" s="5">
        <f t="shared" si="48"/>
        <v>0.64539740621778807</v>
      </c>
      <c r="Q68" s="16">
        <f t="shared" ref="Q68:Q74" si="51" xml:space="preserve"> 4.3824*N68-0.4451</f>
        <v>38.420760891922747</v>
      </c>
      <c r="R68" s="5">
        <f t="shared" si="49"/>
        <v>0.9276194517323475</v>
      </c>
    </row>
    <row r="69" spans="1:18" x14ac:dyDescent="0.3">
      <c r="A69" t="s">
        <v>16</v>
      </c>
      <c r="B69" s="5">
        <f t="shared" si="50"/>
        <v>35.64</v>
      </c>
      <c r="C69">
        <v>8.3999999999999986</v>
      </c>
      <c r="D69">
        <v>5.4</v>
      </c>
      <c r="E69">
        <v>33</v>
      </c>
      <c r="F69">
        <v>30.050000000000004</v>
      </c>
      <c r="G69" s="5">
        <f t="shared" si="40"/>
        <v>9.0609999999999999</v>
      </c>
      <c r="H69" s="5">
        <f t="shared" si="41"/>
        <v>6.1970000000000001</v>
      </c>
      <c r="I69" s="5">
        <f t="shared" si="42"/>
        <v>0.68400000000000005</v>
      </c>
      <c r="J69" s="5">
        <f t="shared" si="43"/>
        <v>39.26</v>
      </c>
      <c r="K69" s="5">
        <f t="shared" si="44"/>
        <v>0.90800000000000003</v>
      </c>
      <c r="M69">
        <f t="shared" si="45"/>
        <v>35.639845153704997</v>
      </c>
      <c r="N69" s="5">
        <f t="shared" si="46"/>
        <v>9.0605447188969084</v>
      </c>
      <c r="O69" s="5">
        <f t="shared" si="47"/>
        <v>6.1966015585546383</v>
      </c>
      <c r="P69" s="5">
        <f t="shared" si="48"/>
        <v>0.68391048781325969</v>
      </c>
      <c r="Q69" s="16">
        <f t="shared" si="51"/>
        <v>39.261831176093814</v>
      </c>
      <c r="R69" s="5">
        <f t="shared" si="49"/>
        <v>0.9077479090024152</v>
      </c>
    </row>
    <row r="70" spans="1:18" x14ac:dyDescent="0.3">
      <c r="A70" t="s">
        <v>16</v>
      </c>
      <c r="B70" s="5">
        <f t="shared" si="50"/>
        <v>35.64</v>
      </c>
      <c r="C70">
        <v>9.1499999999999986</v>
      </c>
      <c r="D70">
        <v>6.75</v>
      </c>
      <c r="E70">
        <v>33.75</v>
      </c>
      <c r="F70">
        <v>31.400000000000002</v>
      </c>
      <c r="G70" s="5">
        <f t="shared" si="40"/>
        <v>9.782</v>
      </c>
      <c r="H70" s="5">
        <f t="shared" si="41"/>
        <v>7.48</v>
      </c>
      <c r="I70" s="5">
        <f t="shared" si="42"/>
        <v>0.76500000000000001</v>
      </c>
      <c r="J70" s="5">
        <f t="shared" si="43"/>
        <v>42.42</v>
      </c>
      <c r="K70" s="5">
        <f t="shared" si="44"/>
        <v>0.84</v>
      </c>
      <c r="M70">
        <f t="shared" si="45"/>
        <v>35.639845153704997</v>
      </c>
      <c r="N70" s="5">
        <f t="shared" si="46"/>
        <v>9.781513370757736</v>
      </c>
      <c r="O70" s="5">
        <f t="shared" si="47"/>
        <v>7.479576452268585</v>
      </c>
      <c r="P70" s="5">
        <f t="shared" si="48"/>
        <v>0.76466454307869247</v>
      </c>
      <c r="Q70" s="16">
        <f t="shared" si="51"/>
        <v>42.421404196008702</v>
      </c>
      <c r="R70" s="5">
        <f t="shared" si="49"/>
        <v>0.840138270506808</v>
      </c>
    </row>
    <row r="71" spans="1:18" x14ac:dyDescent="0.3">
      <c r="A71" t="s">
        <v>16</v>
      </c>
      <c r="B71" s="5">
        <f t="shared" si="50"/>
        <v>35.64</v>
      </c>
      <c r="C71">
        <v>9.5499999999999989</v>
      </c>
      <c r="D71">
        <v>7.3000000000000007</v>
      </c>
      <c r="E71">
        <v>34.15</v>
      </c>
      <c r="F71">
        <v>31.950000000000003</v>
      </c>
      <c r="G71" s="5">
        <f t="shared" si="40"/>
        <v>10.167</v>
      </c>
      <c r="H71" s="5">
        <f t="shared" si="41"/>
        <v>8.0050000000000008</v>
      </c>
      <c r="I71" s="5">
        <f t="shared" si="42"/>
        <v>0.78700000000000003</v>
      </c>
      <c r="J71" s="5">
        <f t="shared" si="43"/>
        <v>44.11</v>
      </c>
      <c r="K71" s="5">
        <f t="shared" si="44"/>
        <v>0.80800000000000005</v>
      </c>
      <c r="M71">
        <f t="shared" si="45"/>
        <v>35.639845153704997</v>
      </c>
      <c r="N71" s="5">
        <f t="shared" si="46"/>
        <v>10.166806140233732</v>
      </c>
      <c r="O71" s="5">
        <f t="shared" si="47"/>
        <v>8.0046742135513327</v>
      </c>
      <c r="P71" s="5">
        <f t="shared" si="48"/>
        <v>0.78733420340080451</v>
      </c>
      <c r="Q71" s="16">
        <f t="shared" si="51"/>
        <v>44.109911228960307</v>
      </c>
      <c r="R71" s="5">
        <f t="shared" si="49"/>
        <v>0.80797816546739498</v>
      </c>
    </row>
    <row r="72" spans="1:18" x14ac:dyDescent="0.3">
      <c r="A72" t="s">
        <v>16</v>
      </c>
      <c r="B72" s="5">
        <f t="shared" si="50"/>
        <v>35.64</v>
      </c>
      <c r="C72">
        <v>10.1</v>
      </c>
      <c r="D72">
        <v>8.3000000000000007</v>
      </c>
      <c r="E72">
        <v>34.699999999999996</v>
      </c>
      <c r="F72">
        <v>32.950000000000003</v>
      </c>
      <c r="G72" s="5">
        <f t="shared" si="40"/>
        <v>10.696999999999999</v>
      </c>
      <c r="H72" s="5">
        <f t="shared" si="41"/>
        <v>8.9629999999999992</v>
      </c>
      <c r="I72" s="5">
        <f t="shared" si="42"/>
        <v>0.83799999999999997</v>
      </c>
      <c r="J72" s="5">
        <f t="shared" si="43"/>
        <v>46.44</v>
      </c>
      <c r="K72" s="5">
        <f t="shared" si="44"/>
        <v>0.76800000000000002</v>
      </c>
      <c r="M72">
        <f t="shared" si="45"/>
        <v>35.639845153704997</v>
      </c>
      <c r="N72" s="5">
        <f t="shared" si="46"/>
        <v>10.697408166232369</v>
      </c>
      <c r="O72" s="5">
        <f t="shared" si="47"/>
        <v>8.9625509279740392</v>
      </c>
      <c r="P72" s="5">
        <f t="shared" si="48"/>
        <v>0.83782452615628789</v>
      </c>
      <c r="Q72" s="16">
        <f t="shared" si="51"/>
        <v>46.435221547696734</v>
      </c>
      <c r="R72" s="5">
        <f t="shared" si="49"/>
        <v>0.76751749998860064</v>
      </c>
    </row>
    <row r="73" spans="1:18" x14ac:dyDescent="0.3">
      <c r="A73" t="s">
        <v>16</v>
      </c>
      <c r="B73" s="5">
        <f t="shared" si="50"/>
        <v>35.64</v>
      </c>
      <c r="C73">
        <v>10.5</v>
      </c>
      <c r="D73">
        <v>8.7000000000000011</v>
      </c>
      <c r="E73">
        <v>35.099999999999994</v>
      </c>
      <c r="F73">
        <v>33.35</v>
      </c>
      <c r="G73" s="5">
        <f t="shared" si="40"/>
        <v>11.084</v>
      </c>
      <c r="H73" s="5">
        <f t="shared" si="41"/>
        <v>9.3469999999999995</v>
      </c>
      <c r="I73" s="5">
        <f t="shared" si="42"/>
        <v>0.84299999999999997</v>
      </c>
      <c r="J73" s="5">
        <f t="shared" si="43"/>
        <v>48.13</v>
      </c>
      <c r="K73" s="5">
        <f t="shared" si="44"/>
        <v>0.74099999999999999</v>
      </c>
      <c r="M73">
        <f t="shared" si="45"/>
        <v>35.639845153704997</v>
      </c>
      <c r="N73" s="5">
        <f t="shared" si="46"/>
        <v>11.08386961053785</v>
      </c>
      <c r="O73" s="5">
        <f t="shared" si="47"/>
        <v>9.3467529643382825</v>
      </c>
      <c r="P73" s="5">
        <f t="shared" si="48"/>
        <v>0.84327525428952854</v>
      </c>
      <c r="Q73" s="16">
        <f t="shared" si="51"/>
        <v>48.128850181221068</v>
      </c>
      <c r="R73" s="5">
        <f t="shared" si="49"/>
        <v>0.74050896748019468</v>
      </c>
    </row>
    <row r="74" spans="1:18" x14ac:dyDescent="0.3">
      <c r="A74" t="s">
        <v>16</v>
      </c>
      <c r="B74" s="5">
        <f t="shared" si="50"/>
        <v>35.64</v>
      </c>
      <c r="C74">
        <v>11.1</v>
      </c>
      <c r="D74">
        <v>9.7000000000000011</v>
      </c>
      <c r="E74">
        <v>35.699999999999996</v>
      </c>
      <c r="F74">
        <v>34.35</v>
      </c>
      <c r="G74" s="5">
        <f t="shared" si="40"/>
        <v>11.664</v>
      </c>
      <c r="H74" s="5">
        <f t="shared" si="41"/>
        <v>10.31</v>
      </c>
      <c r="I74" s="5">
        <f t="shared" si="42"/>
        <v>0.88400000000000001</v>
      </c>
      <c r="J74" s="5">
        <f t="shared" si="43"/>
        <v>50.67</v>
      </c>
      <c r="K74" s="5">
        <f t="shared" si="44"/>
        <v>0.70299999999999996</v>
      </c>
      <c r="M74">
        <f t="shared" si="45"/>
        <v>35.639845153704997</v>
      </c>
      <c r="N74" s="5">
        <f t="shared" si="46"/>
        <v>11.66440866454718</v>
      </c>
      <c r="O74" s="5">
        <f t="shared" si="47"/>
        <v>10.309644446036698</v>
      </c>
      <c r="P74" s="5">
        <f t="shared" si="48"/>
        <v>0.88385487361839832</v>
      </c>
      <c r="Q74" s="16">
        <f t="shared" si="51"/>
        <v>50.673004531511559</v>
      </c>
      <c r="R74" s="5">
        <f t="shared" si="49"/>
        <v>0.70333001729830269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64"/>
  <sheetViews>
    <sheetView topLeftCell="A142" zoomScale="80" zoomScaleNormal="80" workbookViewId="0">
      <selection activeCell="B1" sqref="B1:K164"/>
    </sheetView>
  </sheetViews>
  <sheetFormatPr defaultRowHeight="14.4" x14ac:dyDescent="0.3"/>
  <sheetData>
    <row r="1" spans="1:18" ht="18" x14ac:dyDescent="0.35">
      <c r="A1" s="7" t="s">
        <v>0</v>
      </c>
      <c r="B1" s="14" t="s">
        <v>37</v>
      </c>
      <c r="C1" s="7" t="s">
        <v>38</v>
      </c>
      <c r="D1" s="7" t="s">
        <v>39</v>
      </c>
      <c r="E1" s="7" t="s">
        <v>40</v>
      </c>
      <c r="F1" s="7" t="s">
        <v>45</v>
      </c>
      <c r="G1" s="8" t="s">
        <v>41</v>
      </c>
      <c r="H1" s="8" t="s">
        <v>42</v>
      </c>
      <c r="I1" s="8" t="s">
        <v>43</v>
      </c>
      <c r="J1" s="8" t="s">
        <v>8</v>
      </c>
      <c r="K1" s="8" t="s">
        <v>44</v>
      </c>
      <c r="L1" s="9"/>
      <c r="M1" s="10" t="s">
        <v>37</v>
      </c>
      <c r="N1" s="10" t="s">
        <v>41</v>
      </c>
      <c r="O1" s="10" t="s">
        <v>42</v>
      </c>
      <c r="P1" s="11" t="s">
        <v>43</v>
      </c>
      <c r="Q1" s="12" t="s">
        <v>8</v>
      </c>
      <c r="R1" s="13" t="s">
        <v>44</v>
      </c>
    </row>
    <row r="2" spans="1:18" x14ac:dyDescent="0.3">
      <c r="A2" t="s">
        <v>17</v>
      </c>
      <c r="B2" s="5">
        <f>ROUND(M2,2)</f>
        <v>11.52</v>
      </c>
      <c r="C2">
        <v>3.1000000000000014</v>
      </c>
      <c r="D2">
        <v>0</v>
      </c>
      <c r="E2">
        <v>19.599999999999998</v>
      </c>
      <c r="F2" s="6" t="s">
        <v>30</v>
      </c>
      <c r="G2" s="5">
        <f t="shared" ref="G2:I3" si="0">ROUND(N2,3)</f>
        <v>3.2959999999999998</v>
      </c>
      <c r="H2" s="5">
        <f t="shared" si="0"/>
        <v>0</v>
      </c>
      <c r="I2" s="5">
        <f t="shared" si="0"/>
        <v>0</v>
      </c>
      <c r="J2" s="5">
        <f>ROUND(Q2,2)</f>
        <v>11.52</v>
      </c>
      <c r="K2" s="5">
        <f>ROUND(R2,3)</f>
        <v>1</v>
      </c>
      <c r="M2">
        <v>11.520080458489849</v>
      </c>
      <c r="N2" s="5">
        <f>(C2+((((1000*M2)/(30*E2))^2)/1962))</f>
        <v>3.2956398717242217</v>
      </c>
      <c r="O2" s="5">
        <f>IF(D2=0,0,(D2+((((1000*M2)/(30*F2))^2)/1962)))</f>
        <v>0</v>
      </c>
      <c r="P2" s="5">
        <f t="shared" ref="P2" si="1">O2/N2</f>
        <v>0</v>
      </c>
      <c r="Q2" s="5">
        <f>M2</f>
        <v>11.520080458489849</v>
      </c>
      <c r="R2" s="5">
        <f>M2/Q2</f>
        <v>1</v>
      </c>
    </row>
    <row r="3" spans="1:18" x14ac:dyDescent="0.3">
      <c r="A3" t="s">
        <v>17</v>
      </c>
      <c r="B3" s="5">
        <f t="shared" ref="B3:B4" si="2">ROUND(M3,2)</f>
        <v>11.52</v>
      </c>
      <c r="C3">
        <v>3.0500000000000007</v>
      </c>
      <c r="D3">
        <v>0.15000000000000213</v>
      </c>
      <c r="E3">
        <v>19.549999999999997</v>
      </c>
      <c r="F3">
        <v>16.750000000000004</v>
      </c>
      <c r="G3" s="5">
        <f t="shared" si="0"/>
        <v>3.2469999999999999</v>
      </c>
      <c r="H3" s="5">
        <f t="shared" si="0"/>
        <v>0.41799999999999998</v>
      </c>
      <c r="I3" s="5">
        <f t="shared" si="0"/>
        <v>0.129</v>
      </c>
      <c r="J3" s="5">
        <f>ROUND(Q3,2)</f>
        <v>11.48</v>
      </c>
      <c r="K3" s="5">
        <f>ROUND(R3,3)</f>
        <v>1.0029999999999999</v>
      </c>
      <c r="M3">
        <f>M2</f>
        <v>11.520080458489849</v>
      </c>
      <c r="N3" s="5">
        <f>(C3+((((1000*M3)/(30*E3))^2)/1962))</f>
        <v>3.2466418668678951</v>
      </c>
      <c r="O3" s="5">
        <f>IF(D3=0,0,(D3+((((1000*M3)/(30*F3))^2)/1962)))</f>
        <v>0.41787975271669237</v>
      </c>
      <c r="P3" s="5">
        <f>O3/N3</f>
        <v>0.12871137928121093</v>
      </c>
      <c r="Q3" s="16">
        <f xml:space="preserve"> 3.5195*N3+0.0547</f>
        <v>11.481256050441557</v>
      </c>
      <c r="R3" s="5">
        <f>M3/Q3</f>
        <v>1.0033815470953458</v>
      </c>
    </row>
    <row r="4" spans="1:18" x14ac:dyDescent="0.3">
      <c r="A4" t="s">
        <v>17</v>
      </c>
      <c r="B4" s="5">
        <f t="shared" si="2"/>
        <v>11.52</v>
      </c>
      <c r="C4">
        <v>3.1000000000000014</v>
      </c>
      <c r="D4">
        <v>0.70000000000000284</v>
      </c>
      <c r="E4">
        <v>19.599999999999998</v>
      </c>
      <c r="F4">
        <v>17.300000000000004</v>
      </c>
      <c r="G4" s="5">
        <f t="shared" ref="G4:G20" si="3">ROUND(N4,3)</f>
        <v>3.2959999999999998</v>
      </c>
      <c r="H4" s="5">
        <f t="shared" ref="H4:H20" si="4">ROUND(O4,3)</f>
        <v>0.95099999999999996</v>
      </c>
      <c r="I4" s="5">
        <f t="shared" ref="I4:I20" si="5">ROUND(P4,3)</f>
        <v>0.28899999999999998</v>
      </c>
      <c r="J4" s="5">
        <f t="shared" ref="J4:J18" si="6">ROUND(Q4,2)</f>
        <v>11.65</v>
      </c>
      <c r="K4" s="5">
        <f t="shared" ref="K4:K18" si="7">ROUND(R4,3)</f>
        <v>0.98899999999999999</v>
      </c>
      <c r="M4">
        <f t="shared" ref="M4:M18" si="8">M3</f>
        <v>11.520080458489849</v>
      </c>
      <c r="N4" s="5">
        <f t="shared" ref="N4:N18" si="9">(C4+((((1000*M4)/(30*E4))^2)/1962))</f>
        <v>3.2956398717242217</v>
      </c>
      <c r="O4" s="5">
        <f t="shared" ref="O4:O18" si="10">IF(D4=0,0,(D4+((((1000*M4)/(30*F4))^2)/1962)))</f>
        <v>0.95111768893573878</v>
      </c>
      <c r="P4" s="5">
        <f t="shared" ref="P4:P19" si="11">O4/N4</f>
        <v>0.28859879293732738</v>
      </c>
      <c r="Q4" s="16">
        <f t="shared" ref="Q4:Q18" si="12" xml:space="preserve"> 3.5195*N4+0.0547</f>
        <v>11.653704528533398</v>
      </c>
      <c r="R4" s="5">
        <f t="shared" ref="R4:R18" si="13">M4/Q4</f>
        <v>0.98853376883579136</v>
      </c>
    </row>
    <row r="5" spans="1:18" x14ac:dyDescent="0.3">
      <c r="A5" t="s">
        <v>17</v>
      </c>
      <c r="B5" s="5">
        <f t="shared" ref="B5:B18" si="14">ROUND(M5,2)</f>
        <v>11.52</v>
      </c>
      <c r="C5">
        <v>3.1000000000000014</v>
      </c>
      <c r="D5">
        <v>1.1000000000000014</v>
      </c>
      <c r="E5">
        <v>19.599999999999998</v>
      </c>
      <c r="F5">
        <v>17.700000000000003</v>
      </c>
      <c r="G5" s="5">
        <f t="shared" si="3"/>
        <v>3.2959999999999998</v>
      </c>
      <c r="H5" s="5">
        <f t="shared" si="4"/>
        <v>1.34</v>
      </c>
      <c r="I5" s="5">
        <f t="shared" si="5"/>
        <v>0.40699999999999997</v>
      </c>
      <c r="J5" s="5">
        <f t="shared" si="6"/>
        <v>11.65</v>
      </c>
      <c r="K5" s="5">
        <f t="shared" si="7"/>
        <v>0.98899999999999999</v>
      </c>
      <c r="M5">
        <f t="shared" si="8"/>
        <v>11.520080458489849</v>
      </c>
      <c r="N5" s="5">
        <f t="shared" si="9"/>
        <v>3.2956398717242217</v>
      </c>
      <c r="O5" s="5">
        <f t="shared" si="10"/>
        <v>1.3398959849391199</v>
      </c>
      <c r="P5" s="5">
        <f t="shared" si="11"/>
        <v>0.40656626242299632</v>
      </c>
      <c r="Q5" s="16">
        <f t="shared" si="12"/>
        <v>11.653704528533398</v>
      </c>
      <c r="R5" s="5">
        <f t="shared" si="13"/>
        <v>0.98853376883579136</v>
      </c>
    </row>
    <row r="6" spans="1:18" x14ac:dyDescent="0.3">
      <c r="A6" t="s">
        <v>17</v>
      </c>
      <c r="B6" s="5">
        <f t="shared" si="14"/>
        <v>11.52</v>
      </c>
      <c r="C6">
        <v>3.1000000000000014</v>
      </c>
      <c r="D6">
        <v>1.3500000000000014</v>
      </c>
      <c r="E6">
        <v>19.599999999999998</v>
      </c>
      <c r="F6">
        <v>17.950000000000003</v>
      </c>
      <c r="G6" s="5">
        <f t="shared" si="3"/>
        <v>3.2959999999999998</v>
      </c>
      <c r="H6" s="5">
        <f t="shared" si="4"/>
        <v>1.583</v>
      </c>
      <c r="I6" s="5">
        <f t="shared" si="5"/>
        <v>0.48</v>
      </c>
      <c r="J6" s="5">
        <f t="shared" si="6"/>
        <v>11.65</v>
      </c>
      <c r="K6" s="5">
        <f t="shared" si="7"/>
        <v>0.98899999999999999</v>
      </c>
      <c r="M6">
        <f t="shared" si="8"/>
        <v>11.520080458489849</v>
      </c>
      <c r="N6" s="5">
        <f t="shared" si="9"/>
        <v>3.2956398717242217</v>
      </c>
      <c r="O6" s="5">
        <f t="shared" si="10"/>
        <v>1.5832601799228028</v>
      </c>
      <c r="P6" s="5">
        <f t="shared" si="11"/>
        <v>0.48041055502052427</v>
      </c>
      <c r="Q6" s="16">
        <f t="shared" si="12"/>
        <v>11.653704528533398</v>
      </c>
      <c r="R6" s="5">
        <f t="shared" si="13"/>
        <v>0.98853376883579136</v>
      </c>
    </row>
    <row r="7" spans="1:18" x14ac:dyDescent="0.3">
      <c r="A7" t="s">
        <v>17</v>
      </c>
      <c r="B7" s="5">
        <f t="shared" si="14"/>
        <v>11.52</v>
      </c>
      <c r="C7">
        <v>3.1999999999999993</v>
      </c>
      <c r="D7">
        <v>1.75</v>
      </c>
      <c r="E7">
        <v>19.699999999999996</v>
      </c>
      <c r="F7">
        <v>18.350000000000001</v>
      </c>
      <c r="G7" s="5">
        <f t="shared" si="3"/>
        <v>3.3940000000000001</v>
      </c>
      <c r="H7" s="5">
        <f t="shared" si="4"/>
        <v>1.9730000000000001</v>
      </c>
      <c r="I7" s="5">
        <f t="shared" si="5"/>
        <v>0.58099999999999996</v>
      </c>
      <c r="J7" s="5">
        <f t="shared" si="6"/>
        <v>12</v>
      </c>
      <c r="K7" s="5">
        <f t="shared" si="7"/>
        <v>0.96</v>
      </c>
      <c r="M7">
        <f t="shared" si="8"/>
        <v>11.520080458489849</v>
      </c>
      <c r="N7" s="5">
        <f t="shared" si="9"/>
        <v>3.3936587212285199</v>
      </c>
      <c r="O7" s="5">
        <f t="shared" si="10"/>
        <v>1.9732016367233447</v>
      </c>
      <c r="P7" s="5">
        <f t="shared" si="11"/>
        <v>0.58143785183238361</v>
      </c>
      <c r="Q7" s="16">
        <f t="shared" si="12"/>
        <v>11.998681869363775</v>
      </c>
      <c r="R7" s="5">
        <f t="shared" si="13"/>
        <v>0.96011216764601959</v>
      </c>
    </row>
    <row r="8" spans="1:18" x14ac:dyDescent="0.3">
      <c r="A8" t="s">
        <v>17</v>
      </c>
      <c r="B8" s="5">
        <f t="shared" si="14"/>
        <v>11.52</v>
      </c>
      <c r="C8">
        <v>3.4200000000000017</v>
      </c>
      <c r="D8">
        <v>2.3000000000000007</v>
      </c>
      <c r="E8">
        <v>19.919999999999998</v>
      </c>
      <c r="F8">
        <v>18.900000000000002</v>
      </c>
      <c r="G8" s="5">
        <f t="shared" si="3"/>
        <v>3.609</v>
      </c>
      <c r="H8" s="5">
        <f t="shared" si="4"/>
        <v>2.5099999999999998</v>
      </c>
      <c r="I8" s="5">
        <f t="shared" si="5"/>
        <v>0.69599999999999995</v>
      </c>
      <c r="J8" s="5">
        <f t="shared" si="6"/>
        <v>12.76</v>
      </c>
      <c r="K8" s="5">
        <f t="shared" si="7"/>
        <v>0.90300000000000002</v>
      </c>
      <c r="M8">
        <f t="shared" si="8"/>
        <v>11.520080458489849</v>
      </c>
      <c r="N8" s="5">
        <f t="shared" si="9"/>
        <v>3.6094047402500995</v>
      </c>
      <c r="O8" s="5">
        <f t="shared" si="10"/>
        <v>2.5104000815250878</v>
      </c>
      <c r="P8" s="5">
        <f t="shared" si="11"/>
        <v>0.69551636964690733</v>
      </c>
      <c r="Q8" s="16">
        <f t="shared" si="12"/>
        <v>12.757999983310224</v>
      </c>
      <c r="R8" s="5">
        <f t="shared" si="13"/>
        <v>0.90296915453520943</v>
      </c>
    </row>
    <row r="9" spans="1:18" x14ac:dyDescent="0.3">
      <c r="A9" t="s">
        <v>17</v>
      </c>
      <c r="B9" s="5">
        <f t="shared" si="14"/>
        <v>11.52</v>
      </c>
      <c r="C9">
        <v>3.5500000000000007</v>
      </c>
      <c r="D9">
        <v>2.6000000000000014</v>
      </c>
      <c r="E9">
        <v>20.049999999999997</v>
      </c>
      <c r="F9">
        <v>19.200000000000003</v>
      </c>
      <c r="G9" s="5">
        <f t="shared" si="3"/>
        <v>3.7370000000000001</v>
      </c>
      <c r="H9" s="5">
        <f t="shared" si="4"/>
        <v>2.8039999999999998</v>
      </c>
      <c r="I9" s="5">
        <f t="shared" si="5"/>
        <v>0.75</v>
      </c>
      <c r="J9" s="5">
        <f t="shared" si="6"/>
        <v>13.21</v>
      </c>
      <c r="K9" s="5">
        <f t="shared" si="7"/>
        <v>0.872</v>
      </c>
      <c r="M9">
        <f t="shared" si="8"/>
        <v>11.520080458489849</v>
      </c>
      <c r="N9" s="5">
        <f t="shared" si="9"/>
        <v>3.7369565814182168</v>
      </c>
      <c r="O9" s="5">
        <f t="shared" si="10"/>
        <v>2.8038764461848333</v>
      </c>
      <c r="P9" s="5">
        <f t="shared" si="11"/>
        <v>0.75031014813683783</v>
      </c>
      <c r="Q9" s="16">
        <f t="shared" si="12"/>
        <v>13.206918688301414</v>
      </c>
      <c r="R9" s="5">
        <f t="shared" si="13"/>
        <v>0.87227617057219009</v>
      </c>
    </row>
    <row r="10" spans="1:18" x14ac:dyDescent="0.3">
      <c r="A10" t="s">
        <v>17</v>
      </c>
      <c r="B10" s="5">
        <f t="shared" si="14"/>
        <v>11.52</v>
      </c>
      <c r="C10">
        <v>3.6999999999999993</v>
      </c>
      <c r="D10">
        <v>2.9000000000000021</v>
      </c>
      <c r="E10">
        <v>20.199999999999996</v>
      </c>
      <c r="F10">
        <v>19.500000000000004</v>
      </c>
      <c r="G10" s="5">
        <f t="shared" si="3"/>
        <v>3.8839999999999999</v>
      </c>
      <c r="H10" s="5">
        <f t="shared" si="4"/>
        <v>3.0979999999999999</v>
      </c>
      <c r="I10" s="5">
        <f t="shared" si="5"/>
        <v>0.79800000000000004</v>
      </c>
      <c r="J10" s="5">
        <f t="shared" si="6"/>
        <v>13.73</v>
      </c>
      <c r="K10" s="5">
        <f t="shared" si="7"/>
        <v>0.83899999999999997</v>
      </c>
      <c r="M10">
        <f t="shared" si="8"/>
        <v>11.520080458489849</v>
      </c>
      <c r="N10" s="5">
        <f t="shared" si="9"/>
        <v>3.8841903076207629</v>
      </c>
      <c r="O10" s="5">
        <f t="shared" si="10"/>
        <v>3.0976515795439243</v>
      </c>
      <c r="P10" s="5">
        <f t="shared" si="11"/>
        <v>0.79750252542115319</v>
      </c>
      <c r="Q10" s="16">
        <f t="shared" si="12"/>
        <v>13.725107787671275</v>
      </c>
      <c r="R10" s="5">
        <f t="shared" si="13"/>
        <v>0.8393435327945391</v>
      </c>
    </row>
    <row r="11" spans="1:18" x14ac:dyDescent="0.3">
      <c r="A11" t="s">
        <v>17</v>
      </c>
      <c r="B11" s="5">
        <f t="shared" si="14"/>
        <v>11.52</v>
      </c>
      <c r="C11">
        <v>3.8500000000000014</v>
      </c>
      <c r="D11">
        <v>3.1000000000000014</v>
      </c>
      <c r="E11">
        <v>20.349999999999998</v>
      </c>
      <c r="F11">
        <v>19.700000000000003</v>
      </c>
      <c r="G11" s="5">
        <f t="shared" si="3"/>
        <v>4.0309999999999997</v>
      </c>
      <c r="H11" s="5">
        <f t="shared" si="4"/>
        <v>3.294</v>
      </c>
      <c r="I11" s="5">
        <f t="shared" si="5"/>
        <v>0.81699999999999995</v>
      </c>
      <c r="J11" s="5">
        <f t="shared" si="6"/>
        <v>14.24</v>
      </c>
      <c r="K11" s="5">
        <f t="shared" si="7"/>
        <v>0.80900000000000005</v>
      </c>
      <c r="M11">
        <f t="shared" si="8"/>
        <v>11.520080458489849</v>
      </c>
      <c r="N11" s="5">
        <f t="shared" si="9"/>
        <v>4.031484978772168</v>
      </c>
      <c r="O11" s="5">
        <f t="shared" si="10"/>
        <v>3.2936587212285215</v>
      </c>
      <c r="P11" s="5">
        <f t="shared" si="11"/>
        <v>0.81698399933804056</v>
      </c>
      <c r="Q11" s="16">
        <f t="shared" si="12"/>
        <v>14.243511382788645</v>
      </c>
      <c r="R11" s="5">
        <f t="shared" si="13"/>
        <v>0.80879497680679402</v>
      </c>
    </row>
    <row r="12" spans="1:18" x14ac:dyDescent="0.3">
      <c r="A12" t="s">
        <v>17</v>
      </c>
      <c r="B12" s="5">
        <f t="shared" si="14"/>
        <v>11.52</v>
      </c>
      <c r="C12">
        <v>4</v>
      </c>
      <c r="D12">
        <v>3.3000000000000007</v>
      </c>
      <c r="E12">
        <v>20.499999999999996</v>
      </c>
      <c r="F12">
        <v>19.900000000000002</v>
      </c>
      <c r="G12" s="5">
        <f t="shared" si="3"/>
        <v>4.1790000000000003</v>
      </c>
      <c r="H12" s="5">
        <f t="shared" si="4"/>
        <v>3.49</v>
      </c>
      <c r="I12" s="5">
        <f t="shared" si="5"/>
        <v>0.83499999999999996</v>
      </c>
      <c r="J12" s="5">
        <f t="shared" si="6"/>
        <v>14.76</v>
      </c>
      <c r="K12" s="5">
        <f t="shared" si="7"/>
        <v>0.78</v>
      </c>
      <c r="M12">
        <f t="shared" si="8"/>
        <v>11.520080458489849</v>
      </c>
      <c r="N12" s="5">
        <f t="shared" si="9"/>
        <v>4.1788388176599085</v>
      </c>
      <c r="O12" s="5">
        <f t="shared" si="10"/>
        <v>3.4897856446089155</v>
      </c>
      <c r="P12" s="5">
        <f t="shared" si="11"/>
        <v>0.83510893740647951</v>
      </c>
      <c r="Q12" s="16">
        <f t="shared" si="12"/>
        <v>14.762123218754049</v>
      </c>
      <c r="R12" s="5">
        <f t="shared" si="13"/>
        <v>0.78038099857170584</v>
      </c>
    </row>
    <row r="13" spans="1:18" x14ac:dyDescent="0.3">
      <c r="A13" t="s">
        <v>17</v>
      </c>
      <c r="B13" s="5">
        <f t="shared" si="14"/>
        <v>11.52</v>
      </c>
      <c r="C13">
        <v>4.4000000000000021</v>
      </c>
      <c r="D13">
        <v>3.8500000000000014</v>
      </c>
      <c r="E13">
        <v>20.9</v>
      </c>
      <c r="F13">
        <v>20.450000000000003</v>
      </c>
      <c r="G13" s="5">
        <f t="shared" si="3"/>
        <v>4.5720000000000001</v>
      </c>
      <c r="H13" s="5">
        <f t="shared" si="4"/>
        <v>4.03</v>
      </c>
      <c r="I13" s="5">
        <f t="shared" si="5"/>
        <v>0.88100000000000001</v>
      </c>
      <c r="J13" s="5">
        <f t="shared" si="6"/>
        <v>16.149999999999999</v>
      </c>
      <c r="K13" s="5">
        <f t="shared" si="7"/>
        <v>0.71299999999999997</v>
      </c>
      <c r="M13">
        <f t="shared" si="8"/>
        <v>11.520080458489849</v>
      </c>
      <c r="N13" s="5">
        <f t="shared" si="9"/>
        <v>4.5720588199024226</v>
      </c>
      <c r="O13" s="5">
        <f t="shared" si="10"/>
        <v>4.0297144041979109</v>
      </c>
      <c r="P13" s="5">
        <f t="shared" si="11"/>
        <v>0.88137851303582171</v>
      </c>
      <c r="Q13" s="16">
        <f t="shared" si="12"/>
        <v>16.146061016646577</v>
      </c>
      <c r="R13" s="5">
        <f t="shared" si="13"/>
        <v>0.71349169600019813</v>
      </c>
    </row>
    <row r="14" spans="1:18" x14ac:dyDescent="0.3">
      <c r="A14" t="s">
        <v>17</v>
      </c>
      <c r="B14" s="5">
        <f t="shared" si="14"/>
        <v>11.52</v>
      </c>
      <c r="C14">
        <v>4.6999999999999993</v>
      </c>
      <c r="D14">
        <v>4.25</v>
      </c>
      <c r="E14">
        <v>21.199999999999996</v>
      </c>
      <c r="F14">
        <v>20.85</v>
      </c>
      <c r="G14" s="5">
        <f t="shared" si="3"/>
        <v>4.867</v>
      </c>
      <c r="H14" s="5">
        <f t="shared" si="4"/>
        <v>4.423</v>
      </c>
      <c r="I14" s="5">
        <f t="shared" si="5"/>
        <v>0.90900000000000003</v>
      </c>
      <c r="J14" s="5">
        <f t="shared" si="6"/>
        <v>17.18</v>
      </c>
      <c r="K14" s="5">
        <f t="shared" si="7"/>
        <v>0.67</v>
      </c>
      <c r="M14">
        <f t="shared" si="8"/>
        <v>11.520080458489849</v>
      </c>
      <c r="N14" s="5">
        <f t="shared" si="9"/>
        <v>4.8672236853007655</v>
      </c>
      <c r="O14" s="5">
        <f t="shared" si="10"/>
        <v>4.4228850315352357</v>
      </c>
      <c r="P14" s="5">
        <f t="shared" si="11"/>
        <v>0.90870798580565493</v>
      </c>
      <c r="Q14" s="16">
        <f t="shared" si="12"/>
        <v>17.184893760416045</v>
      </c>
      <c r="R14" s="5">
        <f t="shared" si="13"/>
        <v>0.67036087735528416</v>
      </c>
    </row>
    <row r="15" spans="1:18" x14ac:dyDescent="0.3">
      <c r="A15" t="s">
        <v>17</v>
      </c>
      <c r="B15" s="5">
        <f t="shared" si="14"/>
        <v>11.52</v>
      </c>
      <c r="C15">
        <v>5.1999999999999993</v>
      </c>
      <c r="D15">
        <v>4.9500000000000028</v>
      </c>
      <c r="E15">
        <v>21.699999999999996</v>
      </c>
      <c r="F15">
        <v>21.550000000000004</v>
      </c>
      <c r="G15" s="5">
        <f t="shared" si="3"/>
        <v>5.36</v>
      </c>
      <c r="H15" s="5">
        <f t="shared" si="4"/>
        <v>5.1120000000000001</v>
      </c>
      <c r="I15" s="5">
        <f t="shared" si="5"/>
        <v>0.95399999999999996</v>
      </c>
      <c r="J15" s="5">
        <f t="shared" si="6"/>
        <v>18.920000000000002</v>
      </c>
      <c r="K15" s="5">
        <f t="shared" si="7"/>
        <v>0.60899999999999999</v>
      </c>
      <c r="M15">
        <f t="shared" si="8"/>
        <v>11.520080458489849</v>
      </c>
      <c r="N15" s="5">
        <f t="shared" si="9"/>
        <v>5.3596063053400496</v>
      </c>
      <c r="O15" s="5">
        <f t="shared" si="10"/>
        <v>5.1118359356841916</v>
      </c>
      <c r="P15" s="5">
        <f t="shared" si="11"/>
        <v>0.95377078920722369</v>
      </c>
      <c r="Q15" s="16">
        <f t="shared" si="12"/>
        <v>18.917834391644305</v>
      </c>
      <c r="R15" s="5">
        <f t="shared" si="13"/>
        <v>0.60895344678448382</v>
      </c>
    </row>
    <row r="16" spans="1:18" x14ac:dyDescent="0.3">
      <c r="A16" t="s">
        <v>17</v>
      </c>
      <c r="B16" s="5">
        <f t="shared" si="14"/>
        <v>11.52</v>
      </c>
      <c r="C16">
        <v>5.6999999999999993</v>
      </c>
      <c r="D16">
        <v>5.5</v>
      </c>
      <c r="E16">
        <v>22.199999999999996</v>
      </c>
      <c r="F16">
        <v>22.1</v>
      </c>
      <c r="G16" s="5">
        <f t="shared" si="3"/>
        <v>5.8520000000000003</v>
      </c>
      <c r="H16" s="5">
        <f t="shared" si="4"/>
        <v>5.6539999999999999</v>
      </c>
      <c r="I16" s="5">
        <f t="shared" si="5"/>
        <v>0.96599999999999997</v>
      </c>
      <c r="J16" s="5">
        <f t="shared" si="6"/>
        <v>20.65</v>
      </c>
      <c r="K16" s="5">
        <f t="shared" si="7"/>
        <v>0.55800000000000005</v>
      </c>
      <c r="M16">
        <f t="shared" si="8"/>
        <v>11.520080458489849</v>
      </c>
      <c r="N16" s="5">
        <f t="shared" si="9"/>
        <v>5.8524977946627228</v>
      </c>
      <c r="O16" s="5">
        <f t="shared" si="10"/>
        <v>5.6538809875341958</v>
      </c>
      <c r="P16" s="5">
        <f t="shared" si="11"/>
        <v>0.96606289927872191</v>
      </c>
      <c r="Q16" s="16">
        <f t="shared" si="12"/>
        <v>20.652565988315452</v>
      </c>
      <c r="R16" s="5">
        <f t="shared" si="13"/>
        <v>0.55780383246360454</v>
      </c>
    </row>
    <row r="17" spans="1:18" x14ac:dyDescent="0.3">
      <c r="A17" t="s">
        <v>17</v>
      </c>
      <c r="B17" s="5">
        <f t="shared" si="14"/>
        <v>11.52</v>
      </c>
      <c r="C17">
        <v>5.9000000000000021</v>
      </c>
      <c r="D17">
        <v>5.75</v>
      </c>
      <c r="E17">
        <v>22.4</v>
      </c>
      <c r="F17">
        <v>22.35</v>
      </c>
      <c r="G17" s="5">
        <f t="shared" si="3"/>
        <v>6.05</v>
      </c>
      <c r="H17" s="5">
        <f t="shared" si="4"/>
        <v>5.9</v>
      </c>
      <c r="I17" s="5">
        <f t="shared" si="5"/>
        <v>0.97499999999999998</v>
      </c>
      <c r="J17" s="5">
        <f t="shared" si="6"/>
        <v>21.35</v>
      </c>
      <c r="K17" s="5">
        <f t="shared" si="7"/>
        <v>0.54</v>
      </c>
      <c r="M17">
        <f t="shared" si="8"/>
        <v>11.520080458489849</v>
      </c>
      <c r="N17" s="5">
        <f t="shared" si="9"/>
        <v>6.0497867767888582</v>
      </c>
      <c r="O17" s="5">
        <f t="shared" si="10"/>
        <v>5.9004577133594109</v>
      </c>
      <c r="P17" s="5">
        <f t="shared" si="11"/>
        <v>0.97531664024881404</v>
      </c>
      <c r="Q17" s="16">
        <f t="shared" si="12"/>
        <v>21.346924560908388</v>
      </c>
      <c r="R17" s="5">
        <f t="shared" si="13"/>
        <v>0.53965996017927687</v>
      </c>
    </row>
    <row r="18" spans="1:18" x14ac:dyDescent="0.3">
      <c r="A18" t="s">
        <v>17</v>
      </c>
      <c r="B18" s="5">
        <f t="shared" si="14"/>
        <v>11.52</v>
      </c>
      <c r="C18">
        <v>6.3500000000000014</v>
      </c>
      <c r="D18">
        <v>6.3500000000000014</v>
      </c>
      <c r="E18">
        <v>22.849999999999998</v>
      </c>
      <c r="F18">
        <v>22.950000000000003</v>
      </c>
      <c r="G18" s="5">
        <f t="shared" si="3"/>
        <v>6.4939999999999998</v>
      </c>
      <c r="H18" s="5">
        <f t="shared" si="4"/>
        <v>6.4930000000000003</v>
      </c>
      <c r="I18" s="5">
        <f t="shared" si="5"/>
        <v>1</v>
      </c>
      <c r="J18" s="5">
        <f t="shared" si="6"/>
        <v>22.91</v>
      </c>
      <c r="K18" s="5">
        <f t="shared" si="7"/>
        <v>0.503</v>
      </c>
      <c r="M18">
        <f t="shared" si="8"/>
        <v>11.520080458489849</v>
      </c>
      <c r="N18" s="5">
        <f t="shared" si="9"/>
        <v>6.4939451721034374</v>
      </c>
      <c r="O18" s="5">
        <f t="shared" si="10"/>
        <v>6.492693480895908</v>
      </c>
      <c r="P18" s="5">
        <f t="shared" si="11"/>
        <v>0.99980725257538261</v>
      </c>
      <c r="Q18" s="16">
        <f t="shared" si="12"/>
        <v>22.910140033218049</v>
      </c>
      <c r="R18" s="5">
        <f t="shared" si="13"/>
        <v>0.50283762743425242</v>
      </c>
    </row>
    <row r="19" spans="1:18" x14ac:dyDescent="0.3">
      <c r="A19" t="s">
        <v>17</v>
      </c>
      <c r="B19" s="5">
        <f>ROUND(M19,2)</f>
        <v>15.58</v>
      </c>
      <c r="C19">
        <v>4.1000000000000014</v>
      </c>
      <c r="D19">
        <v>0</v>
      </c>
      <c r="E19">
        <v>20.599999999999998</v>
      </c>
      <c r="F19" s="6" t="s">
        <v>30</v>
      </c>
      <c r="G19" s="5">
        <f t="shared" si="3"/>
        <v>4.4240000000000004</v>
      </c>
      <c r="H19" s="5">
        <f t="shared" si="4"/>
        <v>0</v>
      </c>
      <c r="I19" s="5">
        <f t="shared" si="5"/>
        <v>0</v>
      </c>
      <c r="J19" s="5">
        <f>ROUND(Q19,2)</f>
        <v>15.58</v>
      </c>
      <c r="K19" s="5">
        <f>ROUND(R19,3)</f>
        <v>1</v>
      </c>
      <c r="M19">
        <v>15.582032248880651</v>
      </c>
      <c r="N19" s="5">
        <f>(C19+((((1000*M19)/(30*E19))^2)/1962))</f>
        <v>4.4240203184095677</v>
      </c>
      <c r="O19" s="5">
        <f>IF(D19=0,0,(D19+((((1000*M19)/(30*F19))^2)/1962)))</f>
        <v>0</v>
      </c>
      <c r="P19" s="5">
        <f t="shared" si="11"/>
        <v>0</v>
      </c>
      <c r="Q19" s="5">
        <f>M19</f>
        <v>15.582032248880651</v>
      </c>
      <c r="R19" s="5">
        <f>M19/Q19</f>
        <v>1</v>
      </c>
    </row>
    <row r="20" spans="1:18" x14ac:dyDescent="0.3">
      <c r="A20" t="s">
        <v>17</v>
      </c>
      <c r="B20" s="5">
        <f t="shared" ref="B20:B21" si="15">ROUND(M20,2)</f>
        <v>15.58</v>
      </c>
      <c r="C20">
        <v>4.1500000000000021</v>
      </c>
      <c r="D20">
        <v>0</v>
      </c>
      <c r="E20">
        <v>20.65</v>
      </c>
      <c r="F20">
        <v>16.250000000000004</v>
      </c>
      <c r="G20" s="5">
        <f t="shared" si="3"/>
        <v>4.4720000000000004</v>
      </c>
      <c r="H20" s="5">
        <f t="shared" si="4"/>
        <v>0</v>
      </c>
      <c r="I20" s="5">
        <f t="shared" si="5"/>
        <v>0</v>
      </c>
      <c r="J20" s="5">
        <f>ROUND(Q20,2)</f>
        <v>15.8</v>
      </c>
      <c r="K20" s="5">
        <f>ROUND(R20,3)</f>
        <v>0.98599999999999999</v>
      </c>
      <c r="M20">
        <f>M19</f>
        <v>15.582032248880651</v>
      </c>
      <c r="N20" s="5">
        <f>(C20+((((1000*M20)/(30*E20))^2)/1962))</f>
        <v>4.4724531123950646</v>
      </c>
      <c r="O20" s="5">
        <f>IF(D20=0,0,(D20+((((1000*M20)/(30*F20))^2)/1962)))</f>
        <v>0</v>
      </c>
      <c r="P20" s="5">
        <f>O20/N20</f>
        <v>0</v>
      </c>
      <c r="Q20" s="16">
        <f xml:space="preserve"> 3.5195*N20+0.0547</f>
        <v>15.79549872907443</v>
      </c>
      <c r="R20" s="5">
        <f>M20/Q20</f>
        <v>0.98648561315757288</v>
      </c>
    </row>
    <row r="21" spans="1:18" x14ac:dyDescent="0.3">
      <c r="A21" t="s">
        <v>17</v>
      </c>
      <c r="B21" s="5">
        <f t="shared" si="15"/>
        <v>15.58</v>
      </c>
      <c r="C21">
        <v>4.1500000000000021</v>
      </c>
      <c r="D21">
        <v>0</v>
      </c>
      <c r="E21">
        <v>20.65</v>
      </c>
      <c r="F21">
        <v>16.550000000000004</v>
      </c>
      <c r="G21" s="5">
        <f t="shared" ref="G21:G44" si="16">ROUND(N21,3)</f>
        <v>4.4720000000000004</v>
      </c>
      <c r="H21" s="5">
        <f t="shared" ref="H21:H44" si="17">ROUND(O21,3)</f>
        <v>0</v>
      </c>
      <c r="I21" s="5">
        <f t="shared" ref="I21:I44" si="18">ROUND(P21,3)</f>
        <v>0</v>
      </c>
      <c r="J21" s="5">
        <f t="shared" ref="J21:J42" si="19">ROUND(Q21,2)</f>
        <v>15.8</v>
      </c>
      <c r="K21" s="5">
        <f t="shared" ref="K21:K42" si="20">ROUND(R21,3)</f>
        <v>0.98599999999999999</v>
      </c>
      <c r="M21">
        <f t="shared" ref="M21:M42" si="21">M20</f>
        <v>15.582032248880651</v>
      </c>
      <c r="N21" s="5">
        <f t="shared" ref="N21:N42" si="22">(C21+((((1000*M21)/(30*E21))^2)/1962))</f>
        <v>4.4724531123950646</v>
      </c>
      <c r="O21" s="5">
        <f t="shared" ref="O21:O42" si="23">IF(D21=0,0,(D21+((((1000*M21)/(30*F21))^2)/1962)))</f>
        <v>0</v>
      </c>
      <c r="P21" s="5">
        <f t="shared" ref="P21:P43" si="24">O21/N21</f>
        <v>0</v>
      </c>
      <c r="Q21" s="16">
        <f t="shared" ref="Q21:Q42" si="25" xml:space="preserve"> 3.5195*N21+0.0547</f>
        <v>15.79549872907443</v>
      </c>
      <c r="R21" s="5">
        <f t="shared" ref="R21:R42" si="26">M21/Q21</f>
        <v>0.98648561315757288</v>
      </c>
    </row>
    <row r="22" spans="1:18" x14ac:dyDescent="0.3">
      <c r="A22" t="s">
        <v>17</v>
      </c>
      <c r="B22" s="5">
        <f t="shared" ref="B22:B42" si="27">ROUND(M22,2)</f>
        <v>15.58</v>
      </c>
      <c r="C22">
        <v>4.18</v>
      </c>
      <c r="D22">
        <v>0.65000000000000213</v>
      </c>
      <c r="E22">
        <v>20.679999999999996</v>
      </c>
      <c r="F22">
        <v>17.250000000000004</v>
      </c>
      <c r="G22" s="5">
        <f t="shared" si="16"/>
        <v>4.5019999999999998</v>
      </c>
      <c r="H22" s="5">
        <f t="shared" si="17"/>
        <v>1.1120000000000001</v>
      </c>
      <c r="I22" s="5">
        <f t="shared" si="18"/>
        <v>0.247</v>
      </c>
      <c r="J22" s="5">
        <f t="shared" si="19"/>
        <v>15.9</v>
      </c>
      <c r="K22" s="5">
        <f t="shared" si="20"/>
        <v>0.98</v>
      </c>
      <c r="M22">
        <f t="shared" si="21"/>
        <v>15.582032248880651</v>
      </c>
      <c r="N22" s="5">
        <f t="shared" si="22"/>
        <v>4.5015182403697018</v>
      </c>
      <c r="O22" s="5">
        <f t="shared" si="23"/>
        <v>1.1120920388835422</v>
      </c>
      <c r="P22" s="5">
        <f t="shared" si="24"/>
        <v>0.24704821340282029</v>
      </c>
      <c r="Q22" s="16">
        <f t="shared" si="25"/>
        <v>15.897793446981165</v>
      </c>
      <c r="R22" s="5">
        <f t="shared" si="26"/>
        <v>0.9801380487705057</v>
      </c>
    </row>
    <row r="23" spans="1:18" x14ac:dyDescent="0.3">
      <c r="A23" t="s">
        <v>17</v>
      </c>
      <c r="B23" s="5">
        <f t="shared" si="27"/>
        <v>15.58</v>
      </c>
      <c r="C23">
        <v>4.1000000000000014</v>
      </c>
      <c r="D23">
        <v>0.75</v>
      </c>
      <c r="E23">
        <v>20.599999999999998</v>
      </c>
      <c r="F23">
        <v>17.350000000000001</v>
      </c>
      <c r="G23" s="5">
        <f t="shared" si="16"/>
        <v>4.4240000000000004</v>
      </c>
      <c r="H23" s="5">
        <f t="shared" si="17"/>
        <v>1.2070000000000001</v>
      </c>
      <c r="I23" s="5">
        <f t="shared" si="18"/>
        <v>0.27300000000000002</v>
      </c>
      <c r="J23" s="5">
        <f t="shared" si="19"/>
        <v>15.63</v>
      </c>
      <c r="K23" s="5">
        <f t="shared" si="20"/>
        <v>0.997</v>
      </c>
      <c r="M23">
        <f t="shared" si="21"/>
        <v>15.582032248880651</v>
      </c>
      <c r="N23" s="5">
        <f t="shared" si="22"/>
        <v>4.4240203184095677</v>
      </c>
      <c r="O23" s="5">
        <f t="shared" si="23"/>
        <v>1.2067806802490959</v>
      </c>
      <c r="P23" s="5">
        <f t="shared" si="24"/>
        <v>0.27277919028250142</v>
      </c>
      <c r="Q23" s="16">
        <f t="shared" si="25"/>
        <v>15.625039510642473</v>
      </c>
      <c r="R23" s="5">
        <f t="shared" si="26"/>
        <v>0.99724754220733147</v>
      </c>
    </row>
    <row r="24" spans="1:18" x14ac:dyDescent="0.3">
      <c r="A24" t="s">
        <v>17</v>
      </c>
      <c r="B24" s="5">
        <f t="shared" si="27"/>
        <v>15.58</v>
      </c>
      <c r="C24">
        <v>4.1500000000000021</v>
      </c>
      <c r="D24">
        <v>1.5</v>
      </c>
      <c r="E24">
        <v>20.65</v>
      </c>
      <c r="F24">
        <v>18.100000000000001</v>
      </c>
      <c r="G24" s="5">
        <f t="shared" si="16"/>
        <v>4.4720000000000004</v>
      </c>
      <c r="H24" s="5">
        <f t="shared" si="17"/>
        <v>1.92</v>
      </c>
      <c r="I24" s="5">
        <f t="shared" si="18"/>
        <v>0.42899999999999999</v>
      </c>
      <c r="J24" s="5">
        <f t="shared" si="19"/>
        <v>15.8</v>
      </c>
      <c r="K24" s="5">
        <f t="shared" si="20"/>
        <v>0.98599999999999999</v>
      </c>
      <c r="M24">
        <f t="shared" si="21"/>
        <v>15.582032248880651</v>
      </c>
      <c r="N24" s="5">
        <f t="shared" si="22"/>
        <v>4.4724531123950646</v>
      </c>
      <c r="O24" s="5">
        <f t="shared" si="23"/>
        <v>1.919710211288677</v>
      </c>
      <c r="P24" s="5">
        <f t="shared" si="24"/>
        <v>0.42922981259844756</v>
      </c>
      <c r="Q24" s="16">
        <f t="shared" si="25"/>
        <v>15.79549872907443</v>
      </c>
      <c r="R24" s="5">
        <f t="shared" si="26"/>
        <v>0.98648561315757288</v>
      </c>
    </row>
    <row r="25" spans="1:18" x14ac:dyDescent="0.3">
      <c r="A25" t="s">
        <v>17</v>
      </c>
      <c r="B25" s="5">
        <f t="shared" si="27"/>
        <v>15.58</v>
      </c>
      <c r="C25">
        <v>4.3000000000000007</v>
      </c>
      <c r="D25">
        <v>2.25</v>
      </c>
      <c r="E25">
        <v>20.799999999999997</v>
      </c>
      <c r="F25">
        <v>18.850000000000001</v>
      </c>
      <c r="G25" s="5">
        <f t="shared" si="16"/>
        <v>4.6180000000000003</v>
      </c>
      <c r="H25" s="5">
        <f t="shared" si="17"/>
        <v>2.637</v>
      </c>
      <c r="I25" s="5">
        <f t="shared" si="18"/>
        <v>0.57099999999999995</v>
      </c>
      <c r="J25" s="5">
        <f t="shared" si="19"/>
        <v>16.309999999999999</v>
      </c>
      <c r="K25" s="5">
        <f t="shared" si="20"/>
        <v>0.95599999999999996</v>
      </c>
      <c r="M25">
        <f t="shared" si="21"/>
        <v>15.582032248880651</v>
      </c>
      <c r="N25" s="5">
        <f t="shared" si="22"/>
        <v>4.617819115940005</v>
      </c>
      <c r="O25" s="5">
        <f t="shared" si="23"/>
        <v>2.6369759509186261</v>
      </c>
      <c r="P25" s="5">
        <f t="shared" si="24"/>
        <v>0.57104357808563544</v>
      </c>
      <c r="Q25" s="16">
        <f t="shared" si="25"/>
        <v>16.307114378550846</v>
      </c>
      <c r="R25" s="5">
        <f t="shared" si="26"/>
        <v>0.95553584080921672</v>
      </c>
    </row>
    <row r="26" spans="1:18" x14ac:dyDescent="0.3">
      <c r="A26" t="s">
        <v>17</v>
      </c>
      <c r="B26" s="5">
        <f t="shared" si="27"/>
        <v>15.58</v>
      </c>
      <c r="C26">
        <v>4.4000000000000021</v>
      </c>
      <c r="D26">
        <v>2.4500000000000028</v>
      </c>
      <c r="E26">
        <v>20.9</v>
      </c>
      <c r="F26">
        <v>19.050000000000004</v>
      </c>
      <c r="G26" s="5">
        <f t="shared" si="16"/>
        <v>4.7149999999999999</v>
      </c>
      <c r="H26" s="5">
        <f t="shared" si="17"/>
        <v>2.8290000000000002</v>
      </c>
      <c r="I26" s="5">
        <f t="shared" si="18"/>
        <v>0.6</v>
      </c>
      <c r="J26" s="5">
        <f t="shared" si="19"/>
        <v>16.649999999999999</v>
      </c>
      <c r="K26" s="5">
        <f t="shared" si="20"/>
        <v>0.93600000000000005</v>
      </c>
      <c r="M26">
        <f t="shared" si="21"/>
        <v>15.582032248880651</v>
      </c>
      <c r="N26" s="5">
        <f t="shared" si="22"/>
        <v>4.7147850605990804</v>
      </c>
      <c r="O26" s="5">
        <f t="shared" si="23"/>
        <v>2.8288931250688116</v>
      </c>
      <c r="P26" s="5">
        <f t="shared" si="24"/>
        <v>0.60000468498756132</v>
      </c>
      <c r="Q26" s="16">
        <f t="shared" si="25"/>
        <v>16.648386020778464</v>
      </c>
      <c r="R26" s="5">
        <f t="shared" si="26"/>
        <v>0.93594851954015712</v>
      </c>
    </row>
    <row r="27" spans="1:18" x14ac:dyDescent="0.3">
      <c r="A27" t="s">
        <v>17</v>
      </c>
      <c r="B27" s="5">
        <f t="shared" si="27"/>
        <v>15.58</v>
      </c>
      <c r="C27">
        <v>4.5</v>
      </c>
      <c r="D27">
        <v>2.6500000000000021</v>
      </c>
      <c r="E27">
        <v>20.999999999999996</v>
      </c>
      <c r="F27">
        <v>19.250000000000004</v>
      </c>
      <c r="G27" s="5">
        <f t="shared" si="16"/>
        <v>4.8120000000000003</v>
      </c>
      <c r="H27" s="5">
        <f t="shared" si="17"/>
        <v>3.0209999999999999</v>
      </c>
      <c r="I27" s="5">
        <f t="shared" si="18"/>
        <v>0.628</v>
      </c>
      <c r="J27" s="5">
        <f t="shared" si="19"/>
        <v>16.989999999999998</v>
      </c>
      <c r="K27" s="5">
        <f t="shared" si="20"/>
        <v>0.91700000000000004</v>
      </c>
      <c r="M27">
        <f t="shared" si="21"/>
        <v>15.582032248880651</v>
      </c>
      <c r="N27" s="5">
        <f t="shared" si="22"/>
        <v>4.8117942456242258</v>
      </c>
      <c r="O27" s="5">
        <f t="shared" si="23"/>
        <v>3.0210609204123036</v>
      </c>
      <c r="P27" s="5">
        <f t="shared" si="24"/>
        <v>0.62784499215850964</v>
      </c>
      <c r="Q27" s="16">
        <f t="shared" si="25"/>
        <v>16.989809847474461</v>
      </c>
      <c r="R27" s="5">
        <f t="shared" si="26"/>
        <v>0.91713988495268084</v>
      </c>
    </row>
    <row r="28" spans="1:18" x14ac:dyDescent="0.3">
      <c r="A28" t="s">
        <v>17</v>
      </c>
      <c r="B28" s="5">
        <f t="shared" si="27"/>
        <v>15.58</v>
      </c>
      <c r="C28">
        <v>4.5500000000000007</v>
      </c>
      <c r="D28">
        <v>3.1000000000000014</v>
      </c>
      <c r="E28">
        <v>21.049999999999997</v>
      </c>
      <c r="F28">
        <v>19.700000000000003</v>
      </c>
      <c r="G28" s="5">
        <f t="shared" si="16"/>
        <v>4.8600000000000003</v>
      </c>
      <c r="H28" s="5">
        <f t="shared" si="17"/>
        <v>3.4540000000000002</v>
      </c>
      <c r="I28" s="5">
        <f t="shared" si="18"/>
        <v>0.71099999999999997</v>
      </c>
      <c r="J28" s="5">
        <f t="shared" si="19"/>
        <v>17.16</v>
      </c>
      <c r="K28" s="5">
        <f t="shared" si="20"/>
        <v>0.90800000000000003</v>
      </c>
      <c r="M28">
        <f t="shared" si="21"/>
        <v>15.582032248880651</v>
      </c>
      <c r="N28" s="5">
        <f t="shared" si="22"/>
        <v>4.8603147969607114</v>
      </c>
      <c r="O28" s="5">
        <f t="shared" si="23"/>
        <v>3.4543025131291296</v>
      </c>
      <c r="P28" s="5">
        <f t="shared" si="24"/>
        <v>0.71071579875632751</v>
      </c>
      <c r="Q28" s="16">
        <f t="shared" si="25"/>
        <v>17.160577927903223</v>
      </c>
      <c r="R28" s="5">
        <f t="shared" si="26"/>
        <v>0.90801325656661913</v>
      </c>
    </row>
    <row r="29" spans="1:18" x14ac:dyDescent="0.3">
      <c r="A29" t="s">
        <v>17</v>
      </c>
      <c r="B29" s="5">
        <f t="shared" si="27"/>
        <v>15.58</v>
      </c>
      <c r="C29">
        <v>4.1999999999999993</v>
      </c>
      <c r="D29">
        <v>1.25</v>
      </c>
      <c r="E29">
        <v>20.699999999999996</v>
      </c>
      <c r="F29">
        <v>17.850000000000001</v>
      </c>
      <c r="G29" s="5">
        <f t="shared" si="16"/>
        <v>4.5209999999999999</v>
      </c>
      <c r="H29" s="5">
        <f t="shared" si="17"/>
        <v>1.6819999999999999</v>
      </c>
      <c r="I29" s="5">
        <f t="shared" si="18"/>
        <v>0.372</v>
      </c>
      <c r="J29" s="5">
        <f t="shared" si="19"/>
        <v>15.97</v>
      </c>
      <c r="K29" s="5">
        <f t="shared" si="20"/>
        <v>0.97599999999999998</v>
      </c>
      <c r="M29">
        <f t="shared" si="21"/>
        <v>15.582032248880651</v>
      </c>
      <c r="N29" s="5">
        <f t="shared" si="22"/>
        <v>4.5208972492246806</v>
      </c>
      <c r="O29" s="5">
        <f t="shared" si="23"/>
        <v>1.6815491288916617</v>
      </c>
      <c r="P29" s="5">
        <f t="shared" si="24"/>
        <v>0.37195030901886611</v>
      </c>
      <c r="Q29" s="16">
        <f t="shared" si="25"/>
        <v>15.965997868646264</v>
      </c>
      <c r="R29" s="5">
        <f t="shared" si="26"/>
        <v>0.97595104152433609</v>
      </c>
    </row>
    <row r="30" spans="1:18" x14ac:dyDescent="0.3">
      <c r="A30" t="s">
        <v>17</v>
      </c>
      <c r="B30" s="5">
        <f t="shared" si="27"/>
        <v>15.58</v>
      </c>
      <c r="C30">
        <v>4.5</v>
      </c>
      <c r="D30">
        <v>2.75</v>
      </c>
      <c r="E30">
        <v>20.999999999999996</v>
      </c>
      <c r="F30">
        <v>19.350000000000001</v>
      </c>
      <c r="G30" s="5">
        <f t="shared" si="16"/>
        <v>4.8120000000000003</v>
      </c>
      <c r="H30" s="5">
        <f t="shared" si="17"/>
        <v>3.117</v>
      </c>
      <c r="I30" s="5">
        <f t="shared" si="18"/>
        <v>0.64800000000000002</v>
      </c>
      <c r="J30" s="5">
        <f t="shared" si="19"/>
        <v>16.989999999999998</v>
      </c>
      <c r="K30" s="5">
        <f t="shared" si="20"/>
        <v>0.91700000000000004</v>
      </c>
      <c r="M30">
        <f t="shared" si="21"/>
        <v>15.582032248880651</v>
      </c>
      <c r="N30" s="5">
        <f t="shared" si="22"/>
        <v>4.8117942456242258</v>
      </c>
      <c r="O30" s="5">
        <f t="shared" si="23"/>
        <v>3.1172355756405756</v>
      </c>
      <c r="P30" s="5">
        <f t="shared" si="24"/>
        <v>0.64783226724113219</v>
      </c>
      <c r="Q30" s="16">
        <f t="shared" si="25"/>
        <v>16.989809847474461</v>
      </c>
      <c r="R30" s="5">
        <f t="shared" si="26"/>
        <v>0.91713988495268084</v>
      </c>
    </row>
    <row r="31" spans="1:18" x14ac:dyDescent="0.3">
      <c r="A31" t="s">
        <v>17</v>
      </c>
      <c r="B31" s="5">
        <f t="shared" si="27"/>
        <v>15.58</v>
      </c>
      <c r="C31">
        <v>4.6000000000000014</v>
      </c>
      <c r="D31">
        <v>2.9500000000000028</v>
      </c>
      <c r="E31">
        <v>21.099999999999998</v>
      </c>
      <c r="F31">
        <v>19.550000000000004</v>
      </c>
      <c r="G31" s="5">
        <f t="shared" si="16"/>
        <v>4.9089999999999998</v>
      </c>
      <c r="H31" s="5">
        <f t="shared" si="17"/>
        <v>3.31</v>
      </c>
      <c r="I31" s="5">
        <f t="shared" si="18"/>
        <v>0.67400000000000004</v>
      </c>
      <c r="J31" s="5">
        <f t="shared" si="19"/>
        <v>17.329999999999998</v>
      </c>
      <c r="K31" s="5">
        <f t="shared" si="20"/>
        <v>0.89900000000000002</v>
      </c>
      <c r="M31">
        <f t="shared" si="21"/>
        <v>15.582032248880651</v>
      </c>
      <c r="N31" s="5">
        <f t="shared" si="22"/>
        <v>4.9088458532384358</v>
      </c>
      <c r="O31" s="5">
        <f t="shared" si="23"/>
        <v>3.3097602378851119</v>
      </c>
      <c r="P31" s="5">
        <f t="shared" si="24"/>
        <v>0.67424407627337002</v>
      </c>
      <c r="Q31" s="16">
        <f t="shared" si="25"/>
        <v>17.331382980472675</v>
      </c>
      <c r="R31" s="5">
        <f t="shared" si="26"/>
        <v>0.89906456203968121</v>
      </c>
    </row>
    <row r="32" spans="1:18" x14ac:dyDescent="0.3">
      <c r="A32" t="s">
        <v>17</v>
      </c>
      <c r="B32" s="5">
        <f t="shared" si="27"/>
        <v>15.58</v>
      </c>
      <c r="C32">
        <v>4.75</v>
      </c>
      <c r="D32">
        <v>3.4500000000000028</v>
      </c>
      <c r="E32">
        <v>21.249999999999996</v>
      </c>
      <c r="F32">
        <v>20.050000000000004</v>
      </c>
      <c r="G32" s="5">
        <f t="shared" si="16"/>
        <v>5.0549999999999997</v>
      </c>
      <c r="H32" s="5">
        <f t="shared" si="17"/>
        <v>3.7919999999999998</v>
      </c>
      <c r="I32" s="5">
        <f t="shared" si="18"/>
        <v>0.75</v>
      </c>
      <c r="J32" s="5">
        <f t="shared" si="19"/>
        <v>17.84</v>
      </c>
      <c r="K32" s="5">
        <f t="shared" si="20"/>
        <v>0.873</v>
      </c>
      <c r="M32">
        <f t="shared" si="21"/>
        <v>15.582032248880651</v>
      </c>
      <c r="N32" s="5">
        <f t="shared" si="22"/>
        <v>5.0545010653459563</v>
      </c>
      <c r="O32" s="5">
        <f t="shared" si="23"/>
        <v>3.7920408139757456</v>
      </c>
      <c r="P32" s="5">
        <f t="shared" si="24"/>
        <v>0.75023049059664182</v>
      </c>
      <c r="Q32" s="16">
        <f t="shared" si="25"/>
        <v>17.844016499485093</v>
      </c>
      <c r="R32" s="5">
        <f t="shared" si="26"/>
        <v>0.873235700568327</v>
      </c>
    </row>
    <row r="33" spans="1:18" x14ac:dyDescent="0.3">
      <c r="A33" t="s">
        <v>17</v>
      </c>
      <c r="B33" s="5">
        <f t="shared" si="27"/>
        <v>15.58</v>
      </c>
      <c r="C33">
        <v>5.25</v>
      </c>
      <c r="D33">
        <v>4.3500000000000014</v>
      </c>
      <c r="E33">
        <v>21.749999999999996</v>
      </c>
      <c r="F33">
        <v>20.950000000000003</v>
      </c>
      <c r="G33" s="5">
        <f t="shared" si="16"/>
        <v>5.5410000000000004</v>
      </c>
      <c r="H33" s="5">
        <f t="shared" si="17"/>
        <v>4.6630000000000003</v>
      </c>
      <c r="I33" s="5">
        <f t="shared" si="18"/>
        <v>0.84199999999999997</v>
      </c>
      <c r="J33" s="5">
        <f t="shared" si="19"/>
        <v>19.559999999999999</v>
      </c>
      <c r="K33" s="5">
        <f t="shared" si="20"/>
        <v>0.79700000000000004</v>
      </c>
      <c r="M33">
        <f t="shared" si="21"/>
        <v>15.582032248880651</v>
      </c>
      <c r="N33" s="5">
        <f t="shared" si="22"/>
        <v>5.5406619364677683</v>
      </c>
      <c r="O33" s="5">
        <f t="shared" si="23"/>
        <v>4.6632842996343928</v>
      </c>
      <c r="P33" s="5">
        <f t="shared" si="24"/>
        <v>0.84164750585871095</v>
      </c>
      <c r="Q33" s="16">
        <f t="shared" si="25"/>
        <v>19.555059685398309</v>
      </c>
      <c r="R33" s="5">
        <f t="shared" si="26"/>
        <v>0.79682867245430589</v>
      </c>
    </row>
    <row r="34" spans="1:18" x14ac:dyDescent="0.3">
      <c r="A34" t="s">
        <v>17</v>
      </c>
      <c r="B34" s="5">
        <f t="shared" si="27"/>
        <v>15.58</v>
      </c>
      <c r="C34">
        <v>5.5800000000000018</v>
      </c>
      <c r="D34">
        <v>4.7000000000000028</v>
      </c>
      <c r="E34">
        <v>22.08</v>
      </c>
      <c r="F34">
        <v>21.300000000000004</v>
      </c>
      <c r="G34" s="5">
        <f t="shared" si="16"/>
        <v>5.8620000000000001</v>
      </c>
      <c r="H34" s="5">
        <f t="shared" si="17"/>
        <v>5.0030000000000001</v>
      </c>
      <c r="I34" s="5">
        <f t="shared" si="18"/>
        <v>0.85299999999999998</v>
      </c>
      <c r="J34" s="5">
        <f t="shared" si="19"/>
        <v>20.69</v>
      </c>
      <c r="K34" s="5">
        <f t="shared" si="20"/>
        <v>0.753</v>
      </c>
      <c r="M34">
        <f t="shared" si="21"/>
        <v>15.582032248880651</v>
      </c>
      <c r="N34" s="5">
        <f t="shared" si="22"/>
        <v>5.8620385979513818</v>
      </c>
      <c r="O34" s="5">
        <f t="shared" si="23"/>
        <v>5.0030731607932388</v>
      </c>
      <c r="P34" s="5">
        <f t="shared" si="24"/>
        <v>0.85346984281912996</v>
      </c>
      <c r="Q34" s="16">
        <f t="shared" si="25"/>
        <v>20.686144845489888</v>
      </c>
      <c r="R34" s="5">
        <f t="shared" si="26"/>
        <v>0.75325936104899383</v>
      </c>
    </row>
    <row r="35" spans="1:18" x14ac:dyDescent="0.3">
      <c r="A35" t="s">
        <v>17</v>
      </c>
      <c r="B35" s="5">
        <f t="shared" si="27"/>
        <v>15.58</v>
      </c>
      <c r="C35">
        <v>5.8000000000000007</v>
      </c>
      <c r="D35">
        <v>5.1000000000000014</v>
      </c>
      <c r="E35">
        <v>22.299999999999997</v>
      </c>
      <c r="F35">
        <v>21.700000000000003</v>
      </c>
      <c r="G35" s="5">
        <f t="shared" si="16"/>
        <v>6.077</v>
      </c>
      <c r="H35" s="5">
        <f t="shared" si="17"/>
        <v>5.3920000000000003</v>
      </c>
      <c r="I35" s="5">
        <f t="shared" si="18"/>
        <v>0.88700000000000001</v>
      </c>
      <c r="J35" s="5">
        <f t="shared" si="19"/>
        <v>21.44</v>
      </c>
      <c r="K35" s="5">
        <f t="shared" si="20"/>
        <v>0.72699999999999998</v>
      </c>
      <c r="M35">
        <f t="shared" si="21"/>
        <v>15.582032248880651</v>
      </c>
      <c r="N35" s="5">
        <f t="shared" si="22"/>
        <v>6.0765011609328239</v>
      </c>
      <c r="O35" s="5">
        <f t="shared" si="23"/>
        <v>5.3920029355481836</v>
      </c>
      <c r="P35" s="5">
        <f t="shared" si="24"/>
        <v>0.88735323054236681</v>
      </c>
      <c r="Q35" s="16">
        <f t="shared" si="25"/>
        <v>21.440945835903072</v>
      </c>
      <c r="R35" s="5">
        <f t="shared" si="26"/>
        <v>0.72674183164011297</v>
      </c>
    </row>
    <row r="36" spans="1:18" x14ac:dyDescent="0.3">
      <c r="A36" t="s">
        <v>17</v>
      </c>
      <c r="B36" s="5">
        <f t="shared" si="27"/>
        <v>15.58</v>
      </c>
      <c r="C36">
        <v>6.0500000000000007</v>
      </c>
      <c r="D36">
        <v>5.3000000000000007</v>
      </c>
      <c r="E36">
        <v>22.549999999999997</v>
      </c>
      <c r="F36">
        <v>21.900000000000002</v>
      </c>
      <c r="G36" s="5">
        <f t="shared" si="16"/>
        <v>6.32</v>
      </c>
      <c r="H36" s="5">
        <f t="shared" si="17"/>
        <v>5.5869999999999997</v>
      </c>
      <c r="I36" s="5">
        <f t="shared" si="18"/>
        <v>0.88400000000000001</v>
      </c>
      <c r="J36" s="5">
        <f t="shared" si="19"/>
        <v>22.3</v>
      </c>
      <c r="K36" s="5">
        <f t="shared" si="20"/>
        <v>0.69899999999999995</v>
      </c>
      <c r="M36">
        <f t="shared" si="21"/>
        <v>15.582032248880651</v>
      </c>
      <c r="N36" s="5">
        <f t="shared" si="22"/>
        <v>6.3204042995271088</v>
      </c>
      <c r="O36" s="5">
        <f t="shared" si="23"/>
        <v>5.5866939019626027</v>
      </c>
      <c r="P36" s="5">
        <f t="shared" si="24"/>
        <v>0.88391400885234472</v>
      </c>
      <c r="Q36" s="16">
        <f t="shared" si="25"/>
        <v>22.299362932185659</v>
      </c>
      <c r="R36" s="5">
        <f t="shared" si="26"/>
        <v>0.69876580314276215</v>
      </c>
    </row>
    <row r="37" spans="1:18" x14ac:dyDescent="0.3">
      <c r="A37" t="s">
        <v>17</v>
      </c>
      <c r="B37" s="5">
        <f t="shared" si="27"/>
        <v>15.58</v>
      </c>
      <c r="C37">
        <v>6.3000000000000007</v>
      </c>
      <c r="D37">
        <v>5.8000000000000007</v>
      </c>
      <c r="E37">
        <v>22.799999999999997</v>
      </c>
      <c r="F37">
        <v>22.400000000000002</v>
      </c>
      <c r="G37" s="5">
        <f t="shared" si="16"/>
        <v>6.5650000000000004</v>
      </c>
      <c r="H37" s="5">
        <f t="shared" si="17"/>
        <v>6.0739999999999998</v>
      </c>
      <c r="I37" s="5">
        <f t="shared" si="18"/>
        <v>0.92500000000000004</v>
      </c>
      <c r="J37" s="5">
        <f t="shared" si="19"/>
        <v>23.16</v>
      </c>
      <c r="K37" s="5">
        <f t="shared" si="20"/>
        <v>0.67300000000000004</v>
      </c>
      <c r="M37">
        <f t="shared" si="21"/>
        <v>15.582032248880651</v>
      </c>
      <c r="N37" s="5">
        <f t="shared" si="22"/>
        <v>6.5645068911978379</v>
      </c>
      <c r="O37" s="5">
        <f t="shared" si="23"/>
        <v>6.0740379111931677</v>
      </c>
      <c r="P37" s="5">
        <f t="shared" si="24"/>
        <v>0.92528471854263328</v>
      </c>
      <c r="Q37" s="16">
        <f t="shared" si="25"/>
        <v>23.158482003570789</v>
      </c>
      <c r="R37" s="5">
        <f t="shared" si="26"/>
        <v>0.67284342067317149</v>
      </c>
    </row>
    <row r="38" spans="1:18" x14ac:dyDescent="0.3">
      <c r="A38" t="s">
        <v>17</v>
      </c>
      <c r="B38" s="5">
        <f t="shared" si="27"/>
        <v>15.58</v>
      </c>
      <c r="C38">
        <v>6.6500000000000021</v>
      </c>
      <c r="D38">
        <v>6.2000000000000028</v>
      </c>
      <c r="E38">
        <v>23.15</v>
      </c>
      <c r="F38">
        <v>22.800000000000004</v>
      </c>
      <c r="G38" s="5">
        <f t="shared" si="16"/>
        <v>6.907</v>
      </c>
      <c r="H38" s="5">
        <f t="shared" si="17"/>
        <v>6.4649999999999999</v>
      </c>
      <c r="I38" s="5">
        <f t="shared" si="18"/>
        <v>0.93600000000000005</v>
      </c>
      <c r="J38" s="5">
        <f t="shared" si="19"/>
        <v>24.36</v>
      </c>
      <c r="K38" s="5">
        <f t="shared" si="20"/>
        <v>0.64</v>
      </c>
      <c r="M38">
        <f t="shared" si="21"/>
        <v>15.582032248880651</v>
      </c>
      <c r="N38" s="5">
        <f t="shared" si="22"/>
        <v>6.9065693030620743</v>
      </c>
      <c r="O38" s="5">
        <f t="shared" si="23"/>
        <v>6.4645068911978392</v>
      </c>
      <c r="P38" s="5">
        <f t="shared" si="24"/>
        <v>0.93599392224034528</v>
      </c>
      <c r="Q38" s="16">
        <f t="shared" si="25"/>
        <v>24.36237066212697</v>
      </c>
      <c r="R38" s="5">
        <f t="shared" si="26"/>
        <v>0.63959425234031198</v>
      </c>
    </row>
    <row r="39" spans="1:18" x14ac:dyDescent="0.3">
      <c r="A39" t="s">
        <v>17</v>
      </c>
      <c r="B39" s="5">
        <f t="shared" si="27"/>
        <v>15.58</v>
      </c>
      <c r="C39">
        <v>6.8500000000000014</v>
      </c>
      <c r="D39">
        <v>6.4000000000000021</v>
      </c>
      <c r="E39">
        <v>23.349999999999998</v>
      </c>
      <c r="F39">
        <v>23.000000000000004</v>
      </c>
      <c r="G39" s="5">
        <f t="shared" si="16"/>
        <v>7.1020000000000003</v>
      </c>
      <c r="H39" s="5">
        <f t="shared" si="17"/>
        <v>6.66</v>
      </c>
      <c r="I39" s="5">
        <f t="shared" si="18"/>
        <v>0.93799999999999994</v>
      </c>
      <c r="J39" s="5">
        <f t="shared" si="19"/>
        <v>25.05</v>
      </c>
      <c r="K39" s="5">
        <f t="shared" si="20"/>
        <v>0.622</v>
      </c>
      <c r="M39">
        <f t="shared" si="21"/>
        <v>15.582032248880651</v>
      </c>
      <c r="N39" s="5">
        <f t="shared" si="22"/>
        <v>7.1021929346648101</v>
      </c>
      <c r="O39" s="5">
        <f t="shared" si="23"/>
        <v>6.6599267718719934</v>
      </c>
      <c r="P39" s="5">
        <f t="shared" si="24"/>
        <v>0.93772822466788008</v>
      </c>
      <c r="Q39" s="16">
        <f t="shared" si="25"/>
        <v>25.050868033552799</v>
      </c>
      <c r="R39" s="5">
        <f t="shared" si="26"/>
        <v>0.62201566141381948</v>
      </c>
    </row>
    <row r="40" spans="1:18" x14ac:dyDescent="0.3">
      <c r="A40" t="s">
        <v>17</v>
      </c>
      <c r="B40" s="5">
        <f t="shared" si="27"/>
        <v>15.58</v>
      </c>
      <c r="C40">
        <v>7.4499999999999993</v>
      </c>
      <c r="D40">
        <v>7.1500000000000021</v>
      </c>
      <c r="E40">
        <v>23.949999999999996</v>
      </c>
      <c r="F40">
        <v>23.750000000000004</v>
      </c>
      <c r="G40" s="5">
        <f t="shared" si="16"/>
        <v>7.69</v>
      </c>
      <c r="H40" s="5">
        <f t="shared" si="17"/>
        <v>7.3940000000000001</v>
      </c>
      <c r="I40" s="5">
        <f t="shared" si="18"/>
        <v>0.96199999999999997</v>
      </c>
      <c r="J40" s="5">
        <f t="shared" si="19"/>
        <v>27.12</v>
      </c>
      <c r="K40" s="5">
        <f t="shared" si="20"/>
        <v>0.57499999999999996</v>
      </c>
      <c r="M40">
        <f t="shared" si="21"/>
        <v>15.582032248880651</v>
      </c>
      <c r="N40" s="5">
        <f t="shared" si="22"/>
        <v>7.6897152423852457</v>
      </c>
      <c r="O40" s="5">
        <f t="shared" si="23"/>
        <v>7.3937695509279289</v>
      </c>
      <c r="P40" s="5">
        <f t="shared" si="24"/>
        <v>0.96151408964715857</v>
      </c>
      <c r="Q40" s="16">
        <f t="shared" si="25"/>
        <v>27.118652795574871</v>
      </c>
      <c r="R40" s="5">
        <f t="shared" si="26"/>
        <v>0.57458725425413737</v>
      </c>
    </row>
    <row r="41" spans="1:18" x14ac:dyDescent="0.3">
      <c r="A41" t="s">
        <v>17</v>
      </c>
      <c r="B41" s="5">
        <f t="shared" si="27"/>
        <v>15.58</v>
      </c>
      <c r="C41">
        <v>7.9000000000000021</v>
      </c>
      <c r="D41">
        <v>7.6000000000000014</v>
      </c>
      <c r="E41">
        <v>24.4</v>
      </c>
      <c r="F41">
        <v>24.200000000000003</v>
      </c>
      <c r="G41" s="5">
        <f t="shared" si="16"/>
        <v>8.1310000000000002</v>
      </c>
      <c r="H41" s="5">
        <f t="shared" si="17"/>
        <v>7.835</v>
      </c>
      <c r="I41" s="5">
        <f t="shared" si="18"/>
        <v>0.96399999999999997</v>
      </c>
      <c r="J41" s="5">
        <f t="shared" si="19"/>
        <v>28.67</v>
      </c>
      <c r="K41" s="5">
        <f t="shared" si="20"/>
        <v>0.54300000000000004</v>
      </c>
      <c r="M41">
        <f t="shared" si="21"/>
        <v>15.582032248880651</v>
      </c>
      <c r="N41" s="5">
        <f t="shared" si="22"/>
        <v>8.1309548211507074</v>
      </c>
      <c r="O41" s="5">
        <f t="shared" si="23"/>
        <v>7.8347880307360906</v>
      </c>
      <c r="P41" s="5">
        <f t="shared" si="24"/>
        <v>0.96357539834753347</v>
      </c>
      <c r="Q41" s="16">
        <f t="shared" si="25"/>
        <v>28.671595493039913</v>
      </c>
      <c r="R41" s="5">
        <f t="shared" si="26"/>
        <v>0.54346582326272075</v>
      </c>
    </row>
    <row r="42" spans="1:18" x14ac:dyDescent="0.3">
      <c r="A42" t="s">
        <v>17</v>
      </c>
      <c r="B42" s="5">
        <f t="shared" si="27"/>
        <v>15.58</v>
      </c>
      <c r="C42">
        <v>8.8000000000000007</v>
      </c>
      <c r="D42">
        <v>8.8000000000000007</v>
      </c>
      <c r="E42">
        <v>25.299999999999997</v>
      </c>
      <c r="F42">
        <v>25.400000000000002</v>
      </c>
      <c r="G42" s="5">
        <f t="shared" si="16"/>
        <v>9.0150000000000006</v>
      </c>
      <c r="H42" s="5">
        <f t="shared" si="17"/>
        <v>9.0129999999999999</v>
      </c>
      <c r="I42" s="5">
        <f t="shared" si="18"/>
        <v>1</v>
      </c>
      <c r="J42" s="5">
        <f t="shared" si="19"/>
        <v>31.78</v>
      </c>
      <c r="K42" s="5">
        <f t="shared" si="20"/>
        <v>0.49</v>
      </c>
      <c r="M42">
        <f t="shared" si="21"/>
        <v>15.582032248880651</v>
      </c>
      <c r="N42" s="5">
        <f t="shared" si="22"/>
        <v>9.0148155139437947</v>
      </c>
      <c r="O42" s="5">
        <f t="shared" si="23"/>
        <v>9.0131273828512057</v>
      </c>
      <c r="P42" s="5">
        <f t="shared" si="24"/>
        <v>0.99981273814311811</v>
      </c>
      <c r="Q42" s="16">
        <f t="shared" si="25"/>
        <v>31.782343201325183</v>
      </c>
      <c r="R42" s="5">
        <f t="shared" si="26"/>
        <v>0.49027323599699058</v>
      </c>
    </row>
    <row r="43" spans="1:18" x14ac:dyDescent="0.3">
      <c r="A43" t="s">
        <v>17</v>
      </c>
      <c r="B43" s="5">
        <f>ROUND(M43,2)</f>
        <v>19.73</v>
      </c>
      <c r="C43">
        <v>5.0500000000000007</v>
      </c>
      <c r="D43">
        <v>0</v>
      </c>
      <c r="E43">
        <v>21.549999999999997</v>
      </c>
      <c r="F43" s="6" t="s">
        <v>30</v>
      </c>
      <c r="G43" s="5">
        <f t="shared" si="16"/>
        <v>5.5250000000000004</v>
      </c>
      <c r="H43" s="5">
        <f t="shared" si="17"/>
        <v>0</v>
      </c>
      <c r="I43" s="5">
        <f t="shared" si="18"/>
        <v>0</v>
      </c>
      <c r="J43" s="5">
        <f>ROUND(Q43,2)</f>
        <v>19.73</v>
      </c>
      <c r="K43" s="5">
        <f>ROUND(R43,3)</f>
        <v>1</v>
      </c>
      <c r="M43">
        <v>19.730354353014739</v>
      </c>
      <c r="N43" s="5">
        <f>(C43+((((1000*M43)/(30*E43))^2)/1962))</f>
        <v>5.5247158242985295</v>
      </c>
      <c r="O43" s="5">
        <f>IF(D43=0,0,(D43+((((1000*M43)/(30*F43))^2)/1962)))</f>
        <v>0</v>
      </c>
      <c r="P43" s="5">
        <f t="shared" si="24"/>
        <v>0</v>
      </c>
      <c r="Q43" s="5">
        <f>M43</f>
        <v>19.730354353014739</v>
      </c>
      <c r="R43" s="5">
        <f>M43/Q43</f>
        <v>1</v>
      </c>
    </row>
    <row r="44" spans="1:18" x14ac:dyDescent="0.3">
      <c r="A44" t="s">
        <v>17</v>
      </c>
      <c r="B44" s="5">
        <f t="shared" ref="B44:B45" si="28">ROUND(M44,2)</f>
        <v>19.73</v>
      </c>
      <c r="C44">
        <v>5</v>
      </c>
      <c r="D44">
        <v>0</v>
      </c>
      <c r="E44">
        <v>21.499999999999996</v>
      </c>
      <c r="F44">
        <v>15.750000000000004</v>
      </c>
      <c r="G44" s="5">
        <f t="shared" si="16"/>
        <v>5.4770000000000003</v>
      </c>
      <c r="H44" s="5">
        <f t="shared" si="17"/>
        <v>0</v>
      </c>
      <c r="I44" s="5">
        <f t="shared" si="18"/>
        <v>0</v>
      </c>
      <c r="J44" s="5">
        <f>ROUND(Q44,2)</f>
        <v>19.329999999999998</v>
      </c>
      <c r="K44" s="5">
        <f>ROUND(R44,3)</f>
        <v>1.0209999999999999</v>
      </c>
      <c r="M44">
        <f>M43</f>
        <v>19.730354353014739</v>
      </c>
      <c r="N44" s="5">
        <f>(C44+((((1000*M44)/(30*E44))^2)/1962))</f>
        <v>5.4769263722959387</v>
      </c>
      <c r="O44" s="5">
        <f>IF(D44=0,0,(D44+((((1000*M44)/(30*F44))^2)/1962)))</f>
        <v>0</v>
      </c>
      <c r="P44" s="5">
        <f>O44/N44</f>
        <v>0</v>
      </c>
      <c r="Q44" s="16">
        <f xml:space="preserve"> 3.5195*N44+0.0547</f>
        <v>19.330742367295557</v>
      </c>
      <c r="R44" s="5">
        <f>M44/Q44</f>
        <v>1.0206723558840276</v>
      </c>
    </row>
    <row r="45" spans="1:18" x14ac:dyDescent="0.3">
      <c r="A45" t="s">
        <v>17</v>
      </c>
      <c r="B45" s="5">
        <f t="shared" si="28"/>
        <v>19.73</v>
      </c>
      <c r="C45">
        <v>5</v>
      </c>
      <c r="D45">
        <v>0</v>
      </c>
      <c r="E45">
        <v>21.499999999999996</v>
      </c>
      <c r="F45">
        <v>16.400000000000002</v>
      </c>
      <c r="G45" s="5">
        <f t="shared" ref="G45:G65" si="29">ROUND(N45,3)</f>
        <v>5.4770000000000003</v>
      </c>
      <c r="H45" s="5">
        <f t="shared" ref="H45:H65" si="30">ROUND(O45,3)</f>
        <v>0</v>
      </c>
      <c r="I45" s="5">
        <f t="shared" ref="I45:I65" si="31">ROUND(P45,3)</f>
        <v>0</v>
      </c>
      <c r="J45" s="5">
        <f t="shared" ref="J45:J63" si="32">ROUND(Q45,2)</f>
        <v>19.329999999999998</v>
      </c>
      <c r="K45" s="5">
        <f t="shared" ref="K45:K63" si="33">ROUND(R45,3)</f>
        <v>1.0209999999999999</v>
      </c>
      <c r="M45">
        <f t="shared" ref="M45:M63" si="34">M44</f>
        <v>19.730354353014739</v>
      </c>
      <c r="N45" s="5">
        <f t="shared" ref="N45:N63" si="35">(C45+((((1000*M45)/(30*E45))^2)/1962))</f>
        <v>5.4769263722959387</v>
      </c>
      <c r="O45" s="5">
        <f t="shared" ref="O45:O63" si="36">IF(D45=0,0,(D45+((((1000*M45)/(30*F45))^2)/1962)))</f>
        <v>0</v>
      </c>
      <c r="P45" s="5">
        <f t="shared" ref="P45:P64" si="37">O45/N45</f>
        <v>0</v>
      </c>
      <c r="Q45" s="16">
        <f t="shared" ref="Q45:Q63" si="38" xml:space="preserve"> 3.5195*N45+0.0547</f>
        <v>19.330742367295557</v>
      </c>
      <c r="R45" s="5">
        <f t="shared" ref="R45:R63" si="39">M45/Q45</f>
        <v>1.0206723558840276</v>
      </c>
    </row>
    <row r="46" spans="1:18" x14ac:dyDescent="0.3">
      <c r="A46" t="s">
        <v>17</v>
      </c>
      <c r="B46" s="5">
        <f t="shared" ref="B46:B63" si="40">ROUND(M46,2)</f>
        <v>19.73</v>
      </c>
      <c r="C46">
        <v>5</v>
      </c>
      <c r="D46">
        <v>0.40000000000000213</v>
      </c>
      <c r="E46">
        <v>21.499999999999996</v>
      </c>
      <c r="F46">
        <v>17.000000000000004</v>
      </c>
      <c r="G46" s="5">
        <f t="shared" si="29"/>
        <v>5.4770000000000003</v>
      </c>
      <c r="H46" s="5">
        <f t="shared" si="30"/>
        <v>1.163</v>
      </c>
      <c r="I46" s="5">
        <f t="shared" si="31"/>
        <v>0.21199999999999999</v>
      </c>
      <c r="J46" s="5">
        <f t="shared" si="32"/>
        <v>19.329999999999998</v>
      </c>
      <c r="K46" s="5">
        <f t="shared" si="33"/>
        <v>1.0209999999999999</v>
      </c>
      <c r="M46">
        <f t="shared" si="34"/>
        <v>19.730354353014739</v>
      </c>
      <c r="N46" s="5">
        <f t="shared" si="35"/>
        <v>5.4769263722959387</v>
      </c>
      <c r="O46" s="5">
        <f t="shared" si="36"/>
        <v>1.1628346560339033</v>
      </c>
      <c r="P46" s="5">
        <f t="shared" si="37"/>
        <v>0.21231518866419244</v>
      </c>
      <c r="Q46" s="16">
        <f t="shared" si="38"/>
        <v>19.330742367295557</v>
      </c>
      <c r="R46" s="5">
        <f t="shared" si="39"/>
        <v>1.0206723558840276</v>
      </c>
    </row>
    <row r="47" spans="1:18" x14ac:dyDescent="0.3">
      <c r="A47" t="s">
        <v>17</v>
      </c>
      <c r="B47" s="5">
        <f t="shared" si="40"/>
        <v>19.73</v>
      </c>
      <c r="C47">
        <v>5</v>
      </c>
      <c r="D47">
        <v>0.75</v>
      </c>
      <c r="E47">
        <v>21.499999999999996</v>
      </c>
      <c r="F47">
        <v>17.350000000000001</v>
      </c>
      <c r="G47" s="5">
        <f t="shared" si="29"/>
        <v>5.4770000000000003</v>
      </c>
      <c r="H47" s="5">
        <f t="shared" si="30"/>
        <v>1.482</v>
      </c>
      <c r="I47" s="5">
        <f t="shared" si="31"/>
        <v>0.27100000000000002</v>
      </c>
      <c r="J47" s="5">
        <f t="shared" si="32"/>
        <v>19.329999999999998</v>
      </c>
      <c r="K47" s="5">
        <f t="shared" si="33"/>
        <v>1.0209999999999999</v>
      </c>
      <c r="M47">
        <f t="shared" si="34"/>
        <v>19.730354353014739</v>
      </c>
      <c r="N47" s="5">
        <f t="shared" si="35"/>
        <v>5.4769263722959387</v>
      </c>
      <c r="O47" s="5">
        <f t="shared" si="36"/>
        <v>1.4823678980601036</v>
      </c>
      <c r="P47" s="5">
        <f t="shared" si="37"/>
        <v>0.27065689718934305</v>
      </c>
      <c r="Q47" s="16">
        <f t="shared" si="38"/>
        <v>19.330742367295557</v>
      </c>
      <c r="R47" s="5">
        <f t="shared" si="39"/>
        <v>1.0206723558840276</v>
      </c>
    </row>
    <row r="48" spans="1:18" x14ac:dyDescent="0.3">
      <c r="A48" t="s">
        <v>17</v>
      </c>
      <c r="B48" s="5">
        <f t="shared" si="40"/>
        <v>19.73</v>
      </c>
      <c r="C48">
        <v>5</v>
      </c>
      <c r="D48">
        <v>1.1500000000000021</v>
      </c>
      <c r="E48">
        <v>21.499999999999996</v>
      </c>
      <c r="F48">
        <v>17.750000000000004</v>
      </c>
      <c r="G48" s="5">
        <f t="shared" si="29"/>
        <v>5.4770000000000003</v>
      </c>
      <c r="H48" s="5">
        <f t="shared" si="30"/>
        <v>1.85</v>
      </c>
      <c r="I48" s="5">
        <f t="shared" si="31"/>
        <v>0.33800000000000002</v>
      </c>
      <c r="J48" s="5">
        <f t="shared" si="32"/>
        <v>19.329999999999998</v>
      </c>
      <c r="K48" s="5">
        <f t="shared" si="33"/>
        <v>1.0209999999999999</v>
      </c>
      <c r="M48">
        <f t="shared" si="34"/>
        <v>19.730354353014739</v>
      </c>
      <c r="N48" s="5">
        <f t="shared" si="35"/>
        <v>5.4769263722959387</v>
      </c>
      <c r="O48" s="5">
        <f t="shared" si="36"/>
        <v>1.849731690041811</v>
      </c>
      <c r="P48" s="5">
        <f t="shared" si="37"/>
        <v>0.33773170649113543</v>
      </c>
      <c r="Q48" s="16">
        <f t="shared" si="38"/>
        <v>19.330742367295557</v>
      </c>
      <c r="R48" s="5">
        <f t="shared" si="39"/>
        <v>1.0206723558840276</v>
      </c>
    </row>
    <row r="49" spans="1:18" x14ac:dyDescent="0.3">
      <c r="A49" t="s">
        <v>17</v>
      </c>
      <c r="B49" s="5">
        <f t="shared" si="40"/>
        <v>19.73</v>
      </c>
      <c r="C49">
        <v>5.1000000000000014</v>
      </c>
      <c r="D49">
        <v>1.9000000000000021</v>
      </c>
      <c r="E49">
        <v>21.599999999999998</v>
      </c>
      <c r="F49">
        <v>18.500000000000004</v>
      </c>
      <c r="G49" s="5">
        <f t="shared" si="29"/>
        <v>5.5730000000000004</v>
      </c>
      <c r="H49" s="5">
        <f t="shared" si="30"/>
        <v>2.544</v>
      </c>
      <c r="I49" s="5">
        <f t="shared" si="31"/>
        <v>0.45700000000000002</v>
      </c>
      <c r="J49" s="5">
        <f t="shared" si="32"/>
        <v>19.670000000000002</v>
      </c>
      <c r="K49" s="5">
        <f t="shared" si="33"/>
        <v>1.0029999999999999</v>
      </c>
      <c r="M49">
        <f t="shared" si="34"/>
        <v>19.730354353014739</v>
      </c>
      <c r="N49" s="5">
        <f t="shared" si="35"/>
        <v>5.5725206095546085</v>
      </c>
      <c r="O49" s="5">
        <f t="shared" si="36"/>
        <v>2.544146721968731</v>
      </c>
      <c r="P49" s="5">
        <f t="shared" si="37"/>
        <v>0.45655223196600714</v>
      </c>
      <c r="Q49" s="16">
        <f t="shared" si="38"/>
        <v>19.667186285327443</v>
      </c>
      <c r="R49" s="5">
        <f t="shared" si="39"/>
        <v>1.0032118507838828</v>
      </c>
    </row>
    <row r="50" spans="1:18" x14ac:dyDescent="0.3">
      <c r="A50" t="s">
        <v>17</v>
      </c>
      <c r="B50" s="5">
        <f t="shared" si="40"/>
        <v>19.73</v>
      </c>
      <c r="C50">
        <v>5.1000000000000014</v>
      </c>
      <c r="D50">
        <v>2.3000000000000007</v>
      </c>
      <c r="E50">
        <v>21.599999999999998</v>
      </c>
      <c r="F50">
        <v>18.900000000000002</v>
      </c>
      <c r="G50" s="5">
        <f t="shared" si="29"/>
        <v>5.5730000000000004</v>
      </c>
      <c r="H50" s="5">
        <f t="shared" si="30"/>
        <v>2.9169999999999998</v>
      </c>
      <c r="I50" s="5">
        <f t="shared" si="31"/>
        <v>0.52300000000000002</v>
      </c>
      <c r="J50" s="5">
        <f t="shared" si="32"/>
        <v>19.670000000000002</v>
      </c>
      <c r="K50" s="5">
        <f t="shared" si="33"/>
        <v>1.0029999999999999</v>
      </c>
      <c r="M50">
        <f t="shared" si="34"/>
        <v>19.730354353014739</v>
      </c>
      <c r="N50" s="5">
        <f t="shared" si="35"/>
        <v>5.5725206095546085</v>
      </c>
      <c r="O50" s="5">
        <f t="shared" si="36"/>
        <v>2.9171697757447936</v>
      </c>
      <c r="P50" s="5">
        <f t="shared" si="37"/>
        <v>0.52349196712579815</v>
      </c>
      <c r="Q50" s="16">
        <f t="shared" si="38"/>
        <v>19.667186285327443</v>
      </c>
      <c r="R50" s="5">
        <f t="shared" si="39"/>
        <v>1.0032118507838828</v>
      </c>
    </row>
    <row r="51" spans="1:18" x14ac:dyDescent="0.3">
      <c r="A51" t="s">
        <v>17</v>
      </c>
      <c r="B51" s="5">
        <f t="shared" si="40"/>
        <v>19.73</v>
      </c>
      <c r="C51">
        <v>5.1500000000000021</v>
      </c>
      <c r="D51">
        <v>2.4500000000000028</v>
      </c>
      <c r="E51">
        <v>21.65</v>
      </c>
      <c r="F51">
        <v>19.050000000000004</v>
      </c>
      <c r="G51" s="5">
        <f t="shared" si="29"/>
        <v>5.62</v>
      </c>
      <c r="H51" s="5">
        <f t="shared" si="30"/>
        <v>3.0569999999999999</v>
      </c>
      <c r="I51" s="5">
        <f t="shared" si="31"/>
        <v>0.54400000000000004</v>
      </c>
      <c r="J51" s="5">
        <f t="shared" si="32"/>
        <v>19.84</v>
      </c>
      <c r="K51" s="5">
        <f t="shared" si="33"/>
        <v>0.995</v>
      </c>
      <c r="M51">
        <f t="shared" si="34"/>
        <v>19.730354353014739</v>
      </c>
      <c r="N51" s="5">
        <f t="shared" si="35"/>
        <v>5.6203405865811833</v>
      </c>
      <c r="O51" s="5">
        <f t="shared" si="36"/>
        <v>3.0574888312805739</v>
      </c>
      <c r="P51" s="5">
        <f t="shared" si="37"/>
        <v>0.54400419052547566</v>
      </c>
      <c r="Q51" s="16">
        <f t="shared" si="38"/>
        <v>19.835488694472474</v>
      </c>
      <c r="R51" s="5">
        <f t="shared" si="39"/>
        <v>0.99469968483876925</v>
      </c>
    </row>
    <row r="52" spans="1:18" x14ac:dyDescent="0.3">
      <c r="A52" t="s">
        <v>17</v>
      </c>
      <c r="B52" s="5">
        <f t="shared" si="40"/>
        <v>19.73</v>
      </c>
      <c r="C52">
        <v>5.1500000000000021</v>
      </c>
      <c r="D52">
        <v>2.8500000000000014</v>
      </c>
      <c r="E52">
        <v>21.65</v>
      </c>
      <c r="F52">
        <v>19.450000000000003</v>
      </c>
      <c r="G52" s="5">
        <f t="shared" si="29"/>
        <v>5.62</v>
      </c>
      <c r="H52" s="5">
        <f t="shared" si="30"/>
        <v>3.4329999999999998</v>
      </c>
      <c r="I52" s="5">
        <f t="shared" si="31"/>
        <v>0.61099999999999999</v>
      </c>
      <c r="J52" s="5">
        <f t="shared" si="32"/>
        <v>19.84</v>
      </c>
      <c r="K52" s="5">
        <f t="shared" si="33"/>
        <v>0.995</v>
      </c>
      <c r="M52">
        <f t="shared" si="34"/>
        <v>19.730354353014739</v>
      </c>
      <c r="N52" s="5">
        <f t="shared" si="35"/>
        <v>5.6203405865811833</v>
      </c>
      <c r="O52" s="5">
        <f t="shared" si="36"/>
        <v>3.4327590766484439</v>
      </c>
      <c r="P52" s="5">
        <f t="shared" si="37"/>
        <v>0.61077420910119062</v>
      </c>
      <c r="Q52" s="16">
        <f t="shared" si="38"/>
        <v>19.835488694472474</v>
      </c>
      <c r="R52" s="5">
        <f t="shared" si="39"/>
        <v>0.99469968483876925</v>
      </c>
    </row>
    <row r="53" spans="1:18" x14ac:dyDescent="0.3">
      <c r="A53" t="s">
        <v>17</v>
      </c>
      <c r="B53" s="5">
        <f t="shared" si="40"/>
        <v>19.73</v>
      </c>
      <c r="C53">
        <v>5.4000000000000021</v>
      </c>
      <c r="D53">
        <v>3.6500000000000021</v>
      </c>
      <c r="E53">
        <v>21.9</v>
      </c>
      <c r="F53">
        <v>20.250000000000004</v>
      </c>
      <c r="G53" s="5">
        <f t="shared" si="29"/>
        <v>5.86</v>
      </c>
      <c r="H53" s="5">
        <f t="shared" si="30"/>
        <v>4.1879999999999997</v>
      </c>
      <c r="I53" s="5">
        <f t="shared" si="31"/>
        <v>0.71499999999999997</v>
      </c>
      <c r="J53" s="5">
        <f t="shared" si="32"/>
        <v>20.68</v>
      </c>
      <c r="K53" s="5">
        <f t="shared" si="33"/>
        <v>0.95399999999999996</v>
      </c>
      <c r="M53">
        <f t="shared" si="34"/>
        <v>19.730354353014739</v>
      </c>
      <c r="N53" s="5">
        <f t="shared" si="35"/>
        <v>5.8596635090882145</v>
      </c>
      <c r="O53" s="5">
        <f t="shared" si="36"/>
        <v>4.1876234490932438</v>
      </c>
      <c r="P53" s="5">
        <f t="shared" si="37"/>
        <v>0.71465254661779265</v>
      </c>
      <c r="Q53" s="16">
        <f t="shared" si="38"/>
        <v>20.677785720235971</v>
      </c>
      <c r="R53" s="5">
        <f t="shared" si="39"/>
        <v>0.95418119812054913</v>
      </c>
    </row>
    <row r="54" spans="1:18" x14ac:dyDescent="0.3">
      <c r="A54" t="s">
        <v>17</v>
      </c>
      <c r="B54" s="5">
        <f t="shared" si="40"/>
        <v>19.73</v>
      </c>
      <c r="C54">
        <v>5.8000000000000007</v>
      </c>
      <c r="D54">
        <v>4.3000000000000007</v>
      </c>
      <c r="E54">
        <v>22.299999999999997</v>
      </c>
      <c r="F54">
        <v>20.900000000000002</v>
      </c>
      <c r="G54" s="5">
        <f t="shared" si="29"/>
        <v>6.2430000000000003</v>
      </c>
      <c r="H54" s="5">
        <f t="shared" si="30"/>
        <v>4.8049999999999997</v>
      </c>
      <c r="I54" s="5">
        <f t="shared" si="31"/>
        <v>0.77</v>
      </c>
      <c r="J54" s="5">
        <f t="shared" si="32"/>
        <v>22.03</v>
      </c>
      <c r="K54" s="5">
        <f t="shared" si="33"/>
        <v>0.89600000000000002</v>
      </c>
      <c r="M54">
        <f t="shared" si="34"/>
        <v>19.730354353014739</v>
      </c>
      <c r="N54" s="5">
        <f t="shared" si="35"/>
        <v>6.2433212322664806</v>
      </c>
      <c r="O54" s="5">
        <f t="shared" si="36"/>
        <v>4.8047027668638487</v>
      </c>
      <c r="P54" s="5">
        <f t="shared" si="37"/>
        <v>0.76957481252644477</v>
      </c>
      <c r="Q54" s="16">
        <f t="shared" si="38"/>
        <v>22.028069076961877</v>
      </c>
      <c r="R54" s="5">
        <f t="shared" si="39"/>
        <v>0.89569150541886533</v>
      </c>
    </row>
    <row r="55" spans="1:18" x14ac:dyDescent="0.3">
      <c r="A55" t="s">
        <v>17</v>
      </c>
      <c r="B55" s="5">
        <f t="shared" si="40"/>
        <v>19.73</v>
      </c>
      <c r="C55">
        <v>6.1999999999999993</v>
      </c>
      <c r="D55">
        <v>4.9000000000000021</v>
      </c>
      <c r="E55">
        <v>22.699999999999996</v>
      </c>
      <c r="F55">
        <v>21.500000000000004</v>
      </c>
      <c r="G55" s="5">
        <f t="shared" si="29"/>
        <v>6.6280000000000001</v>
      </c>
      <c r="H55" s="5">
        <f t="shared" si="30"/>
        <v>5.3769999999999998</v>
      </c>
      <c r="I55" s="5">
        <f t="shared" si="31"/>
        <v>0.81100000000000005</v>
      </c>
      <c r="J55" s="5">
        <f t="shared" si="32"/>
        <v>23.38</v>
      </c>
      <c r="K55" s="5">
        <f t="shared" si="33"/>
        <v>0.84399999999999997</v>
      </c>
      <c r="M55">
        <f t="shared" si="34"/>
        <v>19.730354353014739</v>
      </c>
      <c r="N55" s="5">
        <f t="shared" si="35"/>
        <v>6.6278352298585208</v>
      </c>
      <c r="O55" s="5">
        <f t="shared" si="36"/>
        <v>5.3769263722959408</v>
      </c>
      <c r="P55" s="5">
        <f t="shared" si="37"/>
        <v>0.8112643398364503</v>
      </c>
      <c r="Q55" s="16">
        <f t="shared" si="38"/>
        <v>23.381366091487063</v>
      </c>
      <c r="R55" s="5">
        <f t="shared" si="39"/>
        <v>0.84384951143630471</v>
      </c>
    </row>
    <row r="56" spans="1:18" x14ac:dyDescent="0.3">
      <c r="A56" t="s">
        <v>17</v>
      </c>
      <c r="B56" s="5">
        <f t="shared" si="40"/>
        <v>19.73</v>
      </c>
      <c r="C56">
        <v>7.1000000000000014</v>
      </c>
      <c r="D56">
        <v>6.25</v>
      </c>
      <c r="E56">
        <v>23.599999999999998</v>
      </c>
      <c r="F56">
        <v>22.85</v>
      </c>
      <c r="G56" s="5">
        <f t="shared" si="29"/>
        <v>7.4960000000000004</v>
      </c>
      <c r="H56" s="5">
        <f t="shared" si="30"/>
        <v>6.6719999999999997</v>
      </c>
      <c r="I56" s="5">
        <f t="shared" si="31"/>
        <v>0.89</v>
      </c>
      <c r="J56" s="5">
        <f t="shared" si="32"/>
        <v>26.44</v>
      </c>
      <c r="K56" s="5">
        <f t="shared" si="33"/>
        <v>0.746</v>
      </c>
      <c r="M56">
        <f t="shared" si="34"/>
        <v>19.730354353014739</v>
      </c>
      <c r="N56" s="5">
        <f t="shared" si="35"/>
        <v>7.495825940092284</v>
      </c>
      <c r="O56" s="5">
        <f t="shared" si="36"/>
        <v>6.6722365739721949</v>
      </c>
      <c r="P56" s="5">
        <f t="shared" si="37"/>
        <v>0.89012693561692424</v>
      </c>
      <c r="Q56" s="16">
        <f t="shared" si="38"/>
        <v>26.436259396154792</v>
      </c>
      <c r="R56" s="5">
        <f t="shared" si="39"/>
        <v>0.74633684203766593</v>
      </c>
    </row>
    <row r="57" spans="1:18" x14ac:dyDescent="0.3">
      <c r="A57" t="s">
        <v>17</v>
      </c>
      <c r="B57" s="5">
        <f t="shared" si="40"/>
        <v>19.73</v>
      </c>
      <c r="C57">
        <v>7.4000000000000021</v>
      </c>
      <c r="D57">
        <v>6.6500000000000021</v>
      </c>
      <c r="E57">
        <v>23.9</v>
      </c>
      <c r="F57">
        <v>23.250000000000004</v>
      </c>
      <c r="G57" s="5">
        <f t="shared" si="29"/>
        <v>7.7859999999999996</v>
      </c>
      <c r="H57" s="5">
        <f t="shared" si="30"/>
        <v>7.0579999999999998</v>
      </c>
      <c r="I57" s="5">
        <f t="shared" si="31"/>
        <v>0.90600000000000003</v>
      </c>
      <c r="J57" s="5">
        <f t="shared" si="32"/>
        <v>27.46</v>
      </c>
      <c r="K57" s="5">
        <f t="shared" si="33"/>
        <v>0.71899999999999997</v>
      </c>
      <c r="M57">
        <f t="shared" si="34"/>
        <v>19.730354353014739</v>
      </c>
      <c r="N57" s="5">
        <f t="shared" si="35"/>
        <v>7.7859512536436668</v>
      </c>
      <c r="O57" s="5">
        <f t="shared" si="36"/>
        <v>7.0578329806336892</v>
      </c>
      <c r="P57" s="5">
        <f t="shared" si="37"/>
        <v>0.90648306811974544</v>
      </c>
      <c r="Q57" s="16">
        <f t="shared" si="38"/>
        <v>27.457355437198885</v>
      </c>
      <c r="R57" s="5">
        <f t="shared" si="39"/>
        <v>0.71858174390255736</v>
      </c>
    </row>
    <row r="58" spans="1:18" x14ac:dyDescent="0.3">
      <c r="A58" t="s">
        <v>17</v>
      </c>
      <c r="B58" s="5">
        <f t="shared" si="40"/>
        <v>19.73</v>
      </c>
      <c r="C58">
        <v>7.6000000000000014</v>
      </c>
      <c r="D58">
        <v>6.9500000000000028</v>
      </c>
      <c r="E58">
        <v>24.099999999999998</v>
      </c>
      <c r="F58">
        <v>23.550000000000004</v>
      </c>
      <c r="G58" s="5">
        <f t="shared" si="29"/>
        <v>7.98</v>
      </c>
      <c r="H58" s="5">
        <f t="shared" si="30"/>
        <v>7.3479999999999999</v>
      </c>
      <c r="I58" s="5">
        <f t="shared" si="31"/>
        <v>0.92100000000000004</v>
      </c>
      <c r="J58" s="5">
        <f t="shared" si="32"/>
        <v>28.14</v>
      </c>
      <c r="K58" s="5">
        <f t="shared" si="33"/>
        <v>0.70099999999999996</v>
      </c>
      <c r="M58">
        <f t="shared" si="34"/>
        <v>19.730354353014739</v>
      </c>
      <c r="N58" s="5">
        <f t="shared" si="35"/>
        <v>7.9795720039148748</v>
      </c>
      <c r="O58" s="5">
        <f t="shared" si="36"/>
        <v>7.3475085139244758</v>
      </c>
      <c r="P58" s="5">
        <f t="shared" si="37"/>
        <v>0.92078980054565573</v>
      </c>
      <c r="Q58" s="16">
        <f t="shared" si="38"/>
        <v>28.138803667778401</v>
      </c>
      <c r="R58" s="5">
        <f t="shared" si="39"/>
        <v>0.70117957344461901</v>
      </c>
    </row>
    <row r="59" spans="1:18" x14ac:dyDescent="0.3">
      <c r="A59" t="s">
        <v>17</v>
      </c>
      <c r="B59" s="5">
        <f t="shared" si="40"/>
        <v>19.73</v>
      </c>
      <c r="C59">
        <v>8</v>
      </c>
      <c r="D59">
        <v>7.4500000000000028</v>
      </c>
      <c r="E59">
        <v>24.499999999999996</v>
      </c>
      <c r="F59">
        <v>24.050000000000004</v>
      </c>
      <c r="G59" s="5">
        <f t="shared" si="29"/>
        <v>8.3670000000000009</v>
      </c>
      <c r="H59" s="5">
        <f t="shared" si="30"/>
        <v>7.8310000000000004</v>
      </c>
      <c r="I59" s="5">
        <f t="shared" si="31"/>
        <v>0.93600000000000005</v>
      </c>
      <c r="J59" s="5">
        <f t="shared" si="32"/>
        <v>29.5</v>
      </c>
      <c r="K59" s="5">
        <f t="shared" si="33"/>
        <v>0.66900000000000004</v>
      </c>
      <c r="M59">
        <f t="shared" si="34"/>
        <v>19.730354353014739</v>
      </c>
      <c r="N59" s="5">
        <f t="shared" si="35"/>
        <v>8.3672789930758817</v>
      </c>
      <c r="O59" s="5">
        <f t="shared" si="36"/>
        <v>7.8311519064903754</v>
      </c>
      <c r="P59" s="5">
        <f t="shared" si="37"/>
        <v>0.93592575471319128</v>
      </c>
      <c r="Q59" s="16">
        <f t="shared" si="38"/>
        <v>29.503338416130564</v>
      </c>
      <c r="R59" s="5">
        <f t="shared" si="39"/>
        <v>0.66874989110477834</v>
      </c>
    </row>
    <row r="60" spans="1:18" x14ac:dyDescent="0.3">
      <c r="A60" t="s">
        <v>17</v>
      </c>
      <c r="B60" s="5">
        <f t="shared" si="40"/>
        <v>19.73</v>
      </c>
      <c r="C60">
        <v>8.4499999999999993</v>
      </c>
      <c r="D60">
        <v>7.9500000000000028</v>
      </c>
      <c r="E60">
        <v>24.949999999999996</v>
      </c>
      <c r="F60">
        <v>24.550000000000004</v>
      </c>
      <c r="G60" s="5">
        <f t="shared" si="29"/>
        <v>8.8040000000000003</v>
      </c>
      <c r="H60" s="5">
        <f t="shared" si="30"/>
        <v>8.3160000000000007</v>
      </c>
      <c r="I60" s="5">
        <f t="shared" si="31"/>
        <v>0.94499999999999995</v>
      </c>
      <c r="J60" s="5">
        <f t="shared" si="32"/>
        <v>31.04</v>
      </c>
      <c r="K60" s="5">
        <f t="shared" si="33"/>
        <v>0.63600000000000001</v>
      </c>
      <c r="M60">
        <f t="shared" si="34"/>
        <v>19.730354353014739</v>
      </c>
      <c r="N60" s="5">
        <f t="shared" si="35"/>
        <v>8.8041499280626141</v>
      </c>
      <c r="O60" s="5">
        <f t="shared" si="36"/>
        <v>8.3157844717647578</v>
      </c>
      <c r="P60" s="5">
        <f t="shared" si="37"/>
        <v>0.94453008407532613</v>
      </c>
      <c r="Q60" s="16">
        <f t="shared" si="38"/>
        <v>31.040905671816368</v>
      </c>
      <c r="R60" s="5">
        <f t="shared" si="39"/>
        <v>0.63562431333725355</v>
      </c>
    </row>
    <row r="61" spans="1:18" x14ac:dyDescent="0.3">
      <c r="A61" t="s">
        <v>17</v>
      </c>
      <c r="B61" s="5">
        <f t="shared" si="40"/>
        <v>19.73</v>
      </c>
      <c r="C61">
        <v>8.9000000000000021</v>
      </c>
      <c r="D61">
        <v>8.5</v>
      </c>
      <c r="E61">
        <v>25.4</v>
      </c>
      <c r="F61">
        <v>25.1</v>
      </c>
      <c r="G61" s="5">
        <f t="shared" si="29"/>
        <v>9.2420000000000009</v>
      </c>
      <c r="H61" s="5">
        <f t="shared" si="30"/>
        <v>8.85</v>
      </c>
      <c r="I61" s="5">
        <f t="shared" si="31"/>
        <v>0.95799999999999996</v>
      </c>
      <c r="J61" s="5">
        <f t="shared" si="32"/>
        <v>32.58</v>
      </c>
      <c r="K61" s="5">
        <f t="shared" si="33"/>
        <v>0.60599999999999998</v>
      </c>
      <c r="M61">
        <f t="shared" si="34"/>
        <v>19.730354353014739</v>
      </c>
      <c r="N61" s="5">
        <f t="shared" si="35"/>
        <v>9.2417124675953239</v>
      </c>
      <c r="O61" s="5">
        <f t="shared" si="36"/>
        <v>8.8499297084074815</v>
      </c>
      <c r="P61" s="5">
        <f t="shared" si="37"/>
        <v>0.95760712524204039</v>
      </c>
      <c r="Q61" s="16">
        <f t="shared" si="38"/>
        <v>32.580907029701741</v>
      </c>
      <c r="R61" s="5">
        <f t="shared" si="39"/>
        <v>0.60558026622855987</v>
      </c>
    </row>
    <row r="62" spans="1:18" x14ac:dyDescent="0.3">
      <c r="A62" t="s">
        <v>17</v>
      </c>
      <c r="B62" s="5">
        <f t="shared" si="40"/>
        <v>19.73</v>
      </c>
      <c r="C62">
        <v>9.4000000000000021</v>
      </c>
      <c r="D62">
        <v>9.0500000000000007</v>
      </c>
      <c r="E62">
        <v>25.9</v>
      </c>
      <c r="F62">
        <v>25.650000000000002</v>
      </c>
      <c r="G62" s="5">
        <f t="shared" si="29"/>
        <v>9.7289999999999992</v>
      </c>
      <c r="H62" s="5">
        <f t="shared" si="30"/>
        <v>9.3849999999999998</v>
      </c>
      <c r="I62" s="5">
        <f t="shared" si="31"/>
        <v>0.96499999999999997</v>
      </c>
      <c r="J62" s="5">
        <f t="shared" si="32"/>
        <v>34.29</v>
      </c>
      <c r="K62" s="5">
        <f t="shared" si="33"/>
        <v>0.57499999999999996</v>
      </c>
      <c r="M62">
        <f t="shared" si="34"/>
        <v>19.730354353014739</v>
      </c>
      <c r="N62" s="5">
        <f t="shared" si="35"/>
        <v>9.7286462867187407</v>
      </c>
      <c r="O62" s="5">
        <f t="shared" si="36"/>
        <v>9.3850838671633792</v>
      </c>
      <c r="P62" s="5">
        <f t="shared" si="37"/>
        <v>0.9646854855824718</v>
      </c>
      <c r="Q62" s="16">
        <f t="shared" si="38"/>
        <v>34.294670606106607</v>
      </c>
      <c r="R62" s="5">
        <f t="shared" si="39"/>
        <v>0.57531838050374795</v>
      </c>
    </row>
    <row r="63" spans="1:18" x14ac:dyDescent="0.3">
      <c r="A63" t="s">
        <v>17</v>
      </c>
      <c r="B63" s="5">
        <f t="shared" si="40"/>
        <v>19.73</v>
      </c>
      <c r="C63">
        <v>9.8500000000000014</v>
      </c>
      <c r="D63">
        <v>9.7500000000000018</v>
      </c>
      <c r="E63">
        <v>26.349999999999998</v>
      </c>
      <c r="F63">
        <v>26.35</v>
      </c>
      <c r="G63" s="5">
        <f t="shared" si="29"/>
        <v>10.167999999999999</v>
      </c>
      <c r="H63" s="5">
        <f t="shared" si="30"/>
        <v>10.068</v>
      </c>
      <c r="I63" s="5">
        <f t="shared" si="31"/>
        <v>0.99</v>
      </c>
      <c r="J63" s="5">
        <f t="shared" si="32"/>
        <v>35.840000000000003</v>
      </c>
      <c r="K63" s="5">
        <f t="shared" si="33"/>
        <v>0.55100000000000005</v>
      </c>
      <c r="M63">
        <f t="shared" si="34"/>
        <v>19.730354353014739</v>
      </c>
      <c r="N63" s="5">
        <f t="shared" si="35"/>
        <v>10.167517026444914</v>
      </c>
      <c r="O63" s="5">
        <f t="shared" si="36"/>
        <v>10.067517026444914</v>
      </c>
      <c r="P63" s="5">
        <f t="shared" si="37"/>
        <v>0.99016475706508211</v>
      </c>
      <c r="Q63" s="16">
        <f t="shared" si="38"/>
        <v>35.839276174572873</v>
      </c>
      <c r="R63" s="5">
        <f t="shared" si="39"/>
        <v>0.55052323760413902</v>
      </c>
    </row>
    <row r="64" spans="1:18" x14ac:dyDescent="0.3">
      <c r="A64" t="s">
        <v>17</v>
      </c>
      <c r="B64" s="5">
        <f>ROUND(M64,2)</f>
        <v>24.05</v>
      </c>
      <c r="C64">
        <v>6.25</v>
      </c>
      <c r="D64">
        <v>0</v>
      </c>
      <c r="E64">
        <v>22.749999999999996</v>
      </c>
      <c r="F64" s="6" t="s">
        <v>30</v>
      </c>
      <c r="G64" s="5">
        <f t="shared" si="29"/>
        <v>6.883</v>
      </c>
      <c r="H64" s="5">
        <f t="shared" si="30"/>
        <v>0</v>
      </c>
      <c r="I64" s="5">
        <f t="shared" si="31"/>
        <v>0</v>
      </c>
      <c r="J64" s="5">
        <f>ROUND(Q64,2)</f>
        <v>24.05</v>
      </c>
      <c r="K64" s="5">
        <f>ROUND(R64,3)</f>
        <v>1</v>
      </c>
      <c r="M64">
        <v>24.045089394575378</v>
      </c>
      <c r="N64" s="5">
        <f>(C64+((((1000*M64)/(30*E64))^2)/1962))</f>
        <v>6.8826280987441733</v>
      </c>
      <c r="O64" s="5">
        <f>IF(D64=0,0,(D64+((((1000*M64)/(30*F64))^2)/1962)))</f>
        <v>0</v>
      </c>
      <c r="P64" s="5">
        <f t="shared" si="37"/>
        <v>0</v>
      </c>
      <c r="Q64" s="5">
        <f>M64</f>
        <v>24.045089394575378</v>
      </c>
      <c r="R64" s="5">
        <f>M64/Q64</f>
        <v>1</v>
      </c>
    </row>
    <row r="65" spans="1:18" x14ac:dyDescent="0.3">
      <c r="A65" t="s">
        <v>17</v>
      </c>
      <c r="B65" s="5">
        <f t="shared" ref="B65:B66" si="41">ROUND(M65,2)</f>
        <v>24.05</v>
      </c>
      <c r="C65">
        <v>6.1500000000000021</v>
      </c>
      <c r="D65">
        <v>0</v>
      </c>
      <c r="E65">
        <v>22.65</v>
      </c>
      <c r="F65">
        <v>15.250000000000004</v>
      </c>
      <c r="G65" s="5">
        <f t="shared" si="29"/>
        <v>6.7880000000000003</v>
      </c>
      <c r="H65" s="5">
        <f t="shared" si="30"/>
        <v>0</v>
      </c>
      <c r="I65" s="5">
        <f t="shared" si="31"/>
        <v>0</v>
      </c>
      <c r="J65" s="5">
        <f>ROUND(Q65,2)</f>
        <v>23.95</v>
      </c>
      <c r="K65" s="5">
        <f>ROUND(R65,3)</f>
        <v>1.004</v>
      </c>
      <c r="M65">
        <f>M64</f>
        <v>24.045089394575378</v>
      </c>
      <c r="N65" s="5">
        <f>(C65+((((1000*M65)/(30*E65))^2)/1962))</f>
        <v>6.7882265502122854</v>
      </c>
      <c r="O65" s="5">
        <f>IF(D65=0,0,(D65+((((1000*M65)/(30*F65))^2)/1962)))</f>
        <v>0</v>
      </c>
      <c r="P65" s="5">
        <f>O65/N65</f>
        <v>0</v>
      </c>
      <c r="Q65" s="16">
        <f xml:space="preserve"> 3.5195*N65+0.0547</f>
        <v>23.945863343472137</v>
      </c>
      <c r="R65" s="5">
        <f>M65/Q65</f>
        <v>1.0041437658638559</v>
      </c>
    </row>
    <row r="66" spans="1:18" x14ac:dyDescent="0.3">
      <c r="A66" t="s">
        <v>17</v>
      </c>
      <c r="B66" s="5">
        <f t="shared" si="41"/>
        <v>24.05</v>
      </c>
      <c r="C66">
        <v>6.1500000000000021</v>
      </c>
      <c r="D66">
        <v>0</v>
      </c>
      <c r="E66">
        <v>22.65</v>
      </c>
      <c r="F66">
        <v>15.950000000000003</v>
      </c>
      <c r="G66" s="5">
        <f t="shared" ref="G66:G91" si="42">ROUND(N66,3)</f>
        <v>6.7880000000000003</v>
      </c>
      <c r="H66" s="5">
        <f t="shared" ref="H66:H91" si="43">ROUND(O66,3)</f>
        <v>0</v>
      </c>
      <c r="I66" s="5">
        <f t="shared" ref="I66:I91" si="44">ROUND(P66,3)</f>
        <v>0</v>
      </c>
      <c r="J66" s="5">
        <f t="shared" ref="J66:J89" si="45">ROUND(Q66,2)</f>
        <v>23.95</v>
      </c>
      <c r="K66" s="5">
        <f t="shared" ref="K66:K89" si="46">ROUND(R66,3)</f>
        <v>1.004</v>
      </c>
      <c r="M66">
        <f t="shared" ref="M66:M89" si="47">M65</f>
        <v>24.045089394575378</v>
      </c>
      <c r="N66" s="5">
        <f t="shared" ref="N66:N89" si="48">(C66+((((1000*M66)/(30*E66))^2)/1962))</f>
        <v>6.7882265502122854</v>
      </c>
      <c r="O66" s="5">
        <f t="shared" ref="O66:O89" si="49">IF(D66=0,0,(D66+((((1000*M66)/(30*F66))^2)/1962)))</f>
        <v>0</v>
      </c>
      <c r="P66" s="5">
        <f t="shared" ref="P66:P90" si="50">O66/N66</f>
        <v>0</v>
      </c>
      <c r="Q66" s="16">
        <f t="shared" ref="Q66:Q89" si="51" xml:space="preserve"> 3.5195*N66+0.0547</f>
        <v>23.945863343472137</v>
      </c>
      <c r="R66" s="5">
        <f t="shared" ref="R66:R89" si="52">M66/Q66</f>
        <v>1.0041437658638559</v>
      </c>
    </row>
    <row r="67" spans="1:18" x14ac:dyDescent="0.3">
      <c r="A67" t="s">
        <v>17</v>
      </c>
      <c r="B67" s="5">
        <f t="shared" ref="B67:B89" si="53">ROUND(M67,2)</f>
        <v>24.05</v>
      </c>
      <c r="C67">
        <v>6.1500000000000021</v>
      </c>
      <c r="D67">
        <v>0</v>
      </c>
      <c r="E67">
        <v>22.65</v>
      </c>
      <c r="F67">
        <v>16.350000000000001</v>
      </c>
      <c r="G67" s="5">
        <f t="shared" si="42"/>
        <v>6.7880000000000003</v>
      </c>
      <c r="H67" s="5">
        <f t="shared" si="43"/>
        <v>0</v>
      </c>
      <c r="I67" s="5">
        <f t="shared" si="44"/>
        <v>0</v>
      </c>
      <c r="J67" s="5">
        <f t="shared" si="45"/>
        <v>23.95</v>
      </c>
      <c r="K67" s="5">
        <f t="shared" si="46"/>
        <v>1.004</v>
      </c>
      <c r="M67">
        <f t="shared" si="47"/>
        <v>24.045089394575378</v>
      </c>
      <c r="N67" s="5">
        <f t="shared" si="48"/>
        <v>6.7882265502122854</v>
      </c>
      <c r="O67" s="5">
        <f t="shared" si="49"/>
        <v>0</v>
      </c>
      <c r="P67" s="5">
        <f t="shared" si="50"/>
        <v>0</v>
      </c>
      <c r="Q67" s="16">
        <f t="shared" si="51"/>
        <v>23.945863343472137</v>
      </c>
      <c r="R67" s="5">
        <f t="shared" si="52"/>
        <v>1.0041437658638559</v>
      </c>
    </row>
    <row r="68" spans="1:18" x14ac:dyDescent="0.3">
      <c r="A68" t="s">
        <v>17</v>
      </c>
      <c r="B68" s="5">
        <f t="shared" si="53"/>
        <v>24.05</v>
      </c>
      <c r="C68">
        <v>6.1500000000000021</v>
      </c>
      <c r="D68">
        <v>0.65000000000000213</v>
      </c>
      <c r="E68">
        <v>22.65</v>
      </c>
      <c r="F68">
        <v>17.250000000000004</v>
      </c>
      <c r="G68" s="5">
        <f t="shared" si="42"/>
        <v>6.7880000000000003</v>
      </c>
      <c r="H68" s="5">
        <f t="shared" si="43"/>
        <v>1.75</v>
      </c>
      <c r="I68" s="5">
        <f t="shared" si="44"/>
        <v>0.25800000000000001</v>
      </c>
      <c r="J68" s="5">
        <f t="shared" si="45"/>
        <v>23.95</v>
      </c>
      <c r="K68" s="5">
        <f t="shared" si="46"/>
        <v>1.004</v>
      </c>
      <c r="M68">
        <f t="shared" si="47"/>
        <v>24.045089394575378</v>
      </c>
      <c r="N68" s="5">
        <f t="shared" si="48"/>
        <v>6.7882265502122854</v>
      </c>
      <c r="O68" s="5">
        <f t="shared" si="49"/>
        <v>1.7503556575720451</v>
      </c>
      <c r="P68" s="5">
        <f t="shared" si="50"/>
        <v>0.25785168550647547</v>
      </c>
      <c r="Q68" s="16">
        <f t="shared" si="51"/>
        <v>23.945863343472137</v>
      </c>
      <c r="R68" s="5">
        <f t="shared" si="52"/>
        <v>1.0041437658638559</v>
      </c>
    </row>
    <row r="69" spans="1:18" x14ac:dyDescent="0.3">
      <c r="A69" t="s">
        <v>17</v>
      </c>
      <c r="B69" s="5">
        <f t="shared" si="53"/>
        <v>24.05</v>
      </c>
      <c r="C69">
        <v>6.4000000000000021</v>
      </c>
      <c r="D69">
        <v>1.7000000000000028</v>
      </c>
      <c r="E69">
        <v>22.9</v>
      </c>
      <c r="F69">
        <v>18.300000000000004</v>
      </c>
      <c r="G69" s="5">
        <f t="shared" si="42"/>
        <v>7.024</v>
      </c>
      <c r="H69" s="5">
        <f t="shared" si="43"/>
        <v>2.6779999999999999</v>
      </c>
      <c r="I69" s="5">
        <f t="shared" si="44"/>
        <v>0.38100000000000001</v>
      </c>
      <c r="J69" s="5">
        <f t="shared" si="45"/>
        <v>24.78</v>
      </c>
      <c r="K69" s="5">
        <f t="shared" si="46"/>
        <v>0.97</v>
      </c>
      <c r="M69">
        <f t="shared" si="47"/>
        <v>24.045089394575378</v>
      </c>
      <c r="N69" s="5">
        <f t="shared" si="48"/>
        <v>7.0243675375303338</v>
      </c>
      <c r="O69" s="5">
        <f t="shared" si="49"/>
        <v>2.6777078454306849</v>
      </c>
      <c r="P69" s="5">
        <f t="shared" si="50"/>
        <v>0.38120269634583048</v>
      </c>
      <c r="Q69" s="16">
        <f t="shared" si="51"/>
        <v>24.776961548338008</v>
      </c>
      <c r="R69" s="5">
        <f t="shared" si="52"/>
        <v>0.97046158576245101</v>
      </c>
    </row>
    <row r="70" spans="1:18" x14ac:dyDescent="0.3">
      <c r="A70" t="s">
        <v>17</v>
      </c>
      <c r="B70" s="5">
        <f t="shared" si="53"/>
        <v>24.05</v>
      </c>
      <c r="C70">
        <v>6.4499999999999993</v>
      </c>
      <c r="D70">
        <v>2.6500000000000021</v>
      </c>
      <c r="E70">
        <v>22.949999999999996</v>
      </c>
      <c r="F70">
        <v>19.250000000000004</v>
      </c>
      <c r="G70" s="5">
        <f t="shared" si="42"/>
        <v>7.0720000000000001</v>
      </c>
      <c r="H70" s="5">
        <f t="shared" si="43"/>
        <v>3.5339999999999998</v>
      </c>
      <c r="I70" s="5">
        <f t="shared" si="44"/>
        <v>0.5</v>
      </c>
      <c r="J70" s="5">
        <f t="shared" si="45"/>
        <v>24.94</v>
      </c>
      <c r="K70" s="5">
        <f t="shared" si="46"/>
        <v>0.96399999999999997</v>
      </c>
      <c r="M70">
        <f t="shared" si="47"/>
        <v>24.045089394575378</v>
      </c>
      <c r="N70" s="5">
        <f t="shared" si="48"/>
        <v>7.0716499453795656</v>
      </c>
      <c r="O70" s="5">
        <f t="shared" si="49"/>
        <v>3.5335880056840123</v>
      </c>
      <c r="P70" s="5">
        <f t="shared" si="50"/>
        <v>0.49968367113431117</v>
      </c>
      <c r="Q70" s="16">
        <f t="shared" si="51"/>
        <v>24.943371982763381</v>
      </c>
      <c r="R70" s="5">
        <f t="shared" si="52"/>
        <v>0.96398712295960853</v>
      </c>
    </row>
    <row r="71" spans="1:18" x14ac:dyDescent="0.3">
      <c r="A71" t="s">
        <v>17</v>
      </c>
      <c r="B71" s="5">
        <f t="shared" si="53"/>
        <v>24.05</v>
      </c>
      <c r="C71">
        <v>6.5500000000000007</v>
      </c>
      <c r="D71">
        <v>3.5500000000000007</v>
      </c>
      <c r="E71">
        <v>23.049999999999997</v>
      </c>
      <c r="F71">
        <v>20.150000000000002</v>
      </c>
      <c r="G71" s="5">
        <f t="shared" si="42"/>
        <v>7.1660000000000004</v>
      </c>
      <c r="H71" s="5">
        <f t="shared" si="43"/>
        <v>4.3559999999999999</v>
      </c>
      <c r="I71" s="5">
        <f t="shared" si="44"/>
        <v>0.60799999999999998</v>
      </c>
      <c r="J71" s="5">
        <f t="shared" si="45"/>
        <v>25.28</v>
      </c>
      <c r="K71" s="5">
        <f t="shared" si="46"/>
        <v>0.95099999999999996</v>
      </c>
      <c r="M71">
        <f t="shared" si="47"/>
        <v>24.045089394575378</v>
      </c>
      <c r="N71" s="5">
        <f t="shared" si="48"/>
        <v>7.1662677200959557</v>
      </c>
      <c r="O71" s="5">
        <f t="shared" si="49"/>
        <v>4.3564197928840924</v>
      </c>
      <c r="P71" s="5">
        <f t="shared" si="50"/>
        <v>0.60790636954123733</v>
      </c>
      <c r="Q71" s="16">
        <f t="shared" si="51"/>
        <v>25.276379240877716</v>
      </c>
      <c r="R71" s="5">
        <f t="shared" si="52"/>
        <v>0.95128693731928737</v>
      </c>
    </row>
    <row r="72" spans="1:18" x14ac:dyDescent="0.3">
      <c r="A72" t="s">
        <v>17</v>
      </c>
      <c r="B72" s="5">
        <f t="shared" si="53"/>
        <v>24.05</v>
      </c>
      <c r="C72">
        <v>6.4499999999999993</v>
      </c>
      <c r="D72">
        <v>2.8500000000000014</v>
      </c>
      <c r="E72">
        <v>22.949999999999996</v>
      </c>
      <c r="F72">
        <v>19.450000000000003</v>
      </c>
      <c r="G72" s="5">
        <f t="shared" si="42"/>
        <v>7.0720000000000001</v>
      </c>
      <c r="H72" s="5">
        <f t="shared" si="43"/>
        <v>3.7160000000000002</v>
      </c>
      <c r="I72" s="5">
        <f t="shared" si="44"/>
        <v>0.52500000000000002</v>
      </c>
      <c r="J72" s="5">
        <f t="shared" si="45"/>
        <v>24.94</v>
      </c>
      <c r="K72" s="5">
        <f t="shared" si="46"/>
        <v>0.96399999999999997</v>
      </c>
      <c r="M72">
        <f t="shared" si="47"/>
        <v>24.045089394575378</v>
      </c>
      <c r="N72" s="5">
        <f t="shared" si="48"/>
        <v>7.0716499453795656</v>
      </c>
      <c r="O72" s="5">
        <f t="shared" si="49"/>
        <v>3.7155099565989693</v>
      </c>
      <c r="P72" s="5">
        <f t="shared" si="50"/>
        <v>0.52540920227910715</v>
      </c>
      <c r="Q72" s="16">
        <f t="shared" si="51"/>
        <v>24.943371982763381</v>
      </c>
      <c r="R72" s="5">
        <f t="shared" si="52"/>
        <v>0.96398712295960853</v>
      </c>
    </row>
    <row r="73" spans="1:18" x14ac:dyDescent="0.3">
      <c r="A73" t="s">
        <v>17</v>
      </c>
      <c r="B73" s="5">
        <f t="shared" si="53"/>
        <v>24.05</v>
      </c>
      <c r="C73">
        <v>6.5</v>
      </c>
      <c r="D73">
        <v>3.5</v>
      </c>
      <c r="E73">
        <v>22.999999999999996</v>
      </c>
      <c r="F73">
        <v>20.100000000000001</v>
      </c>
      <c r="G73" s="5">
        <f t="shared" si="42"/>
        <v>7.1189999999999998</v>
      </c>
      <c r="H73" s="5">
        <f t="shared" si="43"/>
        <v>4.3099999999999996</v>
      </c>
      <c r="I73" s="5">
        <f t="shared" si="44"/>
        <v>0.60499999999999998</v>
      </c>
      <c r="J73" s="5">
        <f t="shared" si="45"/>
        <v>25.11</v>
      </c>
      <c r="K73" s="5">
        <f t="shared" si="46"/>
        <v>0.95799999999999996</v>
      </c>
      <c r="M73">
        <f t="shared" si="47"/>
        <v>24.045089394575378</v>
      </c>
      <c r="N73" s="5">
        <f t="shared" si="48"/>
        <v>7.118950057384275</v>
      </c>
      <c r="O73" s="5">
        <f t="shared" si="49"/>
        <v>4.3104368217526323</v>
      </c>
      <c r="P73" s="5">
        <f t="shared" si="50"/>
        <v>0.60548771757171471</v>
      </c>
      <c r="Q73" s="16">
        <f t="shared" si="51"/>
        <v>25.109844726963956</v>
      </c>
      <c r="R73" s="5">
        <f t="shared" si="52"/>
        <v>0.95759610049499022</v>
      </c>
    </row>
    <row r="74" spans="1:18" x14ac:dyDescent="0.3">
      <c r="A74" t="s">
        <v>17</v>
      </c>
      <c r="B74" s="5">
        <f t="shared" si="53"/>
        <v>24.05</v>
      </c>
      <c r="C74">
        <v>6.6000000000000014</v>
      </c>
      <c r="D74">
        <v>3.9500000000000028</v>
      </c>
      <c r="E74">
        <v>23.099999999999998</v>
      </c>
      <c r="F74">
        <v>20.550000000000004</v>
      </c>
      <c r="G74" s="5">
        <f t="shared" si="42"/>
        <v>7.2140000000000004</v>
      </c>
      <c r="H74" s="5">
        <f t="shared" si="43"/>
        <v>4.7249999999999996</v>
      </c>
      <c r="I74" s="5">
        <f t="shared" si="44"/>
        <v>0.65500000000000003</v>
      </c>
      <c r="J74" s="5">
        <f t="shared" si="45"/>
        <v>25.44</v>
      </c>
      <c r="K74" s="5">
        <f t="shared" si="46"/>
        <v>0.94499999999999995</v>
      </c>
      <c r="M74">
        <f t="shared" si="47"/>
        <v>24.045089394575378</v>
      </c>
      <c r="N74" s="5">
        <f t="shared" si="48"/>
        <v>7.213602781725009</v>
      </c>
      <c r="O74" s="5">
        <f t="shared" si="49"/>
        <v>4.7253318541952325</v>
      </c>
      <c r="P74" s="5">
        <f t="shared" si="50"/>
        <v>0.65505850504638552</v>
      </c>
      <c r="Q74" s="16">
        <f t="shared" si="51"/>
        <v>25.442974990281169</v>
      </c>
      <c r="R74" s="5">
        <f t="shared" si="52"/>
        <v>0.94505809182142564</v>
      </c>
    </row>
    <row r="75" spans="1:18" x14ac:dyDescent="0.3">
      <c r="A75" t="s">
        <v>17</v>
      </c>
      <c r="B75" s="5">
        <f t="shared" si="53"/>
        <v>24.05</v>
      </c>
      <c r="C75">
        <v>6.6999999999999993</v>
      </c>
      <c r="D75">
        <v>4.4000000000000021</v>
      </c>
      <c r="E75">
        <v>23.199999999999996</v>
      </c>
      <c r="F75">
        <v>21.000000000000004</v>
      </c>
      <c r="G75" s="5">
        <f t="shared" si="42"/>
        <v>7.3079999999999998</v>
      </c>
      <c r="H75" s="5">
        <f t="shared" si="43"/>
        <v>5.1420000000000003</v>
      </c>
      <c r="I75" s="5">
        <f t="shared" si="44"/>
        <v>0.70399999999999996</v>
      </c>
      <c r="J75" s="5">
        <f t="shared" si="45"/>
        <v>25.78</v>
      </c>
      <c r="K75" s="5">
        <f t="shared" si="46"/>
        <v>0.93300000000000005</v>
      </c>
      <c r="M75">
        <f t="shared" si="47"/>
        <v>24.045089394575378</v>
      </c>
      <c r="N75" s="5">
        <f t="shared" si="48"/>
        <v>7.308324502742793</v>
      </c>
      <c r="O75" s="5">
        <f t="shared" si="49"/>
        <v>5.1424593658872606</v>
      </c>
      <c r="P75" s="5">
        <f t="shared" si="50"/>
        <v>0.70364409297333619</v>
      </c>
      <c r="Q75" s="16">
        <f t="shared" si="51"/>
        <v>25.77634808740326</v>
      </c>
      <c r="R75" s="5">
        <f t="shared" si="52"/>
        <v>0.93283537734059629</v>
      </c>
    </row>
    <row r="76" spans="1:18" x14ac:dyDescent="0.3">
      <c r="A76" t="s">
        <v>17</v>
      </c>
      <c r="B76" s="5">
        <f t="shared" si="53"/>
        <v>24.05</v>
      </c>
      <c r="C76">
        <v>6.8000000000000007</v>
      </c>
      <c r="D76">
        <v>4.8000000000000007</v>
      </c>
      <c r="E76">
        <v>23.299999999999997</v>
      </c>
      <c r="F76">
        <v>21.400000000000002</v>
      </c>
      <c r="G76" s="5">
        <f t="shared" si="42"/>
        <v>7.4029999999999996</v>
      </c>
      <c r="H76" s="5">
        <f t="shared" si="43"/>
        <v>5.5149999999999997</v>
      </c>
      <c r="I76" s="5">
        <f t="shared" si="44"/>
        <v>0.745</v>
      </c>
      <c r="J76" s="5">
        <f t="shared" si="45"/>
        <v>26.11</v>
      </c>
      <c r="K76" s="5">
        <f t="shared" si="46"/>
        <v>0.92100000000000004</v>
      </c>
      <c r="M76">
        <f t="shared" si="47"/>
        <v>24.045089394575378</v>
      </c>
      <c r="N76" s="5">
        <f t="shared" si="48"/>
        <v>7.4031140384908207</v>
      </c>
      <c r="O76" s="5">
        <f t="shared" si="49"/>
        <v>5.5149632726794504</v>
      </c>
      <c r="P76" s="5">
        <f t="shared" si="50"/>
        <v>0.7449518194648419</v>
      </c>
      <c r="Q76" s="16">
        <f t="shared" si="51"/>
        <v>26.109959858468443</v>
      </c>
      <c r="R76" s="5">
        <f t="shared" si="52"/>
        <v>0.92091636773530505</v>
      </c>
    </row>
    <row r="77" spans="1:18" x14ac:dyDescent="0.3">
      <c r="A77" t="s">
        <v>17</v>
      </c>
      <c r="B77" s="5">
        <f t="shared" si="53"/>
        <v>24.05</v>
      </c>
      <c r="C77">
        <v>7.1999999999999993</v>
      </c>
      <c r="D77">
        <v>5.6000000000000014</v>
      </c>
      <c r="E77">
        <v>23.699999999999996</v>
      </c>
      <c r="F77">
        <v>22.200000000000003</v>
      </c>
      <c r="G77" s="5">
        <f t="shared" si="42"/>
        <v>7.7830000000000004</v>
      </c>
      <c r="H77" s="5">
        <f t="shared" si="43"/>
        <v>6.2640000000000002</v>
      </c>
      <c r="I77" s="5">
        <f t="shared" si="44"/>
        <v>0.80500000000000005</v>
      </c>
      <c r="J77" s="5">
        <f t="shared" si="45"/>
        <v>27.45</v>
      </c>
      <c r="K77" s="5">
        <f t="shared" si="46"/>
        <v>0.876</v>
      </c>
      <c r="M77">
        <f t="shared" si="47"/>
        <v>24.045089394575378</v>
      </c>
      <c r="N77" s="5">
        <f t="shared" si="48"/>
        <v>7.7829275585399085</v>
      </c>
      <c r="O77" s="5">
        <f t="shared" si="49"/>
        <v>6.2643628365316975</v>
      </c>
      <c r="P77" s="5">
        <f t="shared" si="50"/>
        <v>0.80488515271583783</v>
      </c>
      <c r="Q77" s="16">
        <f t="shared" si="51"/>
        <v>27.446713542281206</v>
      </c>
      <c r="R77" s="5">
        <f t="shared" si="52"/>
        <v>0.87606442780605831</v>
      </c>
    </row>
    <row r="78" spans="1:18" x14ac:dyDescent="0.3">
      <c r="A78" t="s">
        <v>17</v>
      </c>
      <c r="B78" s="5">
        <f t="shared" si="53"/>
        <v>24.05</v>
      </c>
      <c r="C78">
        <v>7.6000000000000014</v>
      </c>
      <c r="D78">
        <v>6.1000000000000014</v>
      </c>
      <c r="E78">
        <v>24.099999999999998</v>
      </c>
      <c r="F78">
        <v>22.700000000000003</v>
      </c>
      <c r="G78" s="5">
        <f t="shared" si="42"/>
        <v>8.1639999999999997</v>
      </c>
      <c r="H78" s="5">
        <f t="shared" si="43"/>
        <v>6.7350000000000003</v>
      </c>
      <c r="I78" s="5">
        <f t="shared" si="44"/>
        <v>0.82499999999999996</v>
      </c>
      <c r="J78" s="5">
        <f t="shared" si="45"/>
        <v>28.79</v>
      </c>
      <c r="K78" s="5">
        <f t="shared" si="46"/>
        <v>0.83499999999999996</v>
      </c>
      <c r="M78">
        <f t="shared" si="47"/>
        <v>24.045089394575378</v>
      </c>
      <c r="N78" s="5">
        <f t="shared" si="48"/>
        <v>8.1637378494796611</v>
      </c>
      <c r="O78" s="5">
        <f t="shared" si="49"/>
        <v>6.7354180759500126</v>
      </c>
      <c r="P78" s="5">
        <f t="shared" si="50"/>
        <v>0.82504095552006407</v>
      </c>
      <c r="Q78" s="16">
        <f t="shared" si="51"/>
        <v>28.786975361243666</v>
      </c>
      <c r="R78" s="5">
        <f t="shared" si="52"/>
        <v>0.83527668651662657</v>
      </c>
    </row>
    <row r="79" spans="1:18" x14ac:dyDescent="0.3">
      <c r="A79" t="s">
        <v>17</v>
      </c>
      <c r="B79" s="5">
        <f t="shared" si="53"/>
        <v>24.05</v>
      </c>
      <c r="C79">
        <v>7.75</v>
      </c>
      <c r="D79">
        <v>6.3500000000000014</v>
      </c>
      <c r="E79">
        <v>24.249999999999996</v>
      </c>
      <c r="F79">
        <v>22.950000000000003</v>
      </c>
      <c r="G79" s="5">
        <f t="shared" si="42"/>
        <v>8.3070000000000004</v>
      </c>
      <c r="H79" s="5">
        <f t="shared" si="43"/>
        <v>6.9720000000000004</v>
      </c>
      <c r="I79" s="5">
        <f t="shared" si="44"/>
        <v>0.83899999999999997</v>
      </c>
      <c r="J79" s="5">
        <f t="shared" si="45"/>
        <v>29.29</v>
      </c>
      <c r="K79" s="5">
        <f t="shared" si="46"/>
        <v>0.82099999999999995</v>
      </c>
      <c r="M79">
        <f t="shared" si="47"/>
        <v>24.045089394575378</v>
      </c>
      <c r="N79" s="5">
        <f t="shared" si="48"/>
        <v>8.3067853422999782</v>
      </c>
      <c r="O79" s="5">
        <f t="shared" si="49"/>
        <v>6.9716499453795677</v>
      </c>
      <c r="P79" s="5">
        <f t="shared" si="50"/>
        <v>0.83927171078785345</v>
      </c>
      <c r="Q79" s="16">
        <f t="shared" si="51"/>
        <v>29.290431012224772</v>
      </c>
      <c r="R79" s="5">
        <f t="shared" si="52"/>
        <v>0.82091961653073053</v>
      </c>
    </row>
    <row r="80" spans="1:18" x14ac:dyDescent="0.3">
      <c r="A80" t="s">
        <v>17</v>
      </c>
      <c r="B80" s="5">
        <f t="shared" si="53"/>
        <v>24.05</v>
      </c>
      <c r="C80">
        <v>8</v>
      </c>
      <c r="D80">
        <v>6.75</v>
      </c>
      <c r="E80">
        <v>24.499999999999996</v>
      </c>
      <c r="F80">
        <v>23.35</v>
      </c>
      <c r="G80" s="5">
        <f t="shared" si="42"/>
        <v>8.5449999999999999</v>
      </c>
      <c r="H80" s="5">
        <f t="shared" si="43"/>
        <v>7.351</v>
      </c>
      <c r="I80" s="5">
        <f t="shared" si="44"/>
        <v>0.86</v>
      </c>
      <c r="J80" s="5">
        <f t="shared" si="45"/>
        <v>30.13</v>
      </c>
      <c r="K80" s="5">
        <f t="shared" si="46"/>
        <v>0.79800000000000004</v>
      </c>
      <c r="M80">
        <f t="shared" si="47"/>
        <v>24.045089394575378</v>
      </c>
      <c r="N80" s="5">
        <f t="shared" si="48"/>
        <v>8.5454803504477823</v>
      </c>
      <c r="O80" s="5">
        <f t="shared" si="49"/>
        <v>7.3505338744389332</v>
      </c>
      <c r="P80" s="5">
        <f t="shared" si="50"/>
        <v>0.86016626017445186</v>
      </c>
      <c r="Q80" s="16">
        <f t="shared" si="51"/>
        <v>30.130518093400969</v>
      </c>
      <c r="R80" s="5">
        <f t="shared" si="52"/>
        <v>0.79803106339023122</v>
      </c>
    </row>
    <row r="81" spans="1:18" x14ac:dyDescent="0.3">
      <c r="A81" t="s">
        <v>17</v>
      </c>
      <c r="B81" s="5">
        <f t="shared" si="53"/>
        <v>24.05</v>
      </c>
      <c r="C81">
        <v>8.25</v>
      </c>
      <c r="D81">
        <v>7.1000000000000014</v>
      </c>
      <c r="E81">
        <v>24.749999999999996</v>
      </c>
      <c r="F81">
        <v>23.700000000000003</v>
      </c>
      <c r="G81" s="5">
        <f t="shared" si="42"/>
        <v>8.7850000000000001</v>
      </c>
      <c r="H81" s="5">
        <f t="shared" si="43"/>
        <v>7.6829999999999998</v>
      </c>
      <c r="I81" s="5">
        <f t="shared" si="44"/>
        <v>0.875</v>
      </c>
      <c r="J81" s="5">
        <f t="shared" si="45"/>
        <v>30.97</v>
      </c>
      <c r="K81" s="5">
        <f t="shared" si="46"/>
        <v>0.77600000000000002</v>
      </c>
      <c r="M81">
        <f t="shared" si="47"/>
        <v>24.045089394575378</v>
      </c>
      <c r="N81" s="5">
        <f t="shared" si="48"/>
        <v>8.7845162009693389</v>
      </c>
      <c r="O81" s="5">
        <f t="shared" si="49"/>
        <v>7.6829275585399097</v>
      </c>
      <c r="P81" s="5">
        <f t="shared" si="50"/>
        <v>0.87459882624977425</v>
      </c>
      <c r="Q81" s="16">
        <f t="shared" si="51"/>
        <v>30.971804769311589</v>
      </c>
      <c r="R81" s="5">
        <f t="shared" si="52"/>
        <v>0.77635415739157876</v>
      </c>
    </row>
    <row r="82" spans="1:18" x14ac:dyDescent="0.3">
      <c r="A82" t="s">
        <v>17</v>
      </c>
      <c r="B82" s="5">
        <f t="shared" si="53"/>
        <v>24.05</v>
      </c>
      <c r="C82">
        <v>8.68</v>
      </c>
      <c r="D82">
        <v>7.6500000000000021</v>
      </c>
      <c r="E82">
        <v>25.179999999999996</v>
      </c>
      <c r="F82">
        <v>24.250000000000004</v>
      </c>
      <c r="G82" s="5">
        <f t="shared" si="42"/>
        <v>9.1959999999999997</v>
      </c>
      <c r="H82" s="5">
        <f t="shared" si="43"/>
        <v>8.2070000000000007</v>
      </c>
      <c r="I82" s="5">
        <f t="shared" si="44"/>
        <v>0.89200000000000002</v>
      </c>
      <c r="J82" s="5">
        <f t="shared" si="45"/>
        <v>32.42</v>
      </c>
      <c r="K82" s="5">
        <f t="shared" si="46"/>
        <v>0.74199999999999999</v>
      </c>
      <c r="M82">
        <f t="shared" si="47"/>
        <v>24.045089394575378</v>
      </c>
      <c r="N82" s="5">
        <f t="shared" si="48"/>
        <v>9.196416164783189</v>
      </c>
      <c r="O82" s="5">
        <f t="shared" si="49"/>
        <v>8.2067853422999804</v>
      </c>
      <c r="P82" s="5">
        <f t="shared" si="50"/>
        <v>0.89238951296344038</v>
      </c>
      <c r="Q82" s="16">
        <f t="shared" si="51"/>
        <v>32.421486691954428</v>
      </c>
      <c r="R82" s="5">
        <f t="shared" si="52"/>
        <v>0.74164055532167505</v>
      </c>
    </row>
    <row r="83" spans="1:18" x14ac:dyDescent="0.3">
      <c r="A83" t="s">
        <v>17</v>
      </c>
      <c r="B83" s="5">
        <f t="shared" si="53"/>
        <v>24.05</v>
      </c>
      <c r="C83">
        <v>9</v>
      </c>
      <c r="D83">
        <v>8.2000000000000028</v>
      </c>
      <c r="E83">
        <v>25.499999999999996</v>
      </c>
      <c r="F83">
        <v>24.800000000000004</v>
      </c>
      <c r="G83" s="5">
        <f t="shared" si="42"/>
        <v>9.5039999999999996</v>
      </c>
      <c r="H83" s="5">
        <f t="shared" si="43"/>
        <v>8.7319999999999993</v>
      </c>
      <c r="I83" s="5">
        <f t="shared" si="44"/>
        <v>0.91900000000000004</v>
      </c>
      <c r="J83" s="5">
        <f t="shared" si="45"/>
        <v>33.5</v>
      </c>
      <c r="K83" s="5">
        <f t="shared" si="46"/>
        <v>0.71799999999999997</v>
      </c>
      <c r="M83">
        <f t="shared" si="47"/>
        <v>24.045089394575378</v>
      </c>
      <c r="N83" s="5">
        <f t="shared" si="48"/>
        <v>9.5035364557574482</v>
      </c>
      <c r="O83" s="5">
        <f t="shared" si="49"/>
        <v>8.7323630663961413</v>
      </c>
      <c r="P83" s="5">
        <f t="shared" si="50"/>
        <v>0.91885406101703193</v>
      </c>
      <c r="Q83" s="16">
        <f t="shared" si="51"/>
        <v>33.502396556038335</v>
      </c>
      <c r="R83" s="5">
        <f t="shared" si="52"/>
        <v>0.71771251809869674</v>
      </c>
    </row>
    <row r="84" spans="1:18" x14ac:dyDescent="0.3">
      <c r="A84" t="s">
        <v>17</v>
      </c>
      <c r="B84" s="5">
        <f t="shared" si="53"/>
        <v>24.05</v>
      </c>
      <c r="C84">
        <v>9.4499999999999993</v>
      </c>
      <c r="D84">
        <v>8.75</v>
      </c>
      <c r="E84">
        <v>25.949999999999996</v>
      </c>
      <c r="F84">
        <v>25.35</v>
      </c>
      <c r="G84" s="5">
        <f t="shared" si="42"/>
        <v>9.9359999999999999</v>
      </c>
      <c r="H84" s="5">
        <f t="shared" si="43"/>
        <v>9.26</v>
      </c>
      <c r="I84" s="5">
        <f t="shared" si="44"/>
        <v>0.93200000000000005</v>
      </c>
      <c r="J84" s="5">
        <f t="shared" si="45"/>
        <v>35.03</v>
      </c>
      <c r="K84" s="5">
        <f t="shared" si="46"/>
        <v>0.68700000000000006</v>
      </c>
      <c r="M84">
        <f t="shared" si="47"/>
        <v>24.045089394575378</v>
      </c>
      <c r="N84" s="5">
        <f t="shared" si="48"/>
        <v>9.9362241829459812</v>
      </c>
      <c r="O84" s="5">
        <f t="shared" si="49"/>
        <v>9.2595130972791662</v>
      </c>
      <c r="P84" s="5">
        <f t="shared" si="50"/>
        <v>0.9318945433187501</v>
      </c>
      <c r="Q84" s="16">
        <f t="shared" si="51"/>
        <v>35.025241011878379</v>
      </c>
      <c r="R84" s="5">
        <f t="shared" si="52"/>
        <v>0.68650746432896159</v>
      </c>
    </row>
    <row r="85" spans="1:18" x14ac:dyDescent="0.3">
      <c r="A85" t="s">
        <v>17</v>
      </c>
      <c r="B85" s="5">
        <f t="shared" si="53"/>
        <v>24.05</v>
      </c>
      <c r="C85">
        <v>9.75</v>
      </c>
      <c r="D85">
        <v>9.1500000000000021</v>
      </c>
      <c r="E85">
        <v>26.249999999999996</v>
      </c>
      <c r="F85">
        <v>25.750000000000004</v>
      </c>
      <c r="G85" s="5">
        <f t="shared" si="42"/>
        <v>10.225</v>
      </c>
      <c r="H85" s="5">
        <f t="shared" si="43"/>
        <v>9.6440000000000001</v>
      </c>
      <c r="I85" s="5">
        <f t="shared" si="44"/>
        <v>0.94299999999999995</v>
      </c>
      <c r="J85" s="5">
        <f t="shared" si="45"/>
        <v>36.04</v>
      </c>
      <c r="K85" s="5">
        <f t="shared" si="46"/>
        <v>0.66700000000000004</v>
      </c>
      <c r="M85">
        <f t="shared" si="47"/>
        <v>24.045089394575378</v>
      </c>
      <c r="N85" s="5">
        <f t="shared" si="48"/>
        <v>10.225173994167847</v>
      </c>
      <c r="O85" s="5">
        <f t="shared" si="49"/>
        <v>9.6438065119898688</v>
      </c>
      <c r="P85" s="5">
        <f t="shared" si="50"/>
        <v>0.94314351203123059</v>
      </c>
      <c r="Q85" s="16">
        <f t="shared" si="51"/>
        <v>36.042199872473731</v>
      </c>
      <c r="R85" s="5">
        <f t="shared" si="52"/>
        <v>0.66713711925611885</v>
      </c>
    </row>
    <row r="86" spans="1:18" x14ac:dyDescent="0.3">
      <c r="A86" t="s">
        <v>17</v>
      </c>
      <c r="B86" s="5">
        <f t="shared" si="53"/>
        <v>24.05</v>
      </c>
      <c r="C86">
        <v>10.150000000000002</v>
      </c>
      <c r="D86">
        <v>9.6500000000000021</v>
      </c>
      <c r="E86">
        <v>26.65</v>
      </c>
      <c r="F86">
        <v>26.250000000000004</v>
      </c>
      <c r="G86" s="5">
        <f t="shared" si="42"/>
        <v>10.611000000000001</v>
      </c>
      <c r="H86" s="5">
        <f t="shared" si="43"/>
        <v>10.125</v>
      </c>
      <c r="I86" s="5">
        <f t="shared" si="44"/>
        <v>0.95399999999999996</v>
      </c>
      <c r="J86" s="5">
        <f t="shared" si="45"/>
        <v>37.4</v>
      </c>
      <c r="K86" s="5">
        <f t="shared" si="46"/>
        <v>0.64300000000000002</v>
      </c>
      <c r="M86">
        <f t="shared" si="47"/>
        <v>24.045089394575378</v>
      </c>
      <c r="N86" s="5">
        <f t="shared" si="48"/>
        <v>10.611016907175262</v>
      </c>
      <c r="O86" s="5">
        <f t="shared" si="49"/>
        <v>10.125173994167847</v>
      </c>
      <c r="P86" s="5">
        <f t="shared" si="50"/>
        <v>0.95421335040198796</v>
      </c>
      <c r="Q86" s="16">
        <f t="shared" si="51"/>
        <v>37.400174004803333</v>
      </c>
      <c r="R86" s="5">
        <f t="shared" si="52"/>
        <v>0.64291383755292819</v>
      </c>
    </row>
    <row r="87" spans="1:18" x14ac:dyDescent="0.3">
      <c r="A87" t="s">
        <v>17</v>
      </c>
      <c r="B87" s="5">
        <f t="shared" si="53"/>
        <v>24.05</v>
      </c>
      <c r="C87">
        <v>11</v>
      </c>
      <c r="D87">
        <v>10.650000000000002</v>
      </c>
      <c r="E87">
        <v>27.499999999999996</v>
      </c>
      <c r="F87">
        <v>27.250000000000004</v>
      </c>
      <c r="G87" s="5">
        <f t="shared" si="42"/>
        <v>11.433</v>
      </c>
      <c r="H87" s="5">
        <f t="shared" si="43"/>
        <v>11.090999999999999</v>
      </c>
      <c r="I87" s="5">
        <f t="shared" si="44"/>
        <v>0.97</v>
      </c>
      <c r="J87" s="5">
        <f t="shared" si="45"/>
        <v>40.29</v>
      </c>
      <c r="K87" s="5">
        <f t="shared" si="46"/>
        <v>0.59699999999999998</v>
      </c>
      <c r="M87">
        <f t="shared" si="47"/>
        <v>24.045089394575378</v>
      </c>
      <c r="N87" s="5">
        <f t="shared" si="48"/>
        <v>11.432958122785166</v>
      </c>
      <c r="O87" s="5">
        <f t="shared" si="49"/>
        <v>11.090938749743332</v>
      </c>
      <c r="P87" s="5">
        <f t="shared" si="50"/>
        <v>0.97008478738672088</v>
      </c>
      <c r="Q87" s="16">
        <f t="shared" si="51"/>
        <v>40.292996113142387</v>
      </c>
      <c r="R87" s="5">
        <f t="shared" si="52"/>
        <v>0.59675605475097893</v>
      </c>
    </row>
    <row r="88" spans="1:18" x14ac:dyDescent="0.3">
      <c r="A88" t="s">
        <v>17</v>
      </c>
      <c r="B88" s="5">
        <f t="shared" si="53"/>
        <v>24.05</v>
      </c>
      <c r="C88">
        <v>12.100000000000001</v>
      </c>
      <c r="D88">
        <v>11.950000000000001</v>
      </c>
      <c r="E88">
        <v>28.599999999999998</v>
      </c>
      <c r="F88">
        <v>28.550000000000004</v>
      </c>
      <c r="G88" s="5">
        <f t="shared" si="42"/>
        <v>12.5</v>
      </c>
      <c r="H88" s="5">
        <f t="shared" si="43"/>
        <v>12.352</v>
      </c>
      <c r="I88" s="5">
        <f t="shared" si="44"/>
        <v>0.98799999999999999</v>
      </c>
      <c r="J88" s="5">
        <f t="shared" si="45"/>
        <v>44.05</v>
      </c>
      <c r="K88" s="5">
        <f t="shared" si="46"/>
        <v>0.54600000000000004</v>
      </c>
      <c r="M88">
        <f t="shared" si="47"/>
        <v>24.045089394575378</v>
      </c>
      <c r="N88" s="5">
        <f t="shared" si="48"/>
        <v>12.500294122397529</v>
      </c>
      <c r="O88" s="5">
        <f t="shared" si="49"/>
        <v>12.351697431128333</v>
      </c>
      <c r="P88" s="5">
        <f t="shared" si="50"/>
        <v>0.98811254440781948</v>
      </c>
      <c r="Q88" s="16">
        <f t="shared" si="51"/>
        <v>44.049485163778101</v>
      </c>
      <c r="R88" s="5">
        <f t="shared" si="52"/>
        <v>0.54586538991714839</v>
      </c>
    </row>
    <row r="89" spans="1:18" x14ac:dyDescent="0.3">
      <c r="A89" t="s">
        <v>17</v>
      </c>
      <c r="B89" s="5">
        <f t="shared" si="53"/>
        <v>24.05</v>
      </c>
      <c r="C89">
        <v>13.600000000000001</v>
      </c>
      <c r="D89">
        <v>13.450000000000001</v>
      </c>
      <c r="E89">
        <v>30.099999999999998</v>
      </c>
      <c r="F89">
        <v>30.050000000000004</v>
      </c>
      <c r="G89" s="5">
        <f t="shared" si="42"/>
        <v>13.961</v>
      </c>
      <c r="H89" s="5">
        <f t="shared" si="43"/>
        <v>13.813000000000001</v>
      </c>
      <c r="I89" s="5">
        <f t="shared" si="44"/>
        <v>0.98899999999999999</v>
      </c>
      <c r="J89" s="5">
        <f t="shared" si="45"/>
        <v>49.19</v>
      </c>
      <c r="K89" s="5">
        <f t="shared" si="46"/>
        <v>0.48899999999999999</v>
      </c>
      <c r="M89">
        <f t="shared" si="47"/>
        <v>24.045089394575378</v>
      </c>
      <c r="N89" s="5">
        <f t="shared" si="48"/>
        <v>13.961391795185795</v>
      </c>
      <c r="O89" s="5">
        <f t="shared" si="49"/>
        <v>13.812595430639762</v>
      </c>
      <c r="P89" s="5">
        <f t="shared" si="50"/>
        <v>0.98934229719150624</v>
      </c>
      <c r="Q89" s="16">
        <f t="shared" si="51"/>
        <v>49.191818423156398</v>
      </c>
      <c r="R89" s="5">
        <f t="shared" si="52"/>
        <v>0.48880261322595203</v>
      </c>
    </row>
    <row r="90" spans="1:18" x14ac:dyDescent="0.3">
      <c r="A90" t="s">
        <v>17</v>
      </c>
      <c r="B90" s="5">
        <f>ROUND(M90,2)</f>
        <v>27.53</v>
      </c>
      <c r="C90">
        <v>7.0500000000000007</v>
      </c>
      <c r="D90">
        <v>0</v>
      </c>
      <c r="E90">
        <v>23.549999999999997</v>
      </c>
      <c r="F90" s="6" t="s">
        <v>30</v>
      </c>
      <c r="G90" s="5">
        <f t="shared" si="42"/>
        <v>7.8239999999999998</v>
      </c>
      <c r="H90" s="5">
        <f t="shared" si="43"/>
        <v>0</v>
      </c>
      <c r="I90" s="5">
        <f t="shared" si="44"/>
        <v>0</v>
      </c>
      <c r="J90" s="5">
        <f>ROUND(Q90,2)</f>
        <v>27.53</v>
      </c>
      <c r="K90" s="5">
        <f>ROUND(R90,3)</f>
        <v>1</v>
      </c>
      <c r="M90">
        <v>27.530768592433432</v>
      </c>
      <c r="N90" s="5">
        <f>(C90+((((1000*M90)/(30*E90))^2)/1962))</f>
        <v>7.8239507699261548</v>
      </c>
      <c r="O90" s="5">
        <f>IF(D90=0,0,(D90+((((1000*M90)/(30*F90))^2)/1962)))</f>
        <v>0</v>
      </c>
      <c r="P90" s="5">
        <f t="shared" si="50"/>
        <v>0</v>
      </c>
      <c r="Q90" s="5">
        <f>M90</f>
        <v>27.530768592433432</v>
      </c>
      <c r="R90" s="5">
        <f>M90/Q90</f>
        <v>1</v>
      </c>
    </row>
    <row r="91" spans="1:18" x14ac:dyDescent="0.3">
      <c r="A91" t="s">
        <v>17</v>
      </c>
      <c r="B91" s="5">
        <f t="shared" ref="B91:B92" si="54">ROUND(M91,2)</f>
        <v>27.53</v>
      </c>
      <c r="C91">
        <v>7</v>
      </c>
      <c r="D91">
        <v>0</v>
      </c>
      <c r="E91">
        <v>23.499999999999996</v>
      </c>
      <c r="F91">
        <v>14.650000000000002</v>
      </c>
      <c r="G91" s="5">
        <f t="shared" si="42"/>
        <v>7.7770000000000001</v>
      </c>
      <c r="H91" s="5">
        <f t="shared" si="43"/>
        <v>0</v>
      </c>
      <c r="I91" s="5">
        <f t="shared" si="44"/>
        <v>0</v>
      </c>
      <c r="J91" s="5">
        <f>ROUND(Q91,2)</f>
        <v>27.43</v>
      </c>
      <c r="K91" s="5">
        <f>ROUND(R91,3)</f>
        <v>1.004</v>
      </c>
      <c r="M91">
        <f>M90</f>
        <v>27.530768592433432</v>
      </c>
      <c r="N91" s="5">
        <f>(C91+((((1000*M91)/(30*E91))^2)/1962))</f>
        <v>7.7772476810827884</v>
      </c>
      <c r="O91" s="5">
        <f>IF(D91=0,0,(D91+((((1000*M91)/(30*F91))^2)/1962)))</f>
        <v>0</v>
      </c>
      <c r="P91" s="5">
        <f>O91/N91</f>
        <v>0</v>
      </c>
      <c r="Q91" s="16">
        <f xml:space="preserve"> 3.5195*N91+0.0547</f>
        <v>27.426723213570874</v>
      </c>
      <c r="R91" s="5">
        <f>M91/Q91</f>
        <v>1.0037935767263322</v>
      </c>
    </row>
    <row r="92" spans="1:18" x14ac:dyDescent="0.3">
      <c r="A92" t="s">
        <v>17</v>
      </c>
      <c r="B92" s="5">
        <f t="shared" si="54"/>
        <v>27.53</v>
      </c>
      <c r="C92">
        <v>7</v>
      </c>
      <c r="D92">
        <v>0</v>
      </c>
      <c r="E92">
        <v>23.499999999999996</v>
      </c>
      <c r="F92">
        <v>15.200000000000003</v>
      </c>
      <c r="G92" s="5">
        <f t="shared" ref="G92:G120" si="55">ROUND(N92,3)</f>
        <v>7.7770000000000001</v>
      </c>
      <c r="H92" s="5">
        <f t="shared" ref="H92:H120" si="56">ROUND(O92,3)</f>
        <v>0</v>
      </c>
      <c r="I92" s="5">
        <f t="shared" ref="I92:I120" si="57">ROUND(P92,3)</f>
        <v>0</v>
      </c>
      <c r="J92" s="5">
        <f t="shared" ref="J92:J118" si="58">ROUND(Q92,2)</f>
        <v>27.43</v>
      </c>
      <c r="K92" s="5">
        <f t="shared" ref="K92:K118" si="59">ROUND(R92,3)</f>
        <v>1.004</v>
      </c>
      <c r="M92">
        <f t="shared" ref="M92:M118" si="60">M91</f>
        <v>27.530768592433432</v>
      </c>
      <c r="N92" s="5">
        <f t="shared" ref="N92:N118" si="61">(C92+((((1000*M92)/(30*E92))^2)/1962))</f>
        <v>7.7772476810827884</v>
      </c>
      <c r="O92" s="5">
        <f t="shared" ref="O92:O118" si="62">IF(D92=0,0,(D92+((((1000*M92)/(30*F92))^2)/1962)))</f>
        <v>0</v>
      </c>
      <c r="P92" s="5">
        <f t="shared" ref="P92:P119" si="63">O92/N92</f>
        <v>0</v>
      </c>
      <c r="Q92" s="16">
        <f t="shared" ref="Q92:Q118" si="64" xml:space="preserve"> 3.5195*N92+0.0547</f>
        <v>27.426723213570874</v>
      </c>
      <c r="R92" s="5">
        <f t="shared" ref="R92:R118" si="65">M92/Q92</f>
        <v>1.0037935767263322</v>
      </c>
    </row>
    <row r="93" spans="1:18" x14ac:dyDescent="0.3">
      <c r="A93" t="s">
        <v>17</v>
      </c>
      <c r="B93" s="5">
        <f t="shared" ref="B93:B118" si="66">ROUND(M93,2)</f>
        <v>27.53</v>
      </c>
      <c r="C93">
        <v>7</v>
      </c>
      <c r="D93">
        <v>0</v>
      </c>
      <c r="E93">
        <v>23.499999999999996</v>
      </c>
      <c r="F93">
        <v>15.450000000000003</v>
      </c>
      <c r="G93" s="5">
        <f t="shared" si="55"/>
        <v>7.7770000000000001</v>
      </c>
      <c r="H93" s="5">
        <f t="shared" si="56"/>
        <v>0</v>
      </c>
      <c r="I93" s="5">
        <f t="shared" si="57"/>
        <v>0</v>
      </c>
      <c r="J93" s="5">
        <f t="shared" si="58"/>
        <v>27.43</v>
      </c>
      <c r="K93" s="5">
        <f t="shared" si="59"/>
        <v>1.004</v>
      </c>
      <c r="M93">
        <f t="shared" si="60"/>
        <v>27.530768592433432</v>
      </c>
      <c r="N93" s="5">
        <f t="shared" si="61"/>
        <v>7.7772476810827884</v>
      </c>
      <c r="O93" s="5">
        <f t="shared" si="62"/>
        <v>0</v>
      </c>
      <c r="P93" s="5">
        <f t="shared" si="63"/>
        <v>0</v>
      </c>
      <c r="Q93" s="16">
        <f t="shared" si="64"/>
        <v>27.426723213570874</v>
      </c>
      <c r="R93" s="5">
        <f t="shared" si="65"/>
        <v>1.0037935767263322</v>
      </c>
    </row>
    <row r="94" spans="1:18" x14ac:dyDescent="0.3">
      <c r="A94" t="s">
        <v>17</v>
      </c>
      <c r="B94" s="5">
        <f t="shared" si="66"/>
        <v>27.53</v>
      </c>
      <c r="C94">
        <v>7</v>
      </c>
      <c r="D94">
        <v>0</v>
      </c>
      <c r="E94">
        <v>23.499999999999996</v>
      </c>
      <c r="F94">
        <v>16.050000000000004</v>
      </c>
      <c r="G94" s="5">
        <f t="shared" si="55"/>
        <v>7.7770000000000001</v>
      </c>
      <c r="H94" s="5">
        <f t="shared" si="56"/>
        <v>0</v>
      </c>
      <c r="I94" s="5">
        <f t="shared" si="57"/>
        <v>0</v>
      </c>
      <c r="J94" s="5">
        <f t="shared" si="58"/>
        <v>27.43</v>
      </c>
      <c r="K94" s="5">
        <f t="shared" si="59"/>
        <v>1.004</v>
      </c>
      <c r="M94">
        <f t="shared" si="60"/>
        <v>27.530768592433432</v>
      </c>
      <c r="N94" s="5">
        <f t="shared" si="61"/>
        <v>7.7772476810827884</v>
      </c>
      <c r="O94" s="5">
        <f t="shared" si="62"/>
        <v>0</v>
      </c>
      <c r="P94" s="5">
        <f t="shared" si="63"/>
        <v>0</v>
      </c>
      <c r="Q94" s="16">
        <f t="shared" si="64"/>
        <v>27.426723213570874</v>
      </c>
      <c r="R94" s="5">
        <f t="shared" si="65"/>
        <v>1.0037935767263322</v>
      </c>
    </row>
    <row r="95" spans="1:18" x14ac:dyDescent="0.3">
      <c r="A95" t="s">
        <v>17</v>
      </c>
      <c r="B95" s="5">
        <f t="shared" si="66"/>
        <v>27.53</v>
      </c>
      <c r="C95">
        <v>7</v>
      </c>
      <c r="D95">
        <v>0.15000000000000213</v>
      </c>
      <c r="E95">
        <v>23.499999999999996</v>
      </c>
      <c r="F95">
        <v>16.750000000000004</v>
      </c>
      <c r="G95" s="5">
        <f t="shared" si="55"/>
        <v>7.7770000000000001</v>
      </c>
      <c r="H95" s="5">
        <f t="shared" si="56"/>
        <v>1.68</v>
      </c>
      <c r="I95" s="5">
        <f t="shared" si="57"/>
        <v>0.216</v>
      </c>
      <c r="J95" s="5">
        <f t="shared" si="58"/>
        <v>27.43</v>
      </c>
      <c r="K95" s="5">
        <f t="shared" si="59"/>
        <v>1.004</v>
      </c>
      <c r="M95">
        <f t="shared" si="60"/>
        <v>27.530768592433432</v>
      </c>
      <c r="N95" s="5">
        <f t="shared" si="61"/>
        <v>7.7772476810827884</v>
      </c>
      <c r="O95" s="5">
        <f t="shared" si="62"/>
        <v>1.6799087792487246</v>
      </c>
      <c r="P95" s="5">
        <f t="shared" si="63"/>
        <v>0.21600299336420761</v>
      </c>
      <c r="Q95" s="16">
        <f t="shared" si="64"/>
        <v>27.426723213570874</v>
      </c>
      <c r="R95" s="5">
        <f t="shared" si="65"/>
        <v>1.0037935767263322</v>
      </c>
    </row>
    <row r="96" spans="1:18" x14ac:dyDescent="0.3">
      <c r="A96" t="s">
        <v>17</v>
      </c>
      <c r="B96" s="5">
        <f t="shared" si="66"/>
        <v>27.53</v>
      </c>
      <c r="C96">
        <v>7</v>
      </c>
      <c r="D96">
        <v>0.45000000000000284</v>
      </c>
      <c r="E96">
        <v>23.499999999999996</v>
      </c>
      <c r="F96">
        <v>17.050000000000004</v>
      </c>
      <c r="G96" s="5">
        <f t="shared" si="55"/>
        <v>7.7770000000000001</v>
      </c>
      <c r="H96" s="5">
        <f t="shared" si="56"/>
        <v>1.927</v>
      </c>
      <c r="I96" s="5">
        <f t="shared" si="57"/>
        <v>0.248</v>
      </c>
      <c r="J96" s="5">
        <f t="shared" si="58"/>
        <v>27.43</v>
      </c>
      <c r="K96" s="5">
        <f t="shared" si="59"/>
        <v>1.004</v>
      </c>
      <c r="M96">
        <f t="shared" si="60"/>
        <v>27.530768592433432</v>
      </c>
      <c r="N96" s="5">
        <f t="shared" si="61"/>
        <v>7.7772476810827884</v>
      </c>
      <c r="O96" s="5">
        <f t="shared" si="62"/>
        <v>1.9265439990298345</v>
      </c>
      <c r="P96" s="5">
        <f t="shared" si="63"/>
        <v>0.24771539727555791</v>
      </c>
      <c r="Q96" s="16">
        <f t="shared" si="64"/>
        <v>27.426723213570874</v>
      </c>
      <c r="R96" s="5">
        <f t="shared" si="65"/>
        <v>1.0037935767263322</v>
      </c>
    </row>
    <row r="97" spans="1:18" x14ac:dyDescent="0.3">
      <c r="A97" t="s">
        <v>17</v>
      </c>
      <c r="B97" s="5">
        <f t="shared" si="66"/>
        <v>27.53</v>
      </c>
      <c r="C97">
        <v>7.0500000000000007</v>
      </c>
      <c r="D97">
        <v>0.95000000000000284</v>
      </c>
      <c r="E97">
        <v>23.549999999999997</v>
      </c>
      <c r="F97">
        <v>17.550000000000004</v>
      </c>
      <c r="G97" s="5">
        <f t="shared" si="55"/>
        <v>7.8239999999999998</v>
      </c>
      <c r="H97" s="5">
        <f t="shared" si="56"/>
        <v>2.3439999999999999</v>
      </c>
      <c r="I97" s="5">
        <f t="shared" si="57"/>
        <v>0.3</v>
      </c>
      <c r="J97" s="5">
        <f t="shared" si="58"/>
        <v>27.59</v>
      </c>
      <c r="K97" s="5">
        <f t="shared" si="59"/>
        <v>0.998</v>
      </c>
      <c r="M97">
        <f t="shared" si="60"/>
        <v>27.530768592433432</v>
      </c>
      <c r="N97" s="5">
        <f t="shared" si="61"/>
        <v>7.8239507699261548</v>
      </c>
      <c r="O97" s="5">
        <f t="shared" si="62"/>
        <v>2.3436089216093068</v>
      </c>
      <c r="P97" s="5">
        <f t="shared" si="63"/>
        <v>0.29954290236816339</v>
      </c>
      <c r="Q97" s="16">
        <f t="shared" si="64"/>
        <v>27.591094734755099</v>
      </c>
      <c r="R97" s="5">
        <f t="shared" si="65"/>
        <v>0.99781356474247918</v>
      </c>
    </row>
    <row r="98" spans="1:18" x14ac:dyDescent="0.3">
      <c r="A98" t="s">
        <v>17</v>
      </c>
      <c r="B98" s="5">
        <f t="shared" si="66"/>
        <v>27.53</v>
      </c>
      <c r="C98">
        <v>7.0500000000000007</v>
      </c>
      <c r="D98">
        <v>1.4000000000000021</v>
      </c>
      <c r="E98">
        <v>23.549999999999997</v>
      </c>
      <c r="F98">
        <v>18.000000000000004</v>
      </c>
      <c r="G98" s="5">
        <f t="shared" si="55"/>
        <v>7.8239999999999998</v>
      </c>
      <c r="H98" s="5">
        <f t="shared" si="56"/>
        <v>2.7250000000000001</v>
      </c>
      <c r="I98" s="5">
        <f t="shared" si="57"/>
        <v>0.34799999999999998</v>
      </c>
      <c r="J98" s="5">
        <f t="shared" si="58"/>
        <v>27.59</v>
      </c>
      <c r="K98" s="5">
        <f t="shared" si="59"/>
        <v>0.998</v>
      </c>
      <c r="M98">
        <f t="shared" si="60"/>
        <v>27.530768592433432</v>
      </c>
      <c r="N98" s="5">
        <f t="shared" si="61"/>
        <v>7.8239507699261548</v>
      </c>
      <c r="O98" s="5">
        <f t="shared" si="62"/>
        <v>2.7247994811048466</v>
      </c>
      <c r="P98" s="5">
        <f t="shared" si="63"/>
        <v>0.34826388371185574</v>
      </c>
      <c r="Q98" s="16">
        <f t="shared" si="64"/>
        <v>27.591094734755099</v>
      </c>
      <c r="R98" s="5">
        <f t="shared" si="65"/>
        <v>0.99781356474247918</v>
      </c>
    </row>
    <row r="99" spans="1:18" x14ac:dyDescent="0.3">
      <c r="A99" t="s">
        <v>17</v>
      </c>
      <c r="B99" s="5">
        <f t="shared" si="66"/>
        <v>27.53</v>
      </c>
      <c r="C99">
        <v>7.0500000000000007</v>
      </c>
      <c r="D99">
        <v>1.9500000000000028</v>
      </c>
      <c r="E99">
        <v>23.549999999999997</v>
      </c>
      <c r="F99">
        <v>18.550000000000004</v>
      </c>
      <c r="G99" s="5">
        <f t="shared" si="55"/>
        <v>7.8239999999999998</v>
      </c>
      <c r="H99" s="5">
        <f t="shared" si="56"/>
        <v>3.1970000000000001</v>
      </c>
      <c r="I99" s="5">
        <f t="shared" si="57"/>
        <v>0.40899999999999997</v>
      </c>
      <c r="J99" s="5">
        <f t="shared" si="58"/>
        <v>27.59</v>
      </c>
      <c r="K99" s="5">
        <f t="shared" si="59"/>
        <v>0.998</v>
      </c>
      <c r="M99">
        <f t="shared" si="60"/>
        <v>27.530768592433432</v>
      </c>
      <c r="N99" s="5">
        <f t="shared" si="61"/>
        <v>7.8239507699261548</v>
      </c>
      <c r="O99" s="5">
        <f t="shared" si="62"/>
        <v>3.1974045724107514</v>
      </c>
      <c r="P99" s="5">
        <f t="shared" si="63"/>
        <v>0.40866880000076095</v>
      </c>
      <c r="Q99" s="16">
        <f t="shared" si="64"/>
        <v>27.591094734755099</v>
      </c>
      <c r="R99" s="5">
        <f t="shared" si="65"/>
        <v>0.99781356474247918</v>
      </c>
    </row>
    <row r="100" spans="1:18" x14ac:dyDescent="0.3">
      <c r="A100" t="s">
        <v>17</v>
      </c>
      <c r="B100" s="5">
        <f t="shared" si="66"/>
        <v>27.53</v>
      </c>
      <c r="C100">
        <v>7.0500000000000007</v>
      </c>
      <c r="D100">
        <v>2.3500000000000014</v>
      </c>
      <c r="E100">
        <v>23.549999999999997</v>
      </c>
      <c r="F100">
        <v>18.950000000000003</v>
      </c>
      <c r="G100" s="5">
        <f t="shared" si="55"/>
        <v>7.8239999999999998</v>
      </c>
      <c r="H100" s="5">
        <f t="shared" si="56"/>
        <v>3.5449999999999999</v>
      </c>
      <c r="I100" s="5">
        <f t="shared" si="57"/>
        <v>0.45300000000000001</v>
      </c>
      <c r="J100" s="5">
        <f t="shared" si="58"/>
        <v>27.59</v>
      </c>
      <c r="K100" s="5">
        <f t="shared" si="59"/>
        <v>0.998</v>
      </c>
      <c r="M100">
        <f t="shared" si="60"/>
        <v>27.530768592433432</v>
      </c>
      <c r="N100" s="5">
        <f t="shared" si="61"/>
        <v>7.8239507699261548</v>
      </c>
      <c r="O100" s="5">
        <f t="shared" si="62"/>
        <v>3.5452994810060368</v>
      </c>
      <c r="P100" s="5">
        <f t="shared" si="63"/>
        <v>0.45313417546459056</v>
      </c>
      <c r="Q100" s="16">
        <f t="shared" si="64"/>
        <v>27.591094734755099</v>
      </c>
      <c r="R100" s="5">
        <f t="shared" si="65"/>
        <v>0.99781356474247918</v>
      </c>
    </row>
    <row r="101" spans="1:18" x14ac:dyDescent="0.3">
      <c r="A101" t="s">
        <v>17</v>
      </c>
      <c r="B101" s="5">
        <f t="shared" si="66"/>
        <v>27.53</v>
      </c>
      <c r="C101">
        <v>7.1000000000000014</v>
      </c>
      <c r="D101">
        <v>2.75</v>
      </c>
      <c r="E101">
        <v>23.599999999999998</v>
      </c>
      <c r="F101">
        <v>19.350000000000001</v>
      </c>
      <c r="G101" s="5">
        <f t="shared" si="55"/>
        <v>7.8710000000000004</v>
      </c>
      <c r="H101" s="5">
        <f t="shared" si="56"/>
        <v>3.8959999999999999</v>
      </c>
      <c r="I101" s="5">
        <f t="shared" si="57"/>
        <v>0.495</v>
      </c>
      <c r="J101" s="5">
        <f t="shared" si="58"/>
        <v>27.76</v>
      </c>
      <c r="K101" s="5">
        <f t="shared" si="59"/>
        <v>0.99199999999999999</v>
      </c>
      <c r="M101">
        <f t="shared" si="60"/>
        <v>27.530768592433432</v>
      </c>
      <c r="N101" s="5">
        <f t="shared" si="61"/>
        <v>7.8706747915074171</v>
      </c>
      <c r="O101" s="5">
        <f t="shared" si="62"/>
        <v>3.8963921956558965</v>
      </c>
      <c r="P101" s="5">
        <f t="shared" si="63"/>
        <v>0.49505186008449559</v>
      </c>
      <c r="Q101" s="16">
        <f t="shared" si="64"/>
        <v>27.755539928710355</v>
      </c>
      <c r="R101" s="5">
        <f t="shared" si="65"/>
        <v>0.99190174873721626</v>
      </c>
    </row>
    <row r="102" spans="1:18" x14ac:dyDescent="0.3">
      <c r="A102" t="s">
        <v>17</v>
      </c>
      <c r="B102" s="5">
        <f t="shared" si="66"/>
        <v>27.53</v>
      </c>
      <c r="C102">
        <v>7.1000000000000014</v>
      </c>
      <c r="D102">
        <v>3.3500000000000014</v>
      </c>
      <c r="E102">
        <v>23.599999999999998</v>
      </c>
      <c r="F102">
        <v>19.950000000000003</v>
      </c>
      <c r="G102" s="5">
        <f t="shared" si="55"/>
        <v>7.8710000000000004</v>
      </c>
      <c r="H102" s="5">
        <f t="shared" si="56"/>
        <v>4.4279999999999999</v>
      </c>
      <c r="I102" s="5">
        <f t="shared" si="57"/>
        <v>0.56299999999999994</v>
      </c>
      <c r="J102" s="5">
        <f t="shared" si="58"/>
        <v>27.76</v>
      </c>
      <c r="K102" s="5">
        <f t="shared" si="59"/>
        <v>0.99199999999999999</v>
      </c>
      <c r="M102">
        <f t="shared" si="60"/>
        <v>27.530768592433432</v>
      </c>
      <c r="N102" s="5">
        <f t="shared" si="61"/>
        <v>7.8706747915074171</v>
      </c>
      <c r="O102" s="5">
        <f t="shared" si="62"/>
        <v>4.4284732052637112</v>
      </c>
      <c r="P102" s="5">
        <f t="shared" si="63"/>
        <v>0.5626548323457734</v>
      </c>
      <c r="Q102" s="16">
        <f t="shared" si="64"/>
        <v>27.755539928710355</v>
      </c>
      <c r="R102" s="5">
        <f t="shared" si="65"/>
        <v>0.99190174873721626</v>
      </c>
    </row>
    <row r="103" spans="1:18" x14ac:dyDescent="0.3">
      <c r="A103" t="s">
        <v>17</v>
      </c>
      <c r="B103" s="5">
        <f t="shared" si="66"/>
        <v>27.53</v>
      </c>
      <c r="C103">
        <v>7.3500000000000014</v>
      </c>
      <c r="D103">
        <v>4.6000000000000014</v>
      </c>
      <c r="E103">
        <v>23.849999999999998</v>
      </c>
      <c r="F103">
        <v>21.200000000000003</v>
      </c>
      <c r="G103" s="5">
        <f t="shared" si="55"/>
        <v>8.1050000000000004</v>
      </c>
      <c r="H103" s="5">
        <f t="shared" si="56"/>
        <v>5.5549999999999997</v>
      </c>
      <c r="I103" s="5">
        <f t="shared" si="57"/>
        <v>0.68500000000000005</v>
      </c>
      <c r="J103" s="5">
        <f t="shared" si="58"/>
        <v>28.58</v>
      </c>
      <c r="K103" s="5">
        <f t="shared" si="59"/>
        <v>0.96299999999999997</v>
      </c>
      <c r="M103">
        <f t="shared" si="60"/>
        <v>27.530768592433432</v>
      </c>
      <c r="N103" s="5">
        <f t="shared" si="61"/>
        <v>8.1046027660262574</v>
      </c>
      <c r="O103" s="5">
        <f t="shared" si="62"/>
        <v>5.5550441257519809</v>
      </c>
      <c r="P103" s="5">
        <f t="shared" si="63"/>
        <v>0.68541843272543967</v>
      </c>
      <c r="Q103" s="16">
        <f t="shared" si="64"/>
        <v>28.578849435029412</v>
      </c>
      <c r="R103" s="5">
        <f t="shared" si="65"/>
        <v>0.96332669567476237</v>
      </c>
    </row>
    <row r="104" spans="1:18" x14ac:dyDescent="0.3">
      <c r="A104" t="s">
        <v>17</v>
      </c>
      <c r="B104" s="5">
        <f t="shared" si="66"/>
        <v>27.53</v>
      </c>
      <c r="C104">
        <v>7.6000000000000014</v>
      </c>
      <c r="D104">
        <v>4.9000000000000021</v>
      </c>
      <c r="E104">
        <v>24.099999999999998</v>
      </c>
      <c r="F104">
        <v>21.500000000000004</v>
      </c>
      <c r="G104" s="5">
        <f t="shared" si="55"/>
        <v>8.3390000000000004</v>
      </c>
      <c r="H104" s="5">
        <f t="shared" si="56"/>
        <v>5.8289999999999997</v>
      </c>
      <c r="I104" s="5">
        <f t="shared" si="57"/>
        <v>0.69899999999999995</v>
      </c>
      <c r="J104" s="5">
        <f t="shared" si="58"/>
        <v>29.4</v>
      </c>
      <c r="K104" s="5">
        <f t="shared" si="59"/>
        <v>0.93600000000000005</v>
      </c>
      <c r="M104">
        <f t="shared" si="60"/>
        <v>27.530768592433432</v>
      </c>
      <c r="N104" s="5">
        <f t="shared" si="61"/>
        <v>8.3390283085311392</v>
      </c>
      <c r="O104" s="5">
        <f t="shared" si="62"/>
        <v>5.8285776784812775</v>
      </c>
      <c r="P104" s="5">
        <f t="shared" si="63"/>
        <v>0.69895165993361885</v>
      </c>
      <c r="Q104" s="16">
        <f t="shared" si="64"/>
        <v>29.403910131875342</v>
      </c>
      <c r="R104" s="5">
        <f t="shared" si="65"/>
        <v>0.93629617520115704</v>
      </c>
    </row>
    <row r="105" spans="1:18" x14ac:dyDescent="0.3">
      <c r="A105" t="s">
        <v>17</v>
      </c>
      <c r="B105" s="5">
        <f t="shared" si="66"/>
        <v>27.53</v>
      </c>
      <c r="C105">
        <v>7.6500000000000021</v>
      </c>
      <c r="D105">
        <v>5.1500000000000021</v>
      </c>
      <c r="E105">
        <v>24.15</v>
      </c>
      <c r="F105">
        <v>21.750000000000004</v>
      </c>
      <c r="G105" s="5">
        <f t="shared" si="55"/>
        <v>8.3859999999999992</v>
      </c>
      <c r="H105" s="5">
        <f t="shared" si="56"/>
        <v>6.0570000000000004</v>
      </c>
      <c r="I105" s="5">
        <f t="shared" si="57"/>
        <v>0.72199999999999998</v>
      </c>
      <c r="J105" s="5">
        <f t="shared" si="58"/>
        <v>29.57</v>
      </c>
      <c r="K105" s="5">
        <f t="shared" si="59"/>
        <v>0.93100000000000005</v>
      </c>
      <c r="M105">
        <f t="shared" si="60"/>
        <v>27.530768592433432</v>
      </c>
      <c r="N105" s="5">
        <f t="shared" si="61"/>
        <v>8.385971317769755</v>
      </c>
      <c r="O105" s="5">
        <f t="shared" si="62"/>
        <v>6.0573537468684808</v>
      </c>
      <c r="P105" s="5">
        <f t="shared" si="63"/>
        <v>0.72231987414898902</v>
      </c>
      <c r="Q105" s="16">
        <f t="shared" si="64"/>
        <v>29.569126052890653</v>
      </c>
      <c r="R105" s="5">
        <f t="shared" si="65"/>
        <v>0.93106467006122584</v>
      </c>
    </row>
    <row r="106" spans="1:18" x14ac:dyDescent="0.3">
      <c r="A106" t="s">
        <v>17</v>
      </c>
      <c r="B106" s="5">
        <f t="shared" si="66"/>
        <v>27.53</v>
      </c>
      <c r="C106">
        <v>7.9000000000000021</v>
      </c>
      <c r="D106">
        <v>5.75</v>
      </c>
      <c r="E106">
        <v>24.4</v>
      </c>
      <c r="F106">
        <v>22.35</v>
      </c>
      <c r="G106" s="5">
        <f t="shared" si="55"/>
        <v>8.6210000000000004</v>
      </c>
      <c r="H106" s="5">
        <f t="shared" si="56"/>
        <v>6.609</v>
      </c>
      <c r="I106" s="5">
        <f t="shared" si="57"/>
        <v>0.76700000000000002</v>
      </c>
      <c r="J106" s="5">
        <f t="shared" si="58"/>
        <v>30.4</v>
      </c>
      <c r="K106" s="5">
        <f t="shared" si="59"/>
        <v>0.90600000000000003</v>
      </c>
      <c r="M106">
        <f t="shared" si="60"/>
        <v>27.530768592433432</v>
      </c>
      <c r="N106" s="5">
        <f t="shared" si="61"/>
        <v>8.6209671994725401</v>
      </c>
      <c r="O106" s="5">
        <f t="shared" si="62"/>
        <v>6.6092906863614145</v>
      </c>
      <c r="P106" s="5">
        <f t="shared" si="63"/>
        <v>0.76665303711697141</v>
      </c>
      <c r="Q106" s="16">
        <f t="shared" si="64"/>
        <v>30.396194058543603</v>
      </c>
      <c r="R106" s="5">
        <f t="shared" si="65"/>
        <v>0.90573078127507312</v>
      </c>
    </row>
    <row r="107" spans="1:18" x14ac:dyDescent="0.3">
      <c r="A107" t="s">
        <v>17</v>
      </c>
      <c r="B107" s="5">
        <f t="shared" si="66"/>
        <v>27.53</v>
      </c>
      <c r="C107">
        <v>8.1000000000000014</v>
      </c>
      <c r="D107">
        <v>6.25</v>
      </c>
      <c r="E107">
        <v>24.599999999999998</v>
      </c>
      <c r="F107">
        <v>22.85</v>
      </c>
      <c r="G107" s="5">
        <f t="shared" si="55"/>
        <v>8.8089999999999993</v>
      </c>
      <c r="H107" s="5">
        <f t="shared" si="56"/>
        <v>7.0720000000000001</v>
      </c>
      <c r="I107" s="5">
        <f t="shared" si="57"/>
        <v>0.80300000000000005</v>
      </c>
      <c r="J107" s="5">
        <f t="shared" si="58"/>
        <v>31.06</v>
      </c>
      <c r="K107" s="5">
        <f t="shared" si="59"/>
        <v>0.88600000000000001</v>
      </c>
      <c r="M107">
        <f t="shared" si="60"/>
        <v>27.530768592433432</v>
      </c>
      <c r="N107" s="5">
        <f t="shared" si="61"/>
        <v>8.8092918102286522</v>
      </c>
      <c r="O107" s="5">
        <f t="shared" si="62"/>
        <v>7.0720964081761846</v>
      </c>
      <c r="P107" s="5">
        <f t="shared" si="63"/>
        <v>0.8027996529714938</v>
      </c>
      <c r="Q107" s="16">
        <f t="shared" si="64"/>
        <v>31.059002526099739</v>
      </c>
      <c r="R107" s="5">
        <f t="shared" si="65"/>
        <v>0.88640221363511484</v>
      </c>
    </row>
    <row r="108" spans="1:18" x14ac:dyDescent="0.3">
      <c r="A108" t="s">
        <v>17</v>
      </c>
      <c r="B108" s="5">
        <f t="shared" si="66"/>
        <v>27.53</v>
      </c>
      <c r="C108">
        <v>8.4499999999999993</v>
      </c>
      <c r="D108">
        <v>6.75</v>
      </c>
      <c r="E108">
        <v>24.949999999999996</v>
      </c>
      <c r="F108">
        <v>23.35</v>
      </c>
      <c r="G108" s="5">
        <f t="shared" si="55"/>
        <v>9.14</v>
      </c>
      <c r="H108" s="5">
        <f t="shared" si="56"/>
        <v>7.5369999999999999</v>
      </c>
      <c r="I108" s="5">
        <f t="shared" si="57"/>
        <v>0.82499999999999996</v>
      </c>
      <c r="J108" s="5">
        <f t="shared" si="58"/>
        <v>32.22</v>
      </c>
      <c r="K108" s="5">
        <f t="shared" si="59"/>
        <v>0.85399999999999998</v>
      </c>
      <c r="M108">
        <f t="shared" si="60"/>
        <v>27.530768592433432</v>
      </c>
      <c r="N108" s="5">
        <f t="shared" si="61"/>
        <v>9.1395314185532897</v>
      </c>
      <c r="O108" s="5">
        <f t="shared" si="62"/>
        <v>7.5372658077720009</v>
      </c>
      <c r="P108" s="5">
        <f t="shared" si="63"/>
        <v>0.82468842904476669</v>
      </c>
      <c r="Q108" s="16">
        <f t="shared" si="64"/>
        <v>32.221280827598299</v>
      </c>
      <c r="R108" s="5">
        <f t="shared" si="65"/>
        <v>0.85442812592517026</v>
      </c>
    </row>
    <row r="109" spans="1:18" x14ac:dyDescent="0.3">
      <c r="A109" t="s">
        <v>17</v>
      </c>
      <c r="B109" s="5">
        <f t="shared" si="66"/>
        <v>27.53</v>
      </c>
      <c r="C109">
        <v>8.6500000000000021</v>
      </c>
      <c r="D109">
        <v>7.1500000000000021</v>
      </c>
      <c r="E109">
        <v>25.15</v>
      </c>
      <c r="F109">
        <v>23.750000000000004</v>
      </c>
      <c r="G109" s="5">
        <f t="shared" si="55"/>
        <v>9.3290000000000006</v>
      </c>
      <c r="H109" s="5">
        <f t="shared" si="56"/>
        <v>7.9109999999999996</v>
      </c>
      <c r="I109" s="5">
        <f t="shared" si="57"/>
        <v>0.84799999999999998</v>
      </c>
      <c r="J109" s="5">
        <f t="shared" si="58"/>
        <v>32.89</v>
      </c>
      <c r="K109" s="5">
        <f t="shared" si="59"/>
        <v>0.83699999999999997</v>
      </c>
      <c r="M109">
        <f t="shared" si="60"/>
        <v>27.530768592433432</v>
      </c>
      <c r="N109" s="5">
        <f t="shared" si="61"/>
        <v>9.3286083212501865</v>
      </c>
      <c r="O109" s="5">
        <f t="shared" si="62"/>
        <v>7.9109706936340753</v>
      </c>
      <c r="P109" s="5">
        <f t="shared" si="63"/>
        <v>0.84803332085593186</v>
      </c>
      <c r="Q109" s="16">
        <f t="shared" si="64"/>
        <v>32.886736986640024</v>
      </c>
      <c r="R109" s="5">
        <f t="shared" si="65"/>
        <v>0.83713895372525371</v>
      </c>
    </row>
    <row r="110" spans="1:18" x14ac:dyDescent="0.3">
      <c r="A110" t="s">
        <v>17</v>
      </c>
      <c r="B110" s="5">
        <f t="shared" si="66"/>
        <v>27.53</v>
      </c>
      <c r="C110">
        <v>9.1000000000000014</v>
      </c>
      <c r="D110">
        <v>7.9500000000000028</v>
      </c>
      <c r="E110">
        <v>25.599999999999998</v>
      </c>
      <c r="F110">
        <v>24.550000000000004</v>
      </c>
      <c r="G110" s="5">
        <f t="shared" si="55"/>
        <v>9.7550000000000008</v>
      </c>
      <c r="H110" s="5">
        <f t="shared" si="56"/>
        <v>8.6620000000000008</v>
      </c>
      <c r="I110" s="5">
        <f t="shared" si="57"/>
        <v>0.88800000000000001</v>
      </c>
      <c r="J110" s="5">
        <f t="shared" si="58"/>
        <v>34.39</v>
      </c>
      <c r="K110" s="5">
        <f t="shared" si="59"/>
        <v>0.80100000000000005</v>
      </c>
      <c r="M110">
        <f t="shared" si="60"/>
        <v>27.530768592433432</v>
      </c>
      <c r="N110" s="5">
        <f t="shared" si="61"/>
        <v>9.7549606809661427</v>
      </c>
      <c r="O110" s="5">
        <f t="shared" si="62"/>
        <v>8.6621839247024379</v>
      </c>
      <c r="P110" s="5">
        <f t="shared" si="63"/>
        <v>0.88797732845854227</v>
      </c>
      <c r="Q110" s="16">
        <f t="shared" si="64"/>
        <v>34.387284116660332</v>
      </c>
      <c r="R110" s="5">
        <f t="shared" si="65"/>
        <v>0.8006089838044238</v>
      </c>
    </row>
    <row r="111" spans="1:18" x14ac:dyDescent="0.3">
      <c r="A111" t="s">
        <v>17</v>
      </c>
      <c r="B111" s="5">
        <f t="shared" si="66"/>
        <v>27.53</v>
      </c>
      <c r="C111">
        <v>9.6000000000000014</v>
      </c>
      <c r="D111">
        <v>8.5500000000000007</v>
      </c>
      <c r="E111">
        <v>26.099999999999998</v>
      </c>
      <c r="F111">
        <v>25.150000000000002</v>
      </c>
      <c r="G111" s="5">
        <f t="shared" si="55"/>
        <v>10.23</v>
      </c>
      <c r="H111" s="5">
        <f t="shared" si="56"/>
        <v>9.2289999999999992</v>
      </c>
      <c r="I111" s="5">
        <f t="shared" si="57"/>
        <v>0.90200000000000002</v>
      </c>
      <c r="J111" s="5">
        <f t="shared" si="58"/>
        <v>36.06</v>
      </c>
      <c r="K111" s="5">
        <f t="shared" si="59"/>
        <v>0.76300000000000001</v>
      </c>
      <c r="M111">
        <f t="shared" si="60"/>
        <v>27.530768592433432</v>
      </c>
      <c r="N111" s="5">
        <f t="shared" si="61"/>
        <v>10.230106768658668</v>
      </c>
      <c r="O111" s="5">
        <f t="shared" si="62"/>
        <v>9.228608321250185</v>
      </c>
      <c r="P111" s="5">
        <f t="shared" si="63"/>
        <v>0.90210283528254942</v>
      </c>
      <c r="Q111" s="16">
        <f t="shared" si="64"/>
        <v>36.059560772294176</v>
      </c>
      <c r="R111" s="5">
        <f t="shared" si="65"/>
        <v>0.76348041969458169</v>
      </c>
    </row>
    <row r="112" spans="1:18" x14ac:dyDescent="0.3">
      <c r="A112" t="s">
        <v>17</v>
      </c>
      <c r="B112" s="5">
        <f t="shared" si="66"/>
        <v>27.53</v>
      </c>
      <c r="C112">
        <v>10.3</v>
      </c>
      <c r="D112">
        <v>9.4500000000000011</v>
      </c>
      <c r="E112">
        <v>26.799999999999997</v>
      </c>
      <c r="F112">
        <v>26.050000000000004</v>
      </c>
      <c r="G112" s="5">
        <f t="shared" si="55"/>
        <v>10.898</v>
      </c>
      <c r="H112" s="5">
        <f t="shared" si="56"/>
        <v>10.083</v>
      </c>
      <c r="I112" s="5">
        <f t="shared" si="57"/>
        <v>0.92500000000000004</v>
      </c>
      <c r="J112" s="5">
        <f t="shared" si="58"/>
        <v>38.409999999999997</v>
      </c>
      <c r="K112" s="5">
        <f t="shared" si="59"/>
        <v>0.71699999999999997</v>
      </c>
      <c r="M112">
        <f t="shared" si="60"/>
        <v>27.530768592433432</v>
      </c>
      <c r="N112" s="5">
        <f t="shared" si="61"/>
        <v>10.897620616894033</v>
      </c>
      <c r="O112" s="5">
        <f t="shared" si="62"/>
        <v>10.082527925962504</v>
      </c>
      <c r="P112" s="5">
        <f t="shared" si="63"/>
        <v>0.92520452678744092</v>
      </c>
      <c r="Q112" s="16">
        <f t="shared" si="64"/>
        <v>38.408875761158541</v>
      </c>
      <c r="R112" s="5">
        <f t="shared" si="65"/>
        <v>0.71678142218039786</v>
      </c>
    </row>
    <row r="113" spans="1:18" x14ac:dyDescent="0.3">
      <c r="A113" t="s">
        <v>17</v>
      </c>
      <c r="B113" s="5">
        <f t="shared" si="66"/>
        <v>27.53</v>
      </c>
      <c r="C113">
        <v>10.5</v>
      </c>
      <c r="D113">
        <v>9.6500000000000021</v>
      </c>
      <c r="E113">
        <v>26.999999999999996</v>
      </c>
      <c r="F113">
        <v>26.250000000000004</v>
      </c>
      <c r="G113" s="5">
        <f t="shared" si="55"/>
        <v>11.089</v>
      </c>
      <c r="H113" s="5">
        <f t="shared" si="56"/>
        <v>10.273</v>
      </c>
      <c r="I113" s="5">
        <f t="shared" si="57"/>
        <v>0.92600000000000005</v>
      </c>
      <c r="J113" s="5">
        <f t="shared" si="58"/>
        <v>39.08</v>
      </c>
      <c r="K113" s="5">
        <f t="shared" si="59"/>
        <v>0.70399999999999996</v>
      </c>
      <c r="M113">
        <f t="shared" si="60"/>
        <v>27.530768592433432</v>
      </c>
      <c r="N113" s="5">
        <f t="shared" si="61"/>
        <v>11.088799769379932</v>
      </c>
      <c r="O113" s="5">
        <f t="shared" si="62"/>
        <v>10.272926123360321</v>
      </c>
      <c r="P113" s="5">
        <f t="shared" si="63"/>
        <v>0.92642362897808617</v>
      </c>
      <c r="Q113" s="16">
        <f t="shared" si="64"/>
        <v>39.081730788332663</v>
      </c>
      <c r="R113" s="5">
        <f t="shared" si="65"/>
        <v>0.70444087396079147</v>
      </c>
    </row>
    <row r="114" spans="1:18" x14ac:dyDescent="0.3">
      <c r="A114" t="s">
        <v>17</v>
      </c>
      <c r="B114" s="5">
        <f t="shared" si="66"/>
        <v>27.53</v>
      </c>
      <c r="C114">
        <v>10.650000000000002</v>
      </c>
      <c r="D114">
        <v>9.8500000000000014</v>
      </c>
      <c r="E114">
        <v>27.15</v>
      </c>
      <c r="F114">
        <v>26.450000000000003</v>
      </c>
      <c r="G114" s="5">
        <f t="shared" si="55"/>
        <v>11.231999999999999</v>
      </c>
      <c r="H114" s="5">
        <f t="shared" si="56"/>
        <v>10.464</v>
      </c>
      <c r="I114" s="5">
        <f t="shared" si="57"/>
        <v>0.93200000000000005</v>
      </c>
      <c r="J114" s="5">
        <f t="shared" si="58"/>
        <v>39.590000000000003</v>
      </c>
      <c r="K114" s="5">
        <f t="shared" si="59"/>
        <v>0.69499999999999995</v>
      </c>
      <c r="M114">
        <f t="shared" si="60"/>
        <v>27.530768592433432</v>
      </c>
      <c r="N114" s="5">
        <f t="shared" si="61"/>
        <v>11.232311667162476</v>
      </c>
      <c r="O114" s="5">
        <f t="shared" si="62"/>
        <v>10.463541306496147</v>
      </c>
      <c r="P114" s="5">
        <f t="shared" si="63"/>
        <v>0.93155724454176081</v>
      </c>
      <c r="Q114" s="16">
        <f t="shared" si="64"/>
        <v>39.586820912578325</v>
      </c>
      <c r="R114" s="5">
        <f t="shared" si="65"/>
        <v>0.69545287946286694</v>
      </c>
    </row>
    <row r="115" spans="1:18" x14ac:dyDescent="0.3">
      <c r="A115" t="s">
        <v>17</v>
      </c>
      <c r="B115" s="5">
        <f t="shared" si="66"/>
        <v>27.53</v>
      </c>
      <c r="C115">
        <v>11.100000000000001</v>
      </c>
      <c r="D115">
        <v>10.450000000000001</v>
      </c>
      <c r="E115">
        <v>27.599999999999998</v>
      </c>
      <c r="F115">
        <v>27.050000000000004</v>
      </c>
      <c r="G115" s="5">
        <f t="shared" si="55"/>
        <v>11.663</v>
      </c>
      <c r="H115" s="5">
        <f t="shared" si="56"/>
        <v>11.037000000000001</v>
      </c>
      <c r="I115" s="5">
        <f t="shared" si="57"/>
        <v>0.94599999999999995</v>
      </c>
      <c r="J115" s="5">
        <f t="shared" si="58"/>
        <v>41.1</v>
      </c>
      <c r="K115" s="5">
        <f t="shared" si="59"/>
        <v>0.67</v>
      </c>
      <c r="M115">
        <f t="shared" si="60"/>
        <v>27.530768592433432</v>
      </c>
      <c r="N115" s="5">
        <f t="shared" si="61"/>
        <v>11.663478040167469</v>
      </c>
      <c r="O115" s="5">
        <f t="shared" si="62"/>
        <v>11.036625072181618</v>
      </c>
      <c r="P115" s="5">
        <f t="shared" si="63"/>
        <v>0.94625505652541608</v>
      </c>
      <c r="Q115" s="16">
        <f t="shared" si="64"/>
        <v>41.104310962369404</v>
      </c>
      <c r="R115" s="5">
        <f t="shared" si="65"/>
        <v>0.669778131486928</v>
      </c>
    </row>
    <row r="116" spans="1:18" x14ac:dyDescent="0.3">
      <c r="A116" t="s">
        <v>17</v>
      </c>
      <c r="B116" s="5">
        <f t="shared" si="66"/>
        <v>27.53</v>
      </c>
      <c r="C116">
        <v>11.5</v>
      </c>
      <c r="D116">
        <v>10.950000000000001</v>
      </c>
      <c r="E116">
        <v>27.999999999999996</v>
      </c>
      <c r="F116">
        <v>27.550000000000004</v>
      </c>
      <c r="G116" s="5">
        <f t="shared" si="55"/>
        <v>12.047000000000001</v>
      </c>
      <c r="H116" s="5">
        <f t="shared" si="56"/>
        <v>11.516</v>
      </c>
      <c r="I116" s="5">
        <f t="shared" si="57"/>
        <v>0.95599999999999996</v>
      </c>
      <c r="J116" s="5">
        <f t="shared" si="58"/>
        <v>42.46</v>
      </c>
      <c r="K116" s="5">
        <f t="shared" si="59"/>
        <v>0.64800000000000002</v>
      </c>
      <c r="M116">
        <f t="shared" si="60"/>
        <v>27.530768592433432</v>
      </c>
      <c r="N116" s="5">
        <f t="shared" si="61"/>
        <v>12.047493663109655</v>
      </c>
      <c r="O116" s="5">
        <f t="shared" si="62"/>
        <v>11.515525188491436</v>
      </c>
      <c r="P116" s="5">
        <f t="shared" si="63"/>
        <v>0.95584405441547171</v>
      </c>
      <c r="Q116" s="16">
        <f t="shared" si="64"/>
        <v>42.455853947314431</v>
      </c>
      <c r="R116" s="5">
        <f t="shared" si="65"/>
        <v>0.64845636190942535</v>
      </c>
    </row>
    <row r="117" spans="1:18" x14ac:dyDescent="0.3">
      <c r="A117" t="s">
        <v>17</v>
      </c>
      <c r="B117" s="5">
        <f t="shared" si="66"/>
        <v>27.53</v>
      </c>
      <c r="C117">
        <v>11.9</v>
      </c>
      <c r="D117">
        <v>11.450000000000001</v>
      </c>
      <c r="E117">
        <v>28.4</v>
      </c>
      <c r="F117">
        <v>28.050000000000004</v>
      </c>
      <c r="G117" s="5">
        <f t="shared" si="55"/>
        <v>12.432</v>
      </c>
      <c r="H117" s="5">
        <f t="shared" si="56"/>
        <v>11.996</v>
      </c>
      <c r="I117" s="5">
        <f t="shared" si="57"/>
        <v>0.96499999999999997</v>
      </c>
      <c r="J117" s="5">
        <f t="shared" si="58"/>
        <v>43.81</v>
      </c>
      <c r="K117" s="5">
        <f t="shared" si="59"/>
        <v>0.628</v>
      </c>
      <c r="M117">
        <f t="shared" si="60"/>
        <v>27.530768592433432</v>
      </c>
      <c r="N117" s="5">
        <f t="shared" si="61"/>
        <v>12.432179914548168</v>
      </c>
      <c r="O117" s="5">
        <f t="shared" si="62"/>
        <v>11.995543553659235</v>
      </c>
      <c r="P117" s="5">
        <f t="shared" si="63"/>
        <v>0.96487853587302252</v>
      </c>
      <c r="Q117" s="16">
        <f t="shared" si="64"/>
        <v>43.809757209252275</v>
      </c>
      <c r="R117" s="5">
        <f t="shared" si="65"/>
        <v>0.6284163699181412</v>
      </c>
    </row>
    <row r="118" spans="1:18" x14ac:dyDescent="0.3">
      <c r="A118" t="s">
        <v>17</v>
      </c>
      <c r="B118" s="5">
        <f t="shared" si="66"/>
        <v>27.53</v>
      </c>
      <c r="C118">
        <v>12.8</v>
      </c>
      <c r="D118">
        <v>12.55</v>
      </c>
      <c r="E118">
        <v>29.299999999999997</v>
      </c>
      <c r="F118">
        <v>29.150000000000002</v>
      </c>
      <c r="G118" s="5">
        <f t="shared" si="55"/>
        <v>13.3</v>
      </c>
      <c r="H118" s="5">
        <f t="shared" si="56"/>
        <v>13.055</v>
      </c>
      <c r="I118" s="5">
        <f t="shared" si="57"/>
        <v>0.98199999999999998</v>
      </c>
      <c r="J118" s="5">
        <f t="shared" si="58"/>
        <v>46.86</v>
      </c>
      <c r="K118" s="5">
        <f t="shared" si="59"/>
        <v>0.58699999999999997</v>
      </c>
      <c r="M118">
        <f t="shared" si="60"/>
        <v>27.530768592433432</v>
      </c>
      <c r="N118" s="5">
        <f t="shared" si="61"/>
        <v>13.299988388773277</v>
      </c>
      <c r="O118" s="5">
        <f t="shared" si="62"/>
        <v>13.055147306182866</v>
      </c>
      <c r="P118" s="5">
        <f t="shared" si="63"/>
        <v>0.98159087997421968</v>
      </c>
      <c r="Q118" s="16">
        <f t="shared" si="64"/>
        <v>46.864009134287542</v>
      </c>
      <c r="R118" s="5">
        <f t="shared" si="65"/>
        <v>0.58746080629902497</v>
      </c>
    </row>
    <row r="119" spans="1:18" x14ac:dyDescent="0.3">
      <c r="A119" t="s">
        <v>17</v>
      </c>
      <c r="B119" s="5">
        <f>ROUND(M119,2)</f>
        <v>31.98</v>
      </c>
      <c r="C119">
        <v>8.1500000000000021</v>
      </c>
      <c r="D119">
        <v>0</v>
      </c>
      <c r="E119">
        <v>24.65</v>
      </c>
      <c r="F119" s="6" t="s">
        <v>30</v>
      </c>
      <c r="G119" s="5">
        <f t="shared" si="55"/>
        <v>9.1029999999999998</v>
      </c>
      <c r="H119" s="5">
        <f t="shared" si="56"/>
        <v>0</v>
      </c>
      <c r="I119" s="5">
        <f t="shared" si="57"/>
        <v>0</v>
      </c>
      <c r="J119" s="5">
        <f>ROUND(Q119,2)</f>
        <v>31.98</v>
      </c>
      <c r="K119" s="5">
        <f>ROUND(R119,3)</f>
        <v>1</v>
      </c>
      <c r="M119">
        <v>31.982373319238064</v>
      </c>
      <c r="N119" s="5">
        <f>(C119+((((1000*M119)/(30*E119))^2)/1962))</f>
        <v>9.103336052144849</v>
      </c>
      <c r="O119" s="5">
        <f>IF(D119=0,0,(D119+((((1000*M119)/(30*F119))^2)/1962)))</f>
        <v>0</v>
      </c>
      <c r="P119" s="5">
        <f t="shared" si="63"/>
        <v>0</v>
      </c>
      <c r="Q119" s="5">
        <f>M119</f>
        <v>31.982373319238064</v>
      </c>
      <c r="R119" s="5">
        <f>M119/Q119</f>
        <v>1</v>
      </c>
    </row>
    <row r="120" spans="1:18" x14ac:dyDescent="0.3">
      <c r="A120" t="s">
        <v>17</v>
      </c>
      <c r="B120" s="5">
        <f t="shared" ref="B120:B121" si="67">ROUND(M120,2)</f>
        <v>31.98</v>
      </c>
      <c r="C120">
        <v>8.1500000000000021</v>
      </c>
      <c r="D120">
        <v>0</v>
      </c>
      <c r="E120">
        <v>24.65</v>
      </c>
      <c r="F120">
        <v>16.450000000000003</v>
      </c>
      <c r="G120" s="5">
        <f t="shared" si="55"/>
        <v>9.1029999999999998</v>
      </c>
      <c r="H120" s="5">
        <f t="shared" si="56"/>
        <v>0</v>
      </c>
      <c r="I120" s="5">
        <f t="shared" si="57"/>
        <v>0</v>
      </c>
      <c r="J120" s="5">
        <f>ROUND(Q120,2)</f>
        <v>32.090000000000003</v>
      </c>
      <c r="K120" s="5">
        <f>ROUND(R120,3)</f>
        <v>0.997</v>
      </c>
      <c r="M120">
        <f>M119</f>
        <v>31.982373319238064</v>
      </c>
      <c r="N120" s="5">
        <f>(C120+((((1000*M120)/(30*E120))^2)/1962))</f>
        <v>9.103336052144849</v>
      </c>
      <c r="O120" s="5">
        <f>IF(D120=0,0,(D120+((((1000*M120)/(30*F120))^2)/1962)))</f>
        <v>0</v>
      </c>
      <c r="P120" s="5">
        <f>O120/N120</f>
        <v>0</v>
      </c>
      <c r="Q120" s="16">
        <f xml:space="preserve"> 3.5195*N120+0.0547</f>
        <v>32.093891235523792</v>
      </c>
      <c r="R120" s="5">
        <f>M120/Q120</f>
        <v>0.99652526035352507</v>
      </c>
    </row>
    <row r="121" spans="1:18" x14ac:dyDescent="0.3">
      <c r="A121" t="s">
        <v>17</v>
      </c>
      <c r="B121" s="5">
        <f t="shared" si="67"/>
        <v>31.98</v>
      </c>
      <c r="C121">
        <v>8.1500000000000021</v>
      </c>
      <c r="D121">
        <v>0.25</v>
      </c>
      <c r="E121">
        <v>24.65</v>
      </c>
      <c r="F121">
        <v>16.850000000000001</v>
      </c>
      <c r="G121" s="5">
        <f t="shared" ref="G121:G146" si="68">ROUND(N121,3)</f>
        <v>9.1029999999999998</v>
      </c>
      <c r="H121" s="5">
        <f t="shared" ref="H121:H146" si="69">ROUND(O121,3)</f>
        <v>2.29</v>
      </c>
      <c r="I121" s="5">
        <f t="shared" ref="I121:I146" si="70">ROUND(P121,3)</f>
        <v>0.252</v>
      </c>
      <c r="J121" s="5">
        <f t="shared" ref="J121:J144" si="71">ROUND(Q121,2)</f>
        <v>32.090000000000003</v>
      </c>
      <c r="K121" s="5">
        <f t="shared" ref="K121:K144" si="72">ROUND(R121,3)</f>
        <v>0.997</v>
      </c>
      <c r="M121">
        <f t="shared" ref="M121:M144" si="73">M120</f>
        <v>31.982373319238064</v>
      </c>
      <c r="N121" s="5">
        <f t="shared" ref="N121:N144" si="74">(C121+((((1000*M121)/(30*E121))^2)/1962))</f>
        <v>9.103336052144849</v>
      </c>
      <c r="O121" s="5">
        <f t="shared" ref="O121:O144" si="75">IF(D121=0,0,(D121+((((1000*M121)/(30*F121))^2)/1962)))</f>
        <v>2.2902343433309529</v>
      </c>
      <c r="P121" s="5">
        <f t="shared" ref="P121:P145" si="76">O121/N121</f>
        <v>0.25158187396491288</v>
      </c>
      <c r="Q121" s="16">
        <f t="shared" ref="Q121:Q144" si="77" xml:space="preserve"> 3.5195*N121+0.0547</f>
        <v>32.093891235523792</v>
      </c>
      <c r="R121" s="5">
        <f t="shared" ref="R121:R144" si="78">M121/Q121</f>
        <v>0.99652526035352507</v>
      </c>
    </row>
    <row r="122" spans="1:18" x14ac:dyDescent="0.3">
      <c r="A122" t="s">
        <v>17</v>
      </c>
      <c r="B122" s="5">
        <f t="shared" ref="B122:B144" si="79">ROUND(M122,2)</f>
        <v>31.98</v>
      </c>
      <c r="C122">
        <v>8.1500000000000021</v>
      </c>
      <c r="D122">
        <v>0.95000000000000284</v>
      </c>
      <c r="E122">
        <v>24.65</v>
      </c>
      <c r="F122">
        <v>17.550000000000004</v>
      </c>
      <c r="G122" s="5">
        <f t="shared" si="68"/>
        <v>9.1029999999999998</v>
      </c>
      <c r="H122" s="5">
        <f t="shared" si="69"/>
        <v>2.831</v>
      </c>
      <c r="I122" s="5">
        <f t="shared" si="70"/>
        <v>0.311</v>
      </c>
      <c r="J122" s="5">
        <f t="shared" si="71"/>
        <v>32.090000000000003</v>
      </c>
      <c r="K122" s="5">
        <f t="shared" si="72"/>
        <v>0.997</v>
      </c>
      <c r="M122">
        <f t="shared" si="73"/>
        <v>31.982373319238064</v>
      </c>
      <c r="N122" s="5">
        <f t="shared" si="74"/>
        <v>9.103336052144849</v>
      </c>
      <c r="O122" s="5">
        <f t="shared" si="75"/>
        <v>2.8307264075596246</v>
      </c>
      <c r="P122" s="5">
        <f t="shared" si="76"/>
        <v>0.31095484021955594</v>
      </c>
      <c r="Q122" s="16">
        <f t="shared" si="77"/>
        <v>32.093891235523792</v>
      </c>
      <c r="R122" s="5">
        <f t="shared" si="78"/>
        <v>0.99652526035352507</v>
      </c>
    </row>
    <row r="123" spans="1:18" x14ac:dyDescent="0.3">
      <c r="A123" t="s">
        <v>17</v>
      </c>
      <c r="B123" s="5">
        <f t="shared" si="79"/>
        <v>31.98</v>
      </c>
      <c r="C123">
        <v>8.1500000000000021</v>
      </c>
      <c r="D123">
        <v>1.3500000000000014</v>
      </c>
      <c r="E123">
        <v>24.65</v>
      </c>
      <c r="F123">
        <v>17.950000000000003</v>
      </c>
      <c r="G123" s="5">
        <f t="shared" si="68"/>
        <v>9.1029999999999998</v>
      </c>
      <c r="H123" s="5">
        <f t="shared" si="69"/>
        <v>3.1480000000000001</v>
      </c>
      <c r="I123" s="5">
        <f t="shared" si="70"/>
        <v>0.34599999999999997</v>
      </c>
      <c r="J123" s="5">
        <f t="shared" si="71"/>
        <v>32.090000000000003</v>
      </c>
      <c r="K123" s="5">
        <f t="shared" si="72"/>
        <v>0.997</v>
      </c>
      <c r="M123">
        <f t="shared" si="73"/>
        <v>31.982373319238064</v>
      </c>
      <c r="N123" s="5">
        <f t="shared" si="74"/>
        <v>9.103336052144849</v>
      </c>
      <c r="O123" s="5">
        <f t="shared" si="75"/>
        <v>3.1478396671173652</v>
      </c>
      <c r="P123" s="5">
        <f t="shared" si="76"/>
        <v>0.34578968073750266</v>
      </c>
      <c r="Q123" s="16">
        <f t="shared" si="77"/>
        <v>32.093891235523792</v>
      </c>
      <c r="R123" s="5">
        <f t="shared" si="78"/>
        <v>0.99652526035352507</v>
      </c>
    </row>
    <row r="124" spans="1:18" x14ac:dyDescent="0.3">
      <c r="A124" t="s">
        <v>17</v>
      </c>
      <c r="B124" s="5">
        <f t="shared" si="79"/>
        <v>31.98</v>
      </c>
      <c r="C124">
        <v>8.1500000000000021</v>
      </c>
      <c r="D124">
        <v>1.9500000000000028</v>
      </c>
      <c r="E124">
        <v>24.65</v>
      </c>
      <c r="F124">
        <v>18.550000000000004</v>
      </c>
      <c r="G124" s="5">
        <f t="shared" si="68"/>
        <v>9.1029999999999998</v>
      </c>
      <c r="H124" s="5">
        <f t="shared" si="69"/>
        <v>3.633</v>
      </c>
      <c r="I124" s="5">
        <f t="shared" si="70"/>
        <v>0.39900000000000002</v>
      </c>
      <c r="J124" s="5">
        <f t="shared" si="71"/>
        <v>32.090000000000003</v>
      </c>
      <c r="K124" s="5">
        <f t="shared" si="72"/>
        <v>0.997</v>
      </c>
      <c r="M124">
        <f t="shared" si="73"/>
        <v>31.982373319238064</v>
      </c>
      <c r="N124" s="5">
        <f t="shared" si="74"/>
        <v>9.103336052144849</v>
      </c>
      <c r="O124" s="5">
        <f t="shared" si="75"/>
        <v>3.6334182702665148</v>
      </c>
      <c r="P124" s="5">
        <f t="shared" si="76"/>
        <v>0.39913041213176353</v>
      </c>
      <c r="Q124" s="16">
        <f t="shared" si="77"/>
        <v>32.093891235523792</v>
      </c>
      <c r="R124" s="5">
        <f t="shared" si="78"/>
        <v>0.99652526035352507</v>
      </c>
    </row>
    <row r="125" spans="1:18" x14ac:dyDescent="0.3">
      <c r="A125" t="s">
        <v>17</v>
      </c>
      <c r="B125" s="5">
        <f t="shared" si="79"/>
        <v>31.98</v>
      </c>
      <c r="C125">
        <v>8.25</v>
      </c>
      <c r="D125">
        <v>2.6500000000000021</v>
      </c>
      <c r="E125">
        <v>24.749999999999996</v>
      </c>
      <c r="F125">
        <v>19.250000000000004</v>
      </c>
      <c r="G125" s="5">
        <f t="shared" si="68"/>
        <v>9.1959999999999997</v>
      </c>
      <c r="H125" s="5">
        <f t="shared" si="69"/>
        <v>4.2130000000000001</v>
      </c>
      <c r="I125" s="5">
        <f t="shared" si="70"/>
        <v>0.45800000000000002</v>
      </c>
      <c r="J125" s="5">
        <f t="shared" si="71"/>
        <v>32.42</v>
      </c>
      <c r="K125" s="5">
        <f t="shared" si="72"/>
        <v>0.98699999999999999</v>
      </c>
      <c r="M125">
        <f t="shared" si="73"/>
        <v>31.982373319238064</v>
      </c>
      <c r="N125" s="5">
        <f t="shared" si="74"/>
        <v>9.1956478895531202</v>
      </c>
      <c r="O125" s="5">
        <f t="shared" si="75"/>
        <v>4.2132138582408718</v>
      </c>
      <c r="P125" s="5">
        <f t="shared" si="76"/>
        <v>0.45817477015701835</v>
      </c>
      <c r="Q125" s="16">
        <f t="shared" si="77"/>
        <v>32.418782747282201</v>
      </c>
      <c r="R125" s="5">
        <f t="shared" si="78"/>
        <v>0.98653837710545367</v>
      </c>
    </row>
    <row r="126" spans="1:18" x14ac:dyDescent="0.3">
      <c r="A126" t="s">
        <v>17</v>
      </c>
      <c r="B126" s="5">
        <f t="shared" si="79"/>
        <v>31.98</v>
      </c>
      <c r="C126">
        <v>8.3000000000000007</v>
      </c>
      <c r="D126">
        <v>3.1500000000000021</v>
      </c>
      <c r="E126">
        <v>24.799999999999997</v>
      </c>
      <c r="F126">
        <v>19.750000000000004</v>
      </c>
      <c r="G126" s="5">
        <f t="shared" si="68"/>
        <v>9.2420000000000009</v>
      </c>
      <c r="H126" s="5">
        <f t="shared" si="69"/>
        <v>4.6349999999999998</v>
      </c>
      <c r="I126" s="5">
        <f t="shared" si="70"/>
        <v>0.502</v>
      </c>
      <c r="J126" s="5">
        <f t="shared" si="71"/>
        <v>32.58</v>
      </c>
      <c r="K126" s="5">
        <f t="shared" si="72"/>
        <v>0.98199999999999998</v>
      </c>
      <c r="M126">
        <f t="shared" si="73"/>
        <v>31.982373319238064</v>
      </c>
      <c r="N126" s="5">
        <f t="shared" si="74"/>
        <v>9.2418386370713819</v>
      </c>
      <c r="O126" s="5">
        <f t="shared" si="75"/>
        <v>4.6350656890738877</v>
      </c>
      <c r="P126" s="5">
        <f t="shared" si="76"/>
        <v>0.50153068789596178</v>
      </c>
      <c r="Q126" s="16">
        <f t="shared" si="77"/>
        <v>32.581351083172727</v>
      </c>
      <c r="R126" s="5">
        <f t="shared" si="78"/>
        <v>0.98161593230416966</v>
      </c>
    </row>
    <row r="127" spans="1:18" x14ac:dyDescent="0.3">
      <c r="A127" t="s">
        <v>17</v>
      </c>
      <c r="B127" s="5">
        <f t="shared" si="79"/>
        <v>31.98</v>
      </c>
      <c r="C127">
        <v>8.5500000000000007</v>
      </c>
      <c r="D127">
        <v>3.8500000000000014</v>
      </c>
      <c r="E127">
        <v>25.049999999999997</v>
      </c>
      <c r="F127">
        <v>20.450000000000003</v>
      </c>
      <c r="G127" s="5">
        <f t="shared" si="68"/>
        <v>9.4730000000000008</v>
      </c>
      <c r="H127" s="5">
        <f t="shared" si="69"/>
        <v>5.2350000000000003</v>
      </c>
      <c r="I127" s="5">
        <f t="shared" si="70"/>
        <v>0.55300000000000005</v>
      </c>
      <c r="J127" s="5">
        <f t="shared" si="71"/>
        <v>33.4</v>
      </c>
      <c r="K127" s="5">
        <f t="shared" si="72"/>
        <v>0.95799999999999996</v>
      </c>
      <c r="M127">
        <f t="shared" si="73"/>
        <v>31.982373319238064</v>
      </c>
      <c r="N127" s="5">
        <f t="shared" si="74"/>
        <v>9.4731332709341931</v>
      </c>
      <c r="O127" s="5">
        <f t="shared" si="75"/>
        <v>5.2351386238589743</v>
      </c>
      <c r="P127" s="5">
        <f t="shared" si="76"/>
        <v>0.55263010390887402</v>
      </c>
      <c r="Q127" s="16">
        <f t="shared" si="77"/>
        <v>33.395392547052886</v>
      </c>
      <c r="R127" s="5">
        <f t="shared" si="78"/>
        <v>0.95768819827992946</v>
      </c>
    </row>
    <row r="128" spans="1:18" x14ac:dyDescent="0.3">
      <c r="A128" t="s">
        <v>17</v>
      </c>
      <c r="B128" s="5">
        <f t="shared" si="79"/>
        <v>31.98</v>
      </c>
      <c r="C128">
        <v>8.6999999999999993</v>
      </c>
      <c r="D128">
        <v>4.5500000000000007</v>
      </c>
      <c r="E128">
        <v>25.199999999999996</v>
      </c>
      <c r="F128">
        <v>21.150000000000002</v>
      </c>
      <c r="G128" s="5">
        <f t="shared" si="68"/>
        <v>9.6120000000000001</v>
      </c>
      <c r="H128" s="5">
        <f t="shared" si="69"/>
        <v>5.8449999999999998</v>
      </c>
      <c r="I128" s="5">
        <f t="shared" si="70"/>
        <v>0.60799999999999998</v>
      </c>
      <c r="J128" s="5">
        <f t="shared" si="71"/>
        <v>33.880000000000003</v>
      </c>
      <c r="K128" s="5">
        <f t="shared" si="72"/>
        <v>0.94399999999999995</v>
      </c>
      <c r="M128">
        <f t="shared" si="73"/>
        <v>31.982373319238064</v>
      </c>
      <c r="N128" s="5">
        <f t="shared" si="74"/>
        <v>9.6121762965236552</v>
      </c>
      <c r="O128" s="5">
        <f t="shared" si="75"/>
        <v>5.8449682507461231</v>
      </c>
      <c r="P128" s="5">
        <f t="shared" si="76"/>
        <v>0.608079593053242</v>
      </c>
      <c r="Q128" s="16">
        <f t="shared" si="77"/>
        <v>33.884754475614997</v>
      </c>
      <c r="R128" s="5">
        <f t="shared" si="78"/>
        <v>0.94385731324256839</v>
      </c>
    </row>
    <row r="129" spans="1:18" x14ac:dyDescent="0.3">
      <c r="A129" t="s">
        <v>17</v>
      </c>
      <c r="B129" s="5">
        <f t="shared" si="79"/>
        <v>31.98</v>
      </c>
      <c r="C129">
        <v>8.75</v>
      </c>
      <c r="D129">
        <v>4.9500000000000028</v>
      </c>
      <c r="E129">
        <v>25.249999999999996</v>
      </c>
      <c r="F129">
        <v>21.550000000000004</v>
      </c>
      <c r="G129" s="5">
        <f t="shared" si="68"/>
        <v>9.6590000000000007</v>
      </c>
      <c r="H129" s="5">
        <f t="shared" si="69"/>
        <v>6.1970000000000001</v>
      </c>
      <c r="I129" s="5">
        <f t="shared" si="70"/>
        <v>0.64200000000000002</v>
      </c>
      <c r="J129" s="5">
        <f t="shared" si="71"/>
        <v>34.049999999999997</v>
      </c>
      <c r="K129" s="5">
        <f t="shared" si="72"/>
        <v>0.93899999999999995</v>
      </c>
      <c r="M129">
        <f t="shared" si="73"/>
        <v>31.982373319238064</v>
      </c>
      <c r="N129" s="5">
        <f t="shared" si="74"/>
        <v>9.6585672939427631</v>
      </c>
      <c r="O129" s="5">
        <f t="shared" si="75"/>
        <v>6.1973413371900108</v>
      </c>
      <c r="P129" s="5">
        <f t="shared" si="76"/>
        <v>0.64164188627402197</v>
      </c>
      <c r="Q129" s="16">
        <f t="shared" si="77"/>
        <v>34.048027591031548</v>
      </c>
      <c r="R129" s="5">
        <f t="shared" si="78"/>
        <v>0.93933116195143151</v>
      </c>
    </row>
    <row r="130" spans="1:18" x14ac:dyDescent="0.3">
      <c r="A130" t="s">
        <v>17</v>
      </c>
      <c r="B130" s="5">
        <f t="shared" si="79"/>
        <v>31.98</v>
      </c>
      <c r="C130">
        <v>8.9000000000000021</v>
      </c>
      <c r="D130">
        <v>5.5</v>
      </c>
      <c r="E130">
        <v>25.4</v>
      </c>
      <c r="F130">
        <v>22.1</v>
      </c>
      <c r="G130" s="5">
        <f t="shared" si="68"/>
        <v>9.798</v>
      </c>
      <c r="H130" s="5">
        <f t="shared" si="69"/>
        <v>6.6859999999999999</v>
      </c>
      <c r="I130" s="5">
        <f t="shared" si="70"/>
        <v>0.68200000000000005</v>
      </c>
      <c r="J130" s="5">
        <f t="shared" si="71"/>
        <v>34.54</v>
      </c>
      <c r="K130" s="5">
        <f t="shared" si="72"/>
        <v>0.92600000000000005</v>
      </c>
      <c r="M130">
        <f t="shared" si="73"/>
        <v>31.982373319238064</v>
      </c>
      <c r="N130" s="5">
        <f t="shared" si="74"/>
        <v>9.7978678705195357</v>
      </c>
      <c r="O130" s="5">
        <f t="shared" si="75"/>
        <v>6.6860290234523916</v>
      </c>
      <c r="P130" s="5">
        <f t="shared" si="76"/>
        <v>0.68239632456871069</v>
      </c>
      <c r="Q130" s="16">
        <f t="shared" si="77"/>
        <v>34.538295970293504</v>
      </c>
      <c r="R130" s="5">
        <f t="shared" si="78"/>
        <v>0.92599743041018012</v>
      </c>
    </row>
    <row r="131" spans="1:18" x14ac:dyDescent="0.3">
      <c r="A131" t="s">
        <v>17</v>
      </c>
      <c r="B131" s="5">
        <f t="shared" si="79"/>
        <v>31.98</v>
      </c>
      <c r="C131">
        <v>9.1000000000000014</v>
      </c>
      <c r="D131">
        <v>6.25</v>
      </c>
      <c r="E131">
        <v>25.599999999999998</v>
      </c>
      <c r="F131">
        <v>22.85</v>
      </c>
      <c r="G131" s="5">
        <f t="shared" si="68"/>
        <v>9.984</v>
      </c>
      <c r="H131" s="5">
        <f t="shared" si="69"/>
        <v>7.359</v>
      </c>
      <c r="I131" s="5">
        <f t="shared" si="70"/>
        <v>0.73699999999999999</v>
      </c>
      <c r="J131" s="5">
        <f t="shared" si="71"/>
        <v>35.19</v>
      </c>
      <c r="K131" s="5">
        <f t="shared" si="72"/>
        <v>0.90900000000000003</v>
      </c>
      <c r="M131">
        <f t="shared" si="73"/>
        <v>31.982373319238064</v>
      </c>
      <c r="N131" s="5">
        <f t="shared" si="74"/>
        <v>9.9838934865484372</v>
      </c>
      <c r="O131" s="5">
        <f t="shared" si="75"/>
        <v>7.3594492869860666</v>
      </c>
      <c r="P131" s="5">
        <f t="shared" si="76"/>
        <v>0.73713219165465327</v>
      </c>
      <c r="Q131" s="16">
        <f t="shared" si="77"/>
        <v>35.193013125907221</v>
      </c>
      <c r="R131" s="5">
        <f t="shared" si="78"/>
        <v>0.90877053365158855</v>
      </c>
    </row>
    <row r="132" spans="1:18" x14ac:dyDescent="0.3">
      <c r="A132" t="s">
        <v>17</v>
      </c>
      <c r="B132" s="5">
        <f t="shared" si="79"/>
        <v>31.98</v>
      </c>
      <c r="C132">
        <v>9.4000000000000021</v>
      </c>
      <c r="D132">
        <v>7.3500000000000014</v>
      </c>
      <c r="E132">
        <v>25.9</v>
      </c>
      <c r="F132">
        <v>23.950000000000003</v>
      </c>
      <c r="G132" s="5">
        <f t="shared" si="68"/>
        <v>10.263999999999999</v>
      </c>
      <c r="H132" s="5">
        <f t="shared" si="69"/>
        <v>8.36</v>
      </c>
      <c r="I132" s="5">
        <f t="shared" si="70"/>
        <v>0.81499999999999995</v>
      </c>
      <c r="J132" s="5">
        <f t="shared" si="71"/>
        <v>36.18</v>
      </c>
      <c r="K132" s="5">
        <f t="shared" si="72"/>
        <v>0.88400000000000001</v>
      </c>
      <c r="M132">
        <f t="shared" si="73"/>
        <v>31.982373319238064</v>
      </c>
      <c r="N132" s="5">
        <f t="shared" si="74"/>
        <v>10.26353577815534</v>
      </c>
      <c r="O132" s="5">
        <f t="shared" si="75"/>
        <v>8.3598778079669867</v>
      </c>
      <c r="P132" s="5">
        <f t="shared" si="76"/>
        <v>0.81452220644662698</v>
      </c>
      <c r="Q132" s="16">
        <f t="shared" si="77"/>
        <v>36.177214171217713</v>
      </c>
      <c r="R132" s="5">
        <f t="shared" si="78"/>
        <v>0.8840474329469783</v>
      </c>
    </row>
    <row r="133" spans="1:18" x14ac:dyDescent="0.3">
      <c r="A133" t="s">
        <v>17</v>
      </c>
      <c r="B133" s="5">
        <f t="shared" si="79"/>
        <v>31.98</v>
      </c>
      <c r="C133">
        <v>9.8500000000000014</v>
      </c>
      <c r="D133">
        <v>8.0500000000000007</v>
      </c>
      <c r="E133">
        <v>26.349999999999998</v>
      </c>
      <c r="F133">
        <v>24.650000000000002</v>
      </c>
      <c r="G133" s="5">
        <f t="shared" si="68"/>
        <v>10.683999999999999</v>
      </c>
      <c r="H133" s="5">
        <f t="shared" si="69"/>
        <v>9.0030000000000001</v>
      </c>
      <c r="I133" s="5">
        <f t="shared" si="70"/>
        <v>0.84299999999999997</v>
      </c>
      <c r="J133" s="5">
        <f t="shared" si="71"/>
        <v>37.659999999999997</v>
      </c>
      <c r="K133" s="5">
        <f t="shared" si="72"/>
        <v>0.84899999999999998</v>
      </c>
      <c r="M133">
        <f t="shared" si="73"/>
        <v>31.982373319238064</v>
      </c>
      <c r="N133" s="5">
        <f t="shared" si="74"/>
        <v>10.684293048755274</v>
      </c>
      <c r="O133" s="5">
        <f t="shared" si="75"/>
        <v>9.0033360521448476</v>
      </c>
      <c r="P133" s="5">
        <f t="shared" si="76"/>
        <v>0.8426702647578298</v>
      </c>
      <c r="Q133" s="16">
        <f t="shared" si="77"/>
        <v>37.65806938509418</v>
      </c>
      <c r="R133" s="5">
        <f t="shared" si="78"/>
        <v>0.84928340303864147</v>
      </c>
    </row>
    <row r="134" spans="1:18" x14ac:dyDescent="0.3">
      <c r="A134" t="s">
        <v>17</v>
      </c>
      <c r="B134" s="5">
        <f t="shared" si="79"/>
        <v>31.98</v>
      </c>
      <c r="C134">
        <v>10.199999999999999</v>
      </c>
      <c r="D134">
        <v>8.8500000000000014</v>
      </c>
      <c r="E134">
        <v>26.699999999999996</v>
      </c>
      <c r="F134">
        <v>25.450000000000003</v>
      </c>
      <c r="G134" s="5">
        <f t="shared" si="68"/>
        <v>11.013</v>
      </c>
      <c r="H134" s="5">
        <f t="shared" si="69"/>
        <v>9.7439999999999998</v>
      </c>
      <c r="I134" s="5">
        <f t="shared" si="70"/>
        <v>0.88500000000000001</v>
      </c>
      <c r="J134" s="5">
        <f t="shared" si="71"/>
        <v>38.81</v>
      </c>
      <c r="K134" s="5">
        <f t="shared" si="72"/>
        <v>0.82399999999999995</v>
      </c>
      <c r="M134">
        <f t="shared" si="73"/>
        <v>31.982373319238064</v>
      </c>
      <c r="N134" s="5">
        <f t="shared" si="74"/>
        <v>11.012563558675788</v>
      </c>
      <c r="O134" s="5">
        <f t="shared" si="75"/>
        <v>9.7443433680499663</v>
      </c>
      <c r="P134" s="5">
        <f t="shared" si="76"/>
        <v>0.884838785822334</v>
      </c>
      <c r="Q134" s="16">
        <f t="shared" si="77"/>
        <v>38.81341744475943</v>
      </c>
      <c r="R134" s="5">
        <f t="shared" si="78"/>
        <v>0.82400302330389896</v>
      </c>
    </row>
    <row r="135" spans="1:18" x14ac:dyDescent="0.3">
      <c r="A135" t="s">
        <v>17</v>
      </c>
      <c r="B135" s="5">
        <f t="shared" si="79"/>
        <v>31.98</v>
      </c>
      <c r="C135">
        <v>10.850000000000001</v>
      </c>
      <c r="D135">
        <v>9.6500000000000021</v>
      </c>
      <c r="E135">
        <v>27.349999999999998</v>
      </c>
      <c r="F135">
        <v>26.250000000000004</v>
      </c>
      <c r="G135" s="5">
        <f t="shared" si="68"/>
        <v>11.624000000000001</v>
      </c>
      <c r="H135" s="5">
        <f t="shared" si="69"/>
        <v>10.491</v>
      </c>
      <c r="I135" s="5">
        <f t="shared" si="70"/>
        <v>0.90200000000000002</v>
      </c>
      <c r="J135" s="5">
        <f t="shared" si="71"/>
        <v>40.97</v>
      </c>
      <c r="K135" s="5">
        <f t="shared" si="72"/>
        <v>0.78100000000000003</v>
      </c>
      <c r="M135">
        <f t="shared" si="73"/>
        <v>31.982373319238064</v>
      </c>
      <c r="N135" s="5">
        <f t="shared" si="74"/>
        <v>11.624399747794195</v>
      </c>
      <c r="O135" s="5">
        <f t="shared" si="75"/>
        <v>10.490661674876204</v>
      </c>
      <c r="P135" s="5">
        <f t="shared" si="76"/>
        <v>0.90246910829669935</v>
      </c>
      <c r="Q135" s="16">
        <f t="shared" si="77"/>
        <v>40.966774912361664</v>
      </c>
      <c r="R135" s="5">
        <f t="shared" si="78"/>
        <v>0.78069053245359155</v>
      </c>
    </row>
    <row r="136" spans="1:18" x14ac:dyDescent="0.3">
      <c r="A136" t="s">
        <v>17</v>
      </c>
      <c r="B136" s="5">
        <f t="shared" si="79"/>
        <v>31.98</v>
      </c>
      <c r="C136">
        <v>11</v>
      </c>
      <c r="D136">
        <v>9.8500000000000014</v>
      </c>
      <c r="E136">
        <v>27.499999999999996</v>
      </c>
      <c r="F136">
        <v>26.450000000000003</v>
      </c>
      <c r="G136" s="5">
        <f t="shared" si="68"/>
        <v>11.766</v>
      </c>
      <c r="H136" s="5">
        <f t="shared" si="69"/>
        <v>10.678000000000001</v>
      </c>
      <c r="I136" s="5">
        <f t="shared" si="70"/>
        <v>0.90800000000000003</v>
      </c>
      <c r="J136" s="5">
        <f t="shared" si="71"/>
        <v>41.47</v>
      </c>
      <c r="K136" s="5">
        <f t="shared" si="72"/>
        <v>0.77100000000000002</v>
      </c>
      <c r="M136">
        <f t="shared" si="73"/>
        <v>31.982373319238064</v>
      </c>
      <c r="N136" s="5">
        <f t="shared" si="74"/>
        <v>11.765974790538026</v>
      </c>
      <c r="O136" s="5">
        <f t="shared" si="75"/>
        <v>10.677996519944372</v>
      </c>
      <c r="P136" s="5">
        <f t="shared" si="76"/>
        <v>0.9075318203580901</v>
      </c>
      <c r="Q136" s="16">
        <f t="shared" si="77"/>
        <v>41.465048275298578</v>
      </c>
      <c r="R136" s="5">
        <f t="shared" si="78"/>
        <v>0.77130920255772373</v>
      </c>
    </row>
    <row r="137" spans="1:18" x14ac:dyDescent="0.3">
      <c r="A137" t="s">
        <v>17</v>
      </c>
      <c r="B137" s="5">
        <f t="shared" si="79"/>
        <v>31.98</v>
      </c>
      <c r="C137">
        <v>11.8</v>
      </c>
      <c r="D137">
        <v>10.750000000000002</v>
      </c>
      <c r="E137">
        <v>28.299999999999997</v>
      </c>
      <c r="F137">
        <v>27.35</v>
      </c>
      <c r="G137" s="5">
        <f t="shared" si="68"/>
        <v>12.523</v>
      </c>
      <c r="H137" s="5">
        <f t="shared" si="69"/>
        <v>11.523999999999999</v>
      </c>
      <c r="I137" s="5">
        <f t="shared" si="70"/>
        <v>0.92</v>
      </c>
      <c r="J137" s="5">
        <f t="shared" si="71"/>
        <v>44.13</v>
      </c>
      <c r="K137" s="5">
        <f t="shared" si="72"/>
        <v>0.72499999999999998</v>
      </c>
      <c r="M137">
        <f t="shared" si="73"/>
        <v>31.982373319238064</v>
      </c>
      <c r="N137" s="5">
        <f t="shared" si="74"/>
        <v>12.523280894185698</v>
      </c>
      <c r="O137" s="5">
        <f t="shared" si="75"/>
        <v>11.524399747794195</v>
      </c>
      <c r="P137" s="5">
        <f t="shared" si="76"/>
        <v>0.92023806262660268</v>
      </c>
      <c r="Q137" s="16">
        <f t="shared" si="77"/>
        <v>44.130387107086555</v>
      </c>
      <c r="R137" s="5">
        <f t="shared" si="78"/>
        <v>0.72472451332977916</v>
      </c>
    </row>
    <row r="138" spans="1:18" x14ac:dyDescent="0.3">
      <c r="A138" t="s">
        <v>17</v>
      </c>
      <c r="B138" s="5">
        <f t="shared" si="79"/>
        <v>31.98</v>
      </c>
      <c r="C138">
        <v>12.25</v>
      </c>
      <c r="D138">
        <v>11.55</v>
      </c>
      <c r="E138">
        <v>28.749999999999996</v>
      </c>
      <c r="F138">
        <v>28.150000000000002</v>
      </c>
      <c r="G138" s="5">
        <f t="shared" si="68"/>
        <v>12.951000000000001</v>
      </c>
      <c r="H138" s="5">
        <f t="shared" si="69"/>
        <v>12.281000000000001</v>
      </c>
      <c r="I138" s="5">
        <f t="shared" si="70"/>
        <v>0.94799999999999995</v>
      </c>
      <c r="J138" s="5">
        <f t="shared" si="71"/>
        <v>45.64</v>
      </c>
      <c r="K138" s="5">
        <f t="shared" si="72"/>
        <v>0.70099999999999996</v>
      </c>
      <c r="M138">
        <f t="shared" si="73"/>
        <v>31.982373319238064</v>
      </c>
      <c r="N138" s="5">
        <f t="shared" si="74"/>
        <v>12.950816254480916</v>
      </c>
      <c r="O138" s="5">
        <f t="shared" si="75"/>
        <v>12.28100957550345</v>
      </c>
      <c r="P138" s="5">
        <f t="shared" si="76"/>
        <v>0.94828073645584188</v>
      </c>
      <c r="Q138" s="16">
        <f t="shared" si="77"/>
        <v>45.635097807645579</v>
      </c>
      <c r="R138" s="5">
        <f t="shared" si="78"/>
        <v>0.70082841619065894</v>
      </c>
    </row>
    <row r="139" spans="1:18" x14ac:dyDescent="0.3">
      <c r="A139" t="s">
        <v>17</v>
      </c>
      <c r="B139" s="5">
        <f t="shared" si="79"/>
        <v>31.98</v>
      </c>
      <c r="C139">
        <v>12.9</v>
      </c>
      <c r="D139">
        <v>12.250000000000002</v>
      </c>
      <c r="E139">
        <v>29.4</v>
      </c>
      <c r="F139">
        <v>28.85</v>
      </c>
      <c r="G139" s="5">
        <f t="shared" si="68"/>
        <v>13.57</v>
      </c>
      <c r="H139" s="5">
        <f t="shared" si="69"/>
        <v>12.946</v>
      </c>
      <c r="I139" s="5">
        <f t="shared" si="70"/>
        <v>0.95399999999999996</v>
      </c>
      <c r="J139" s="5">
        <f t="shared" si="71"/>
        <v>47.81</v>
      </c>
      <c r="K139" s="5">
        <f t="shared" si="72"/>
        <v>0.66900000000000004</v>
      </c>
      <c r="M139">
        <f t="shared" si="73"/>
        <v>31.982373319238064</v>
      </c>
      <c r="N139" s="5">
        <f t="shared" si="74"/>
        <v>13.570170340303095</v>
      </c>
      <c r="O139" s="5">
        <f t="shared" si="75"/>
        <v>12.94596632957103</v>
      </c>
      <c r="P139" s="5">
        <f t="shared" si="76"/>
        <v>0.9540017556833319</v>
      </c>
      <c r="Q139" s="16">
        <f t="shared" si="77"/>
        <v>47.814914512696738</v>
      </c>
      <c r="R139" s="5">
        <f t="shared" si="78"/>
        <v>0.66887860503746144</v>
      </c>
    </row>
    <row r="140" spans="1:18" x14ac:dyDescent="0.3">
      <c r="A140" t="s">
        <v>17</v>
      </c>
      <c r="B140" s="5">
        <f t="shared" si="79"/>
        <v>31.98</v>
      </c>
      <c r="C140">
        <v>13.200000000000001</v>
      </c>
      <c r="D140">
        <v>12.600000000000001</v>
      </c>
      <c r="E140">
        <v>29.699999999999996</v>
      </c>
      <c r="F140">
        <v>29.200000000000003</v>
      </c>
      <c r="G140" s="5">
        <f t="shared" si="68"/>
        <v>13.856999999999999</v>
      </c>
      <c r="H140" s="5">
        <f t="shared" si="69"/>
        <v>13.279</v>
      </c>
      <c r="I140" s="5">
        <f t="shared" si="70"/>
        <v>0.95799999999999996</v>
      </c>
      <c r="J140" s="5">
        <f t="shared" si="71"/>
        <v>48.82</v>
      </c>
      <c r="K140" s="5">
        <f t="shared" si="72"/>
        <v>0.65500000000000003</v>
      </c>
      <c r="M140">
        <f t="shared" si="73"/>
        <v>31.982373319238064</v>
      </c>
      <c r="N140" s="5">
        <f t="shared" si="74"/>
        <v>13.856699923300779</v>
      </c>
      <c r="O140" s="5">
        <f t="shared" si="75"/>
        <v>13.279382195703208</v>
      </c>
      <c r="P140" s="5">
        <f t="shared" si="76"/>
        <v>0.95833656420409452</v>
      </c>
      <c r="Q140" s="16">
        <f t="shared" si="77"/>
        <v>48.823355380057087</v>
      </c>
      <c r="R140" s="5">
        <f t="shared" si="78"/>
        <v>0.65506299332105977</v>
      </c>
    </row>
    <row r="141" spans="1:18" x14ac:dyDescent="0.3">
      <c r="A141" t="s">
        <v>17</v>
      </c>
      <c r="B141" s="5">
        <f t="shared" si="79"/>
        <v>31.98</v>
      </c>
      <c r="C141">
        <v>13.850000000000001</v>
      </c>
      <c r="D141">
        <v>13.450000000000001</v>
      </c>
      <c r="E141">
        <v>30.349999999999998</v>
      </c>
      <c r="F141">
        <v>30.050000000000004</v>
      </c>
      <c r="G141" s="5">
        <f t="shared" si="68"/>
        <v>14.478999999999999</v>
      </c>
      <c r="H141" s="5">
        <f t="shared" si="69"/>
        <v>14.090999999999999</v>
      </c>
      <c r="I141" s="5">
        <f t="shared" si="70"/>
        <v>0.97299999999999998</v>
      </c>
      <c r="J141" s="5">
        <f t="shared" si="71"/>
        <v>51.01</v>
      </c>
      <c r="K141" s="5">
        <f t="shared" si="72"/>
        <v>0.627</v>
      </c>
      <c r="M141">
        <f t="shared" si="73"/>
        <v>31.982373319238064</v>
      </c>
      <c r="N141" s="5">
        <f t="shared" si="74"/>
        <v>14.478872311060021</v>
      </c>
      <c r="O141" s="5">
        <f t="shared" si="75"/>
        <v>14.091491507879971</v>
      </c>
      <c r="P141" s="5">
        <f t="shared" si="76"/>
        <v>0.97324509845396312</v>
      </c>
      <c r="Q141" s="16">
        <f t="shared" si="77"/>
        <v>51.013091098775739</v>
      </c>
      <c r="R141" s="5">
        <f t="shared" si="78"/>
        <v>0.62694442995644328</v>
      </c>
    </row>
    <row r="142" spans="1:18" x14ac:dyDescent="0.3">
      <c r="A142" t="s">
        <v>17</v>
      </c>
      <c r="B142" s="5">
        <f t="shared" si="79"/>
        <v>31.98</v>
      </c>
      <c r="C142">
        <v>14.9</v>
      </c>
      <c r="D142">
        <v>14.450000000000001</v>
      </c>
      <c r="E142">
        <v>31.4</v>
      </c>
      <c r="F142">
        <v>31.050000000000004</v>
      </c>
      <c r="G142" s="5">
        <f t="shared" si="68"/>
        <v>15.488</v>
      </c>
      <c r="H142" s="5">
        <f t="shared" si="69"/>
        <v>15.051</v>
      </c>
      <c r="I142" s="5">
        <f t="shared" si="70"/>
        <v>0.97199999999999998</v>
      </c>
      <c r="J142" s="5">
        <f t="shared" si="71"/>
        <v>54.56</v>
      </c>
      <c r="K142" s="5">
        <f t="shared" si="72"/>
        <v>0.58599999999999997</v>
      </c>
      <c r="M142">
        <f t="shared" si="73"/>
        <v>31.982373319238064</v>
      </c>
      <c r="N142" s="5">
        <f t="shared" si="74"/>
        <v>15.487517176502477</v>
      </c>
      <c r="O142" s="5">
        <f t="shared" si="75"/>
        <v>15.050836980864984</v>
      </c>
      <c r="P142" s="5">
        <f t="shared" si="76"/>
        <v>0.97180437699207078</v>
      </c>
      <c r="Q142" s="16">
        <f t="shared" si="77"/>
        <v>54.563016702700466</v>
      </c>
      <c r="R142" s="5">
        <f t="shared" si="78"/>
        <v>0.58615478490680983</v>
      </c>
    </row>
    <row r="143" spans="1:18" x14ac:dyDescent="0.3">
      <c r="A143" t="s">
        <v>17</v>
      </c>
      <c r="B143" s="5">
        <f t="shared" si="79"/>
        <v>31.98</v>
      </c>
      <c r="C143">
        <v>15.700000000000001</v>
      </c>
      <c r="D143">
        <v>15.450000000000001</v>
      </c>
      <c r="E143">
        <v>32.199999999999996</v>
      </c>
      <c r="F143">
        <v>32.050000000000004</v>
      </c>
      <c r="G143" s="5">
        <f t="shared" si="68"/>
        <v>16.259</v>
      </c>
      <c r="H143" s="5">
        <f t="shared" si="69"/>
        <v>16.013999999999999</v>
      </c>
      <c r="I143" s="5">
        <f t="shared" si="70"/>
        <v>0.98499999999999999</v>
      </c>
      <c r="J143" s="5">
        <f t="shared" si="71"/>
        <v>57.28</v>
      </c>
      <c r="K143" s="5">
        <f t="shared" si="72"/>
        <v>0.55800000000000005</v>
      </c>
      <c r="M143">
        <f t="shared" si="73"/>
        <v>31.982373319238064</v>
      </c>
      <c r="N143" s="5">
        <f t="shared" si="74"/>
        <v>16.258686427360427</v>
      </c>
      <c r="O143" s="5">
        <f t="shared" si="75"/>
        <v>16.013928179053675</v>
      </c>
      <c r="P143" s="5">
        <f t="shared" si="76"/>
        <v>0.98494600105609587</v>
      </c>
      <c r="Q143" s="16">
        <f t="shared" si="77"/>
        <v>57.277146881095014</v>
      </c>
      <c r="R143" s="5">
        <f t="shared" si="78"/>
        <v>0.55837930240541045</v>
      </c>
    </row>
    <row r="144" spans="1:18" x14ac:dyDescent="0.3">
      <c r="A144" t="s">
        <v>17</v>
      </c>
      <c r="B144" s="5">
        <f t="shared" si="79"/>
        <v>31.98</v>
      </c>
      <c r="C144">
        <v>16.25</v>
      </c>
      <c r="D144">
        <v>16.200000000000003</v>
      </c>
      <c r="E144">
        <v>32.75</v>
      </c>
      <c r="F144">
        <v>32.800000000000004</v>
      </c>
      <c r="G144" s="5">
        <f t="shared" si="68"/>
        <v>16.79</v>
      </c>
      <c r="H144" s="5">
        <f t="shared" si="69"/>
        <v>16.738</v>
      </c>
      <c r="I144" s="5">
        <f t="shared" si="70"/>
        <v>0.997</v>
      </c>
      <c r="J144" s="5">
        <f t="shared" si="71"/>
        <v>59.15</v>
      </c>
      <c r="K144" s="5">
        <f t="shared" si="72"/>
        <v>0.54100000000000004</v>
      </c>
      <c r="M144">
        <f t="shared" si="73"/>
        <v>31.982373319238064</v>
      </c>
      <c r="N144" s="5">
        <f t="shared" si="74"/>
        <v>16.790078956092891</v>
      </c>
      <c r="O144" s="5">
        <f t="shared" si="75"/>
        <v>16.738433628926593</v>
      </c>
      <c r="P144" s="5">
        <f t="shared" si="76"/>
        <v>0.99692405692067598</v>
      </c>
      <c r="Q144" s="16">
        <f t="shared" si="77"/>
        <v>59.147382885968923</v>
      </c>
      <c r="R144" s="5">
        <f t="shared" si="78"/>
        <v>0.54072338890965532</v>
      </c>
    </row>
    <row r="145" spans="1:18" x14ac:dyDescent="0.3">
      <c r="A145" t="s">
        <v>17</v>
      </c>
      <c r="B145" s="5">
        <f>ROUND(M145,2)</f>
        <v>36.06</v>
      </c>
      <c r="C145">
        <v>9.1000000000000014</v>
      </c>
      <c r="D145">
        <v>0</v>
      </c>
      <c r="E145">
        <v>25.599999999999998</v>
      </c>
      <c r="F145" s="6" t="s">
        <v>30</v>
      </c>
      <c r="G145" s="5">
        <f t="shared" si="68"/>
        <v>10.223000000000001</v>
      </c>
      <c r="H145" s="5">
        <f t="shared" si="69"/>
        <v>0</v>
      </c>
      <c r="I145" s="5">
        <f t="shared" si="70"/>
        <v>0</v>
      </c>
      <c r="J145" s="5">
        <f>ROUND(Q145,2)</f>
        <v>36.06</v>
      </c>
      <c r="K145" s="5">
        <f>ROUND(R145,3)</f>
        <v>1</v>
      </c>
      <c r="M145">
        <v>36.055513431069983</v>
      </c>
      <c r="N145" s="5">
        <f>(C145+((((1000*M145)/(30*E145))^2)/1962))</f>
        <v>10.223367681818115</v>
      </c>
      <c r="O145" s="5">
        <f>IF(D145=0,0,(D145+((((1000*M145)/(30*F145))^2)/1962)))</f>
        <v>0</v>
      </c>
      <c r="P145" s="5">
        <f t="shared" si="76"/>
        <v>0</v>
      </c>
      <c r="Q145" s="5">
        <f>M145</f>
        <v>36.055513431069983</v>
      </c>
      <c r="R145" s="5">
        <f>M145/Q145</f>
        <v>1</v>
      </c>
    </row>
    <row r="146" spans="1:18" x14ac:dyDescent="0.3">
      <c r="A146" t="s">
        <v>17</v>
      </c>
      <c r="B146" s="5">
        <f t="shared" ref="B146:B147" si="80">ROUND(M146,2)</f>
        <v>36.06</v>
      </c>
      <c r="C146">
        <v>9</v>
      </c>
      <c r="D146">
        <v>0</v>
      </c>
      <c r="E146">
        <v>25.499999999999996</v>
      </c>
      <c r="F146">
        <v>16.450000000000003</v>
      </c>
      <c r="G146" s="5">
        <f t="shared" si="68"/>
        <v>10.132</v>
      </c>
      <c r="H146" s="5">
        <f t="shared" si="69"/>
        <v>0</v>
      </c>
      <c r="I146" s="5">
        <f t="shared" si="70"/>
        <v>0</v>
      </c>
      <c r="J146" s="5">
        <f>ROUND(Q146,2)</f>
        <v>35.71</v>
      </c>
      <c r="K146" s="5">
        <f>ROUND(R146,3)</f>
        <v>1.01</v>
      </c>
      <c r="M146">
        <f>M145</f>
        <v>36.055513431069983</v>
      </c>
      <c r="N146" s="5">
        <f>(C146+((((1000*M146)/(30*E146))^2)/1962))</f>
        <v>10.132195684669464</v>
      </c>
      <c r="O146" s="5">
        <f>IF(D146=0,0,(D146+((((1000*M146)/(30*F146))^2)/1962)))</f>
        <v>0</v>
      </c>
      <c r="P146" s="5">
        <f>O146/N146</f>
        <v>0</v>
      </c>
      <c r="Q146" s="16">
        <f xml:space="preserve"> 3.5195*N146+0.0547</f>
        <v>35.714962712194172</v>
      </c>
      <c r="R146" s="5">
        <f>M146/Q146</f>
        <v>1.0095352393790835</v>
      </c>
    </row>
    <row r="147" spans="1:18" x14ac:dyDescent="0.3">
      <c r="A147" t="s">
        <v>17</v>
      </c>
      <c r="B147" s="5">
        <f t="shared" si="80"/>
        <v>36.06</v>
      </c>
      <c r="C147">
        <v>9.0500000000000007</v>
      </c>
      <c r="D147">
        <v>0.35000000000000142</v>
      </c>
      <c r="E147">
        <v>25.549999999999997</v>
      </c>
      <c r="F147">
        <v>16.950000000000003</v>
      </c>
      <c r="G147" s="5">
        <f t="shared" ref="G147:G164" si="81">ROUND(N147,3)</f>
        <v>10.178000000000001</v>
      </c>
      <c r="H147" s="5">
        <f t="shared" ref="H147:H164" si="82">ROUND(O147,3)</f>
        <v>2.9119999999999999</v>
      </c>
      <c r="I147" s="5">
        <f t="shared" ref="I147:I164" si="83">ROUND(P147,3)</f>
        <v>0.28599999999999998</v>
      </c>
      <c r="J147" s="5">
        <f t="shared" ref="J147:J164" si="84">ROUND(Q147,2)</f>
        <v>35.880000000000003</v>
      </c>
      <c r="K147" s="5">
        <f t="shared" ref="K147:K164" si="85">ROUND(R147,3)</f>
        <v>1.0049999999999999</v>
      </c>
      <c r="M147">
        <f t="shared" ref="M147:M164" si="86">M146</f>
        <v>36.055513431069983</v>
      </c>
      <c r="N147" s="5">
        <f t="shared" ref="N147:N164" si="87">(C147+((((1000*M147)/(30*E147))^2)/1962))</f>
        <v>10.177768726308983</v>
      </c>
      <c r="O147" s="5">
        <f t="shared" ref="O147:O164" si="88">IF(D147=0,0,(D147+((((1000*M147)/(30*F147))^2)/1962)))</f>
        <v>2.9124916036453525</v>
      </c>
      <c r="P147" s="5">
        <f t="shared" ref="P147:P164" si="89">O147/N147</f>
        <v>0.28616209328049663</v>
      </c>
      <c r="Q147" s="16">
        <f t="shared" ref="Q147:Q164" si="90" xml:space="preserve"> 3.5195*N147+0.0547</f>
        <v>35.875357032244459</v>
      </c>
      <c r="R147" s="5">
        <f t="shared" ref="R147:R164" si="91">M147/Q147</f>
        <v>1.0050217311750682</v>
      </c>
    </row>
    <row r="148" spans="1:18" x14ac:dyDescent="0.3">
      <c r="A148" t="s">
        <v>17</v>
      </c>
      <c r="B148" s="5">
        <f t="shared" ref="B148:B164" si="92">ROUND(M148,2)</f>
        <v>36.06</v>
      </c>
      <c r="C148">
        <v>9.1500000000000021</v>
      </c>
      <c r="D148">
        <v>2.1500000000000021</v>
      </c>
      <c r="E148">
        <v>25.65</v>
      </c>
      <c r="F148">
        <v>18.750000000000004</v>
      </c>
      <c r="G148" s="5">
        <f t="shared" si="81"/>
        <v>10.269</v>
      </c>
      <c r="H148" s="5">
        <f t="shared" si="82"/>
        <v>4.2439999999999998</v>
      </c>
      <c r="I148" s="5">
        <f t="shared" si="83"/>
        <v>0.41299999999999998</v>
      </c>
      <c r="J148" s="5">
        <f t="shared" si="84"/>
        <v>36.200000000000003</v>
      </c>
      <c r="K148" s="5">
        <f t="shared" si="85"/>
        <v>0.996</v>
      </c>
      <c r="M148">
        <f t="shared" si="86"/>
        <v>36.055513431069983</v>
      </c>
      <c r="N148" s="5">
        <f t="shared" si="87"/>
        <v>10.268992349336465</v>
      </c>
      <c r="O148" s="5">
        <f t="shared" si="88"/>
        <v>4.2441091383646405</v>
      </c>
      <c r="P148" s="5">
        <f t="shared" si="89"/>
        <v>0.41329363135019526</v>
      </c>
      <c r="Q148" s="16">
        <f t="shared" si="90"/>
        <v>36.19641857348968</v>
      </c>
      <c r="R148" s="5">
        <f t="shared" si="91"/>
        <v>0.99610720761962634</v>
      </c>
    </row>
    <row r="149" spans="1:18" x14ac:dyDescent="0.3">
      <c r="A149" t="s">
        <v>17</v>
      </c>
      <c r="B149" s="5">
        <f t="shared" si="92"/>
        <v>36.06</v>
      </c>
      <c r="C149">
        <v>9.3500000000000014</v>
      </c>
      <c r="D149">
        <v>3.4500000000000028</v>
      </c>
      <c r="E149">
        <v>25.849999999999998</v>
      </c>
      <c r="F149">
        <v>20.050000000000004</v>
      </c>
      <c r="G149" s="5">
        <f t="shared" si="81"/>
        <v>10.452</v>
      </c>
      <c r="H149" s="5">
        <f t="shared" si="82"/>
        <v>5.2809999999999997</v>
      </c>
      <c r="I149" s="5">
        <f t="shared" si="83"/>
        <v>0.505</v>
      </c>
      <c r="J149" s="5">
        <f t="shared" si="84"/>
        <v>36.840000000000003</v>
      </c>
      <c r="K149" s="5">
        <f t="shared" si="85"/>
        <v>0.97899999999999998</v>
      </c>
      <c r="M149">
        <f t="shared" si="86"/>
        <v>36.055513431069983</v>
      </c>
      <c r="N149" s="5">
        <f t="shared" si="87"/>
        <v>10.45174417047663</v>
      </c>
      <c r="O149" s="5">
        <f t="shared" si="88"/>
        <v>5.2813573770220827</v>
      </c>
      <c r="P149" s="5">
        <f t="shared" si="89"/>
        <v>0.50530871124271282</v>
      </c>
      <c r="Q149" s="16">
        <f t="shared" si="90"/>
        <v>36.839613607992497</v>
      </c>
      <c r="R149" s="5">
        <f t="shared" si="91"/>
        <v>0.97871584145083435</v>
      </c>
    </row>
    <row r="150" spans="1:18" x14ac:dyDescent="0.3">
      <c r="A150" t="s">
        <v>17</v>
      </c>
      <c r="B150" s="5">
        <f t="shared" si="92"/>
        <v>36.06</v>
      </c>
      <c r="C150">
        <v>9.4000000000000021</v>
      </c>
      <c r="D150">
        <v>4.1500000000000021</v>
      </c>
      <c r="E150">
        <v>25.9</v>
      </c>
      <c r="F150">
        <v>20.750000000000004</v>
      </c>
      <c r="G150" s="5">
        <f t="shared" si="81"/>
        <v>10.497</v>
      </c>
      <c r="H150" s="5">
        <f t="shared" si="82"/>
        <v>5.86</v>
      </c>
      <c r="I150" s="5">
        <f t="shared" si="83"/>
        <v>0.55800000000000005</v>
      </c>
      <c r="J150" s="5">
        <f t="shared" si="84"/>
        <v>37</v>
      </c>
      <c r="K150" s="5">
        <f t="shared" si="85"/>
        <v>0.97399999999999998</v>
      </c>
      <c r="M150">
        <f t="shared" si="86"/>
        <v>36.055513431069983</v>
      </c>
      <c r="N150" s="5">
        <f t="shared" si="87"/>
        <v>10.497494438002295</v>
      </c>
      <c r="O150" s="5">
        <f t="shared" si="88"/>
        <v>5.8598800846713761</v>
      </c>
      <c r="P150" s="5">
        <f t="shared" si="89"/>
        <v>0.55821702209794444</v>
      </c>
      <c r="Q150" s="16">
        <f t="shared" si="90"/>
        <v>37.000631674549076</v>
      </c>
      <c r="R150" s="5">
        <f t="shared" si="91"/>
        <v>0.97445669977225835</v>
      </c>
    </row>
    <row r="151" spans="1:18" x14ac:dyDescent="0.3">
      <c r="A151" t="s">
        <v>17</v>
      </c>
      <c r="B151" s="5">
        <f t="shared" si="92"/>
        <v>36.06</v>
      </c>
      <c r="C151">
        <v>9.6000000000000014</v>
      </c>
      <c r="D151">
        <v>4.9500000000000028</v>
      </c>
      <c r="E151">
        <v>26.099999999999998</v>
      </c>
      <c r="F151">
        <v>21.550000000000004</v>
      </c>
      <c r="G151" s="5">
        <f t="shared" si="81"/>
        <v>10.680999999999999</v>
      </c>
      <c r="H151" s="5">
        <f t="shared" si="82"/>
        <v>6.5350000000000001</v>
      </c>
      <c r="I151" s="5">
        <f t="shared" si="83"/>
        <v>0.61199999999999999</v>
      </c>
      <c r="J151" s="5">
        <f t="shared" si="84"/>
        <v>37.65</v>
      </c>
      <c r="K151" s="5">
        <f t="shared" si="85"/>
        <v>0.95799999999999996</v>
      </c>
      <c r="M151">
        <f t="shared" si="86"/>
        <v>36.055513431069983</v>
      </c>
      <c r="N151" s="5">
        <f t="shared" si="87"/>
        <v>10.680739043696246</v>
      </c>
      <c r="O151" s="5">
        <f t="shared" si="88"/>
        <v>6.5352848422571368</v>
      </c>
      <c r="P151" s="5">
        <f t="shared" si="89"/>
        <v>0.61187571529652263</v>
      </c>
      <c r="Q151" s="16">
        <f t="shared" si="90"/>
        <v>37.645561064288934</v>
      </c>
      <c r="R151" s="5">
        <f t="shared" si="91"/>
        <v>0.95776267936335024</v>
      </c>
    </row>
    <row r="152" spans="1:18" x14ac:dyDescent="0.3">
      <c r="A152" t="s">
        <v>17</v>
      </c>
      <c r="B152" s="5">
        <f t="shared" si="92"/>
        <v>36.06</v>
      </c>
      <c r="C152">
        <v>9.6999999999999993</v>
      </c>
      <c r="D152">
        <v>5.25</v>
      </c>
      <c r="E152">
        <v>26.199999999999996</v>
      </c>
      <c r="F152">
        <v>21.85</v>
      </c>
      <c r="G152" s="5">
        <f t="shared" si="81"/>
        <v>10.773</v>
      </c>
      <c r="H152" s="5">
        <f t="shared" si="82"/>
        <v>6.7919999999999998</v>
      </c>
      <c r="I152" s="5">
        <f t="shared" si="83"/>
        <v>0.63</v>
      </c>
      <c r="J152" s="5">
        <f t="shared" si="84"/>
        <v>37.97</v>
      </c>
      <c r="K152" s="5">
        <f t="shared" si="85"/>
        <v>0.95</v>
      </c>
      <c r="M152">
        <f t="shared" si="86"/>
        <v>36.055513431069983</v>
      </c>
      <c r="N152" s="5">
        <f t="shared" si="87"/>
        <v>10.772504871447349</v>
      </c>
      <c r="O152" s="5">
        <f t="shared" si="88"/>
        <v>6.7920518386886224</v>
      </c>
      <c r="P152" s="5">
        <f t="shared" si="89"/>
        <v>0.6304988412389616</v>
      </c>
      <c r="Q152" s="16">
        <f t="shared" si="90"/>
        <v>37.96853089505894</v>
      </c>
      <c r="R152" s="5">
        <f t="shared" si="91"/>
        <v>0.94961571019757551</v>
      </c>
    </row>
    <row r="153" spans="1:18" x14ac:dyDescent="0.3">
      <c r="A153" t="s">
        <v>17</v>
      </c>
      <c r="B153" s="5">
        <f t="shared" si="92"/>
        <v>36.06</v>
      </c>
      <c r="C153">
        <v>9.6999999999999993</v>
      </c>
      <c r="D153">
        <v>6.25</v>
      </c>
      <c r="E153">
        <v>26.199999999999996</v>
      </c>
      <c r="F153">
        <v>22.85</v>
      </c>
      <c r="G153" s="5">
        <f t="shared" si="81"/>
        <v>10.773</v>
      </c>
      <c r="H153" s="5">
        <f t="shared" si="82"/>
        <v>7.66</v>
      </c>
      <c r="I153" s="5">
        <f t="shared" si="83"/>
        <v>0.71099999999999997</v>
      </c>
      <c r="J153" s="5">
        <f t="shared" si="84"/>
        <v>37.97</v>
      </c>
      <c r="K153" s="5">
        <f t="shared" si="85"/>
        <v>0.95</v>
      </c>
      <c r="M153">
        <f t="shared" si="86"/>
        <v>36.055513431069983</v>
      </c>
      <c r="N153" s="5">
        <f t="shared" si="87"/>
        <v>10.772504871447349</v>
      </c>
      <c r="O153" s="5">
        <f t="shared" si="88"/>
        <v>7.6600335533448929</v>
      </c>
      <c r="P153" s="5">
        <f t="shared" si="89"/>
        <v>0.71107264696142325</v>
      </c>
      <c r="Q153" s="16">
        <f t="shared" si="90"/>
        <v>37.96853089505894</v>
      </c>
      <c r="R153" s="5">
        <f t="shared" si="91"/>
        <v>0.94961571019757551</v>
      </c>
    </row>
    <row r="154" spans="1:18" x14ac:dyDescent="0.3">
      <c r="A154" t="s">
        <v>17</v>
      </c>
      <c r="B154" s="5">
        <f t="shared" si="92"/>
        <v>36.06</v>
      </c>
      <c r="C154">
        <v>10</v>
      </c>
      <c r="D154">
        <v>7.3500000000000014</v>
      </c>
      <c r="E154">
        <v>26.499999999999996</v>
      </c>
      <c r="F154">
        <v>23.950000000000003</v>
      </c>
      <c r="G154" s="5">
        <f t="shared" si="81"/>
        <v>11.048</v>
      </c>
      <c r="H154" s="5">
        <f t="shared" si="82"/>
        <v>8.6329999999999991</v>
      </c>
      <c r="I154" s="5">
        <f t="shared" si="83"/>
        <v>0.78100000000000003</v>
      </c>
      <c r="J154" s="5">
        <f t="shared" si="84"/>
        <v>38.94</v>
      </c>
      <c r="K154" s="5">
        <f t="shared" si="85"/>
        <v>0.92600000000000005</v>
      </c>
      <c r="M154">
        <f t="shared" si="86"/>
        <v>36.055513431069983</v>
      </c>
      <c r="N154" s="5">
        <f t="shared" si="87"/>
        <v>11.048359193957022</v>
      </c>
      <c r="O154" s="5">
        <f t="shared" si="88"/>
        <v>8.6334850684164017</v>
      </c>
      <c r="P154" s="5">
        <f t="shared" si="89"/>
        <v>0.78142689940227028</v>
      </c>
      <c r="Q154" s="16">
        <f t="shared" si="90"/>
        <v>38.939400183131738</v>
      </c>
      <c r="R154" s="5">
        <f t="shared" si="91"/>
        <v>0.9259391069585341</v>
      </c>
    </row>
    <row r="155" spans="1:18" x14ac:dyDescent="0.3">
      <c r="A155" t="s">
        <v>17</v>
      </c>
      <c r="B155" s="5">
        <f t="shared" si="92"/>
        <v>36.06</v>
      </c>
      <c r="C155">
        <v>10.600000000000001</v>
      </c>
      <c r="D155">
        <v>8.6500000000000021</v>
      </c>
      <c r="E155">
        <v>27.099999999999998</v>
      </c>
      <c r="F155">
        <v>25.250000000000004</v>
      </c>
      <c r="G155" s="5">
        <f t="shared" si="81"/>
        <v>11.602</v>
      </c>
      <c r="H155" s="5">
        <f t="shared" si="82"/>
        <v>9.8049999999999997</v>
      </c>
      <c r="I155" s="5">
        <f t="shared" si="83"/>
        <v>0.84499999999999997</v>
      </c>
      <c r="J155" s="5">
        <f t="shared" si="84"/>
        <v>40.89</v>
      </c>
      <c r="K155" s="5">
        <f t="shared" si="85"/>
        <v>0.88200000000000001</v>
      </c>
      <c r="M155">
        <f t="shared" si="86"/>
        <v>36.055513431069983</v>
      </c>
      <c r="N155" s="5">
        <f t="shared" si="87"/>
        <v>11.602451279198704</v>
      </c>
      <c r="O155" s="5">
        <f t="shared" si="88"/>
        <v>9.8047263898932577</v>
      </c>
      <c r="P155" s="5">
        <f t="shared" si="89"/>
        <v>0.84505645867020596</v>
      </c>
      <c r="Q155" s="16">
        <f t="shared" si="90"/>
        <v>40.889527277139834</v>
      </c>
      <c r="R155" s="5">
        <f t="shared" si="91"/>
        <v>0.88177868104695822</v>
      </c>
    </row>
    <row r="156" spans="1:18" x14ac:dyDescent="0.3">
      <c r="A156" t="s">
        <v>17</v>
      </c>
      <c r="B156" s="5">
        <f t="shared" si="92"/>
        <v>36.06</v>
      </c>
      <c r="C156">
        <v>11.2</v>
      </c>
      <c r="D156">
        <v>9.5500000000000007</v>
      </c>
      <c r="E156">
        <v>27.699999999999996</v>
      </c>
      <c r="F156">
        <v>26.150000000000002</v>
      </c>
      <c r="G156" s="5">
        <f t="shared" si="81"/>
        <v>12.159000000000001</v>
      </c>
      <c r="H156" s="5">
        <f t="shared" si="82"/>
        <v>10.627000000000001</v>
      </c>
      <c r="I156" s="5">
        <f t="shared" si="83"/>
        <v>0.874</v>
      </c>
      <c r="J156" s="5">
        <f t="shared" si="84"/>
        <v>42.85</v>
      </c>
      <c r="K156" s="5">
        <f t="shared" si="85"/>
        <v>0.84099999999999997</v>
      </c>
      <c r="M156">
        <f t="shared" si="86"/>
        <v>36.055513431069983</v>
      </c>
      <c r="N156" s="5">
        <f t="shared" si="87"/>
        <v>12.159494120810017</v>
      </c>
      <c r="O156" s="5">
        <f t="shared" si="88"/>
        <v>10.626610149499788</v>
      </c>
      <c r="P156" s="5">
        <f t="shared" si="89"/>
        <v>0.87393521835034083</v>
      </c>
      <c r="Q156" s="16">
        <f t="shared" si="90"/>
        <v>42.850039558190851</v>
      </c>
      <c r="R156" s="5">
        <f t="shared" si="91"/>
        <v>0.84143477585606841</v>
      </c>
    </row>
    <row r="157" spans="1:18" x14ac:dyDescent="0.3">
      <c r="A157" t="s">
        <v>17</v>
      </c>
      <c r="B157" s="5">
        <f t="shared" si="92"/>
        <v>36.06</v>
      </c>
      <c r="C157">
        <v>11.700000000000001</v>
      </c>
      <c r="D157">
        <v>10.350000000000001</v>
      </c>
      <c r="E157">
        <v>28.199999999999996</v>
      </c>
      <c r="F157">
        <v>26.950000000000003</v>
      </c>
      <c r="G157" s="5">
        <f t="shared" si="81"/>
        <v>12.625999999999999</v>
      </c>
      <c r="H157" s="5">
        <f t="shared" si="82"/>
        <v>11.364000000000001</v>
      </c>
      <c r="I157" s="5">
        <f t="shared" si="83"/>
        <v>0.9</v>
      </c>
      <c r="J157" s="5">
        <f t="shared" si="84"/>
        <v>44.49</v>
      </c>
      <c r="K157" s="5">
        <f t="shared" si="85"/>
        <v>0.81</v>
      </c>
      <c r="M157">
        <f t="shared" si="86"/>
        <v>36.055513431069983</v>
      </c>
      <c r="N157" s="5">
        <f t="shared" si="87"/>
        <v>12.625771143247723</v>
      </c>
      <c r="O157" s="5">
        <f t="shared" si="88"/>
        <v>11.363641346348553</v>
      </c>
      <c r="P157" s="5">
        <f t="shared" si="89"/>
        <v>0.90003542891919441</v>
      </c>
      <c r="Q157" s="16">
        <f t="shared" si="90"/>
        <v>44.491101538660359</v>
      </c>
      <c r="R157" s="5">
        <f t="shared" si="91"/>
        <v>0.81039830851883254</v>
      </c>
    </row>
    <row r="158" spans="1:18" x14ac:dyDescent="0.3">
      <c r="A158" t="s">
        <v>17</v>
      </c>
      <c r="B158" s="5">
        <f t="shared" si="92"/>
        <v>36.06</v>
      </c>
      <c r="C158">
        <v>12.100000000000001</v>
      </c>
      <c r="D158">
        <v>10.8</v>
      </c>
      <c r="E158">
        <v>28.599999999999998</v>
      </c>
      <c r="F158">
        <v>27.400000000000002</v>
      </c>
      <c r="G158" s="5">
        <f t="shared" si="81"/>
        <v>13</v>
      </c>
      <c r="H158" s="5">
        <f t="shared" si="82"/>
        <v>11.781000000000001</v>
      </c>
      <c r="I158" s="5">
        <f t="shared" si="83"/>
        <v>0.90600000000000003</v>
      </c>
      <c r="J158" s="5">
        <f t="shared" si="84"/>
        <v>45.81</v>
      </c>
      <c r="K158" s="5">
        <f t="shared" si="85"/>
        <v>0.78700000000000003</v>
      </c>
      <c r="M158">
        <f t="shared" si="86"/>
        <v>36.055513431069983</v>
      </c>
      <c r="N158" s="5">
        <f t="shared" si="87"/>
        <v>13.000056535718519</v>
      </c>
      <c r="O158" s="5">
        <f t="shared" si="88"/>
        <v>11.780619963711864</v>
      </c>
      <c r="P158" s="5">
        <f t="shared" si="89"/>
        <v>0.90619759470613281</v>
      </c>
      <c r="Q158" s="16">
        <f t="shared" si="90"/>
        <v>45.808398977461323</v>
      </c>
      <c r="R158" s="5">
        <f t="shared" si="91"/>
        <v>0.78709394425266943</v>
      </c>
    </row>
    <row r="159" spans="1:18" x14ac:dyDescent="0.3">
      <c r="A159" t="s">
        <v>17</v>
      </c>
      <c r="B159" s="5">
        <f t="shared" si="92"/>
        <v>36.06</v>
      </c>
      <c r="C159">
        <v>12.600000000000001</v>
      </c>
      <c r="D159">
        <v>11.450000000000001</v>
      </c>
      <c r="E159">
        <v>29.099999999999998</v>
      </c>
      <c r="F159">
        <v>28.050000000000004</v>
      </c>
      <c r="G159" s="5">
        <f t="shared" si="81"/>
        <v>13.468999999999999</v>
      </c>
      <c r="H159" s="5">
        <f t="shared" si="82"/>
        <v>12.385999999999999</v>
      </c>
      <c r="I159" s="5">
        <f t="shared" si="83"/>
        <v>0.92</v>
      </c>
      <c r="J159" s="5">
        <f t="shared" si="84"/>
        <v>47.46</v>
      </c>
      <c r="K159" s="5">
        <f t="shared" si="85"/>
        <v>0.76</v>
      </c>
      <c r="M159">
        <f t="shared" si="86"/>
        <v>36.055513431069983</v>
      </c>
      <c r="N159" s="5">
        <f t="shared" si="87"/>
        <v>13.46939247759984</v>
      </c>
      <c r="O159" s="5">
        <f t="shared" si="88"/>
        <v>12.385698912949971</v>
      </c>
      <c r="P159" s="5">
        <f t="shared" si="89"/>
        <v>0.91954399083313554</v>
      </c>
      <c r="Q159" s="16">
        <f t="shared" si="90"/>
        <v>47.460226824912631</v>
      </c>
      <c r="R159" s="5">
        <f t="shared" si="91"/>
        <v>0.75969955988798321</v>
      </c>
    </row>
    <row r="160" spans="1:18" x14ac:dyDescent="0.3">
      <c r="A160" t="s">
        <v>17</v>
      </c>
      <c r="B160" s="5">
        <f t="shared" si="92"/>
        <v>36.06</v>
      </c>
      <c r="C160">
        <v>13.3</v>
      </c>
      <c r="D160">
        <v>12.250000000000002</v>
      </c>
      <c r="E160">
        <v>29.799999999999997</v>
      </c>
      <c r="F160">
        <v>28.85</v>
      </c>
      <c r="G160" s="5">
        <f t="shared" si="81"/>
        <v>14.129</v>
      </c>
      <c r="H160" s="5">
        <f t="shared" si="82"/>
        <v>13.135</v>
      </c>
      <c r="I160" s="5">
        <f t="shared" si="83"/>
        <v>0.93</v>
      </c>
      <c r="J160" s="5">
        <f t="shared" si="84"/>
        <v>49.78</v>
      </c>
      <c r="K160" s="5">
        <f t="shared" si="85"/>
        <v>0.72399999999999998</v>
      </c>
      <c r="M160">
        <f t="shared" si="86"/>
        <v>36.055513431069983</v>
      </c>
      <c r="N160" s="5">
        <f t="shared" si="87"/>
        <v>14.129028246426197</v>
      </c>
      <c r="O160" s="5">
        <f t="shared" si="88"/>
        <v>13.134525221841677</v>
      </c>
      <c r="P160" s="5">
        <f t="shared" si="89"/>
        <v>0.92961277964490807</v>
      </c>
      <c r="Q160" s="16">
        <f t="shared" si="90"/>
        <v>49.781814913296991</v>
      </c>
      <c r="R160" s="5">
        <f t="shared" si="91"/>
        <v>0.72427077023741382</v>
      </c>
    </row>
    <row r="161" spans="1:18" x14ac:dyDescent="0.3">
      <c r="A161" t="s">
        <v>17</v>
      </c>
      <c r="B161" s="5">
        <f t="shared" si="92"/>
        <v>36.06</v>
      </c>
      <c r="C161">
        <v>14.200000000000001</v>
      </c>
      <c r="D161">
        <v>13.450000000000001</v>
      </c>
      <c r="E161">
        <v>30.699999999999996</v>
      </c>
      <c r="F161">
        <v>30.050000000000004</v>
      </c>
      <c r="G161" s="5">
        <f t="shared" si="81"/>
        <v>14.981</v>
      </c>
      <c r="H161" s="5">
        <f t="shared" si="82"/>
        <v>14.265000000000001</v>
      </c>
      <c r="I161" s="5">
        <f t="shared" si="83"/>
        <v>0.95199999999999996</v>
      </c>
      <c r="J161" s="5">
        <f t="shared" si="84"/>
        <v>52.78</v>
      </c>
      <c r="K161" s="5">
        <f t="shared" si="85"/>
        <v>0.68300000000000005</v>
      </c>
      <c r="M161">
        <f t="shared" si="86"/>
        <v>36.055513431069983</v>
      </c>
      <c r="N161" s="5">
        <f t="shared" si="87"/>
        <v>14.981133215160183</v>
      </c>
      <c r="O161" s="5">
        <f t="shared" si="88"/>
        <v>14.265291479211099</v>
      </c>
      <c r="P161" s="5">
        <f t="shared" si="89"/>
        <v>0.95221711697852829</v>
      </c>
      <c r="Q161" s="16">
        <f t="shared" si="90"/>
        <v>52.780798350756257</v>
      </c>
      <c r="R161" s="5">
        <f t="shared" si="91"/>
        <v>0.68311800044141191</v>
      </c>
    </row>
    <row r="162" spans="1:18" x14ac:dyDescent="0.3">
      <c r="A162" t="s">
        <v>17</v>
      </c>
      <c r="B162" s="5">
        <f t="shared" si="92"/>
        <v>36.06</v>
      </c>
      <c r="C162">
        <v>15.3</v>
      </c>
      <c r="D162">
        <v>14.750000000000002</v>
      </c>
      <c r="E162">
        <v>31.799999999999997</v>
      </c>
      <c r="F162">
        <v>31.35</v>
      </c>
      <c r="G162" s="5">
        <f t="shared" si="81"/>
        <v>16.027999999999999</v>
      </c>
      <c r="H162" s="5">
        <f t="shared" si="82"/>
        <v>15.499000000000001</v>
      </c>
      <c r="I162" s="5">
        <f t="shared" si="83"/>
        <v>0.96699999999999997</v>
      </c>
      <c r="J162" s="5">
        <f t="shared" si="84"/>
        <v>56.47</v>
      </c>
      <c r="K162" s="5">
        <f t="shared" si="85"/>
        <v>0.63900000000000001</v>
      </c>
      <c r="M162">
        <f t="shared" si="86"/>
        <v>36.055513431069983</v>
      </c>
      <c r="N162" s="5">
        <f t="shared" si="87"/>
        <v>16.028027218025709</v>
      </c>
      <c r="O162" s="5">
        <f t="shared" si="88"/>
        <v>15.499077523109534</v>
      </c>
      <c r="P162" s="5">
        <f t="shared" si="89"/>
        <v>0.96699845291494768</v>
      </c>
      <c r="Q162" s="16">
        <f t="shared" si="90"/>
        <v>56.465341793841475</v>
      </c>
      <c r="R162" s="5">
        <f t="shared" si="91"/>
        <v>0.63854237458990215</v>
      </c>
    </row>
    <row r="163" spans="1:18" x14ac:dyDescent="0.3">
      <c r="A163" t="s">
        <v>17</v>
      </c>
      <c r="B163" s="5">
        <f t="shared" si="92"/>
        <v>36.06</v>
      </c>
      <c r="C163">
        <v>16.100000000000001</v>
      </c>
      <c r="D163">
        <v>15.750000000000002</v>
      </c>
      <c r="E163">
        <v>32.599999999999994</v>
      </c>
      <c r="F163">
        <v>32.35</v>
      </c>
      <c r="G163" s="5">
        <f t="shared" si="81"/>
        <v>16.792999999999999</v>
      </c>
      <c r="H163" s="5">
        <f t="shared" si="82"/>
        <v>16.452999999999999</v>
      </c>
      <c r="I163" s="5">
        <f t="shared" si="83"/>
        <v>0.98</v>
      </c>
      <c r="J163" s="5">
        <f t="shared" si="84"/>
        <v>59.16</v>
      </c>
      <c r="K163" s="5">
        <f t="shared" si="85"/>
        <v>0.60899999999999999</v>
      </c>
      <c r="M163">
        <f t="shared" si="86"/>
        <v>36.055513431069983</v>
      </c>
      <c r="N163" s="5">
        <f t="shared" si="87"/>
        <v>16.792734242873575</v>
      </c>
      <c r="O163" s="5">
        <f t="shared" si="88"/>
        <v>16.45348248026805</v>
      </c>
      <c r="P163" s="5">
        <f t="shared" si="89"/>
        <v>0.97979770550174139</v>
      </c>
      <c r="Q163" s="16">
        <f t="shared" si="90"/>
        <v>59.156728167793538</v>
      </c>
      <c r="R163" s="5">
        <f t="shared" si="91"/>
        <v>0.60949133847972925</v>
      </c>
    </row>
    <row r="164" spans="1:18" x14ac:dyDescent="0.3">
      <c r="A164" t="s">
        <v>17</v>
      </c>
      <c r="B164" s="5">
        <f t="shared" si="92"/>
        <v>36.06</v>
      </c>
      <c r="C164">
        <v>17.200000000000003</v>
      </c>
      <c r="D164">
        <v>16.950000000000003</v>
      </c>
      <c r="E164">
        <v>33.699999999999996</v>
      </c>
      <c r="F164">
        <v>33.550000000000004</v>
      </c>
      <c r="G164" s="5">
        <f t="shared" si="81"/>
        <v>17.847999999999999</v>
      </c>
      <c r="H164" s="5">
        <f t="shared" si="82"/>
        <v>17.603999999999999</v>
      </c>
      <c r="I164" s="5">
        <f t="shared" si="83"/>
        <v>0.98599999999999999</v>
      </c>
      <c r="J164" s="5">
        <f t="shared" si="84"/>
        <v>62.87</v>
      </c>
      <c r="K164" s="5">
        <f t="shared" si="85"/>
        <v>0.57299999999999995</v>
      </c>
      <c r="M164">
        <f t="shared" si="86"/>
        <v>36.055513431069983</v>
      </c>
      <c r="N164" s="5">
        <f t="shared" si="87"/>
        <v>17.848249296864743</v>
      </c>
      <c r="O164" s="5">
        <f t="shared" si="88"/>
        <v>17.604058820903756</v>
      </c>
      <c r="P164" s="5">
        <f t="shared" si="89"/>
        <v>0.9863185194301447</v>
      </c>
      <c r="Q164" s="16">
        <f t="shared" si="90"/>
        <v>62.871613400315461</v>
      </c>
      <c r="R164" s="5">
        <f t="shared" si="91"/>
        <v>0.5734784186545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FREE FLOW</vt:lpstr>
      <vt:lpstr>M</vt:lpstr>
      <vt:lpstr>L3</vt:lpstr>
      <vt:lpstr> L6</vt:lpstr>
      <vt:lpstr>W0.4</vt:lpstr>
      <vt:lpstr>W1</vt:lpstr>
      <vt:lpstr>W2.5</vt:lpstr>
      <vt:lpstr>P2</vt:lpstr>
      <vt:lpstr>P3</vt:lpstr>
      <vt:lpstr>Bi0</vt:lpstr>
      <vt:lpstr>Bi0.5</vt:lpstr>
      <vt:lpstr>Bo0</vt:lpstr>
      <vt:lpstr>Bo0.5</vt:lpstr>
      <vt:lpstr>Pd0</vt:lpstr>
      <vt:lpstr>Pd1.5</vt:lpstr>
    </vt:vector>
  </TitlesOfParts>
  <Company>Enjoy My Fine Releases.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Mohammed Al-Baghdadi</cp:lastModifiedBy>
  <dcterms:created xsi:type="dcterms:W3CDTF">2016-10-01T21:27:24Z</dcterms:created>
  <dcterms:modified xsi:type="dcterms:W3CDTF">2021-01-31T19:38:46Z</dcterms:modified>
</cp:coreProperties>
</file>