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microsoft.com/office/2007/relationships/ui/extensibility" Target="/customUI/customUI14.xml" Id="R65b6bfd25388458d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hruv\Documents\Dhruv_axtia_excelToolbar\"/>
    </mc:Choice>
  </mc:AlternateContent>
  <xr:revisionPtr revIDLastSave="0" documentId="13_ncr:1_{9F78120A-193D-4054-BCAF-4A56853DE9A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emplate 1" sheetId="4" r:id="rId1"/>
    <sheet name="OriginalValues" sheetId="32" state="veryHidden" r:id="rId2"/>
    <sheet name="Sheet2" sheetId="15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4" i="4" l="1"/>
  <c r="P34" i="4" s="1"/>
  <c r="M34" i="4"/>
  <c r="N32" i="4" s="1"/>
  <c r="K34" i="4"/>
  <c r="L30" i="4" s="1"/>
  <c r="G34" i="4"/>
  <c r="H29" i="4" s="1"/>
  <c r="E34" i="4"/>
  <c r="F34" i="4" s="1"/>
  <c r="B34" i="4"/>
  <c r="C33" i="4" s="1"/>
  <c r="G33" i="4"/>
  <c r="E33" i="4"/>
  <c r="B33" i="4"/>
  <c r="C30" i="4"/>
  <c r="O29" i="4"/>
  <c r="M29" i="4"/>
  <c r="K29" i="4"/>
  <c r="F29" i="4"/>
  <c r="H23" i="4"/>
  <c r="F23" i="4"/>
  <c r="C23" i="4"/>
  <c r="H11" i="4"/>
  <c r="F11" i="4"/>
  <c r="C11" i="4"/>
  <c r="H31" i="4" l="1"/>
  <c r="H30" i="4"/>
  <c r="N31" i="4"/>
  <c r="N30" i="4"/>
  <c r="C32" i="4"/>
  <c r="N29" i="4"/>
  <c r="P30" i="4"/>
  <c r="F32" i="4"/>
  <c r="F35" i="4" s="1"/>
  <c r="F33" i="4"/>
  <c r="H34" i="4"/>
  <c r="C31" i="4"/>
  <c r="H32" i="4"/>
  <c r="C29" i="4"/>
  <c r="P29" i="4"/>
  <c r="F31" i="4"/>
  <c r="L32" i="4"/>
  <c r="H33" i="4"/>
  <c r="L34" i="4"/>
  <c r="F30" i="4"/>
  <c r="L31" i="4"/>
  <c r="P32" i="4"/>
  <c r="C34" i="4"/>
  <c r="C35" i="4" s="1"/>
  <c r="N34" i="4"/>
  <c r="L29" i="4"/>
  <c r="P31" i="4"/>
  <c r="H35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dhruv</author>
  </authors>
  <commentList>
    <comment ref="J14" authorId="0" shapeId="0" xr:uid="{19A8E91B-E01C-49E1-B001-B100656070A3}">
      <text>
        <r>
          <rPr>
            <sz val="9"/>
            <color indexed="81"/>
            <rFont val="Tahoma"/>
            <charset val="1"/>
          </rPr>
          <t>3000</t>
        </r>
      </text>
    </comment>
    <comment ref="G15" authorId="0" shapeId="0" xr:uid="{949DB326-FD6D-44F4-9929-CC04839546AE}">
      <text>
        <r>
          <rPr>
            <sz val="9"/>
            <color indexed="81"/>
            <rFont val="Tahoma"/>
            <charset val="1"/>
          </rPr>
          <t>3000</t>
        </r>
      </text>
    </comment>
  </commentList>
</comments>
</file>

<file path=xl/sharedStrings.xml><?xml version="1.0" encoding="utf-8"?>
<sst xmlns="http://schemas.openxmlformats.org/spreadsheetml/2006/main" count="176" uniqueCount="95">
  <si>
    <t>Assets</t>
  </si>
  <si>
    <t>Liabilities</t>
  </si>
  <si>
    <t xml:space="preserve">All values in rupees thousand except % </t>
  </si>
  <si>
    <t>2022-23</t>
  </si>
  <si>
    <t>2021-22</t>
  </si>
  <si>
    <t>2020-21</t>
  </si>
  <si>
    <t>Amount</t>
  </si>
  <si>
    <t>%</t>
  </si>
  <si>
    <t>Cash &amp; Balances with RBI</t>
  </si>
  <si>
    <t>Capital, Reserves &amp; Surplus</t>
  </si>
  <si>
    <t>73,60,71,800</t>
  </si>
  <si>
    <t>66,11,13,116</t>
  </si>
  <si>
    <t>58,88,49,321</t>
  </si>
  <si>
    <t>Bal. with Banks &amp; Money at Call and Short Notices</t>
  </si>
  <si>
    <t>1,30,45,13,930</t>
  </si>
  <si>
    <t>1,35,29,64,138</t>
  </si>
  <si>
    <t>Deposits</t>
  </si>
  <si>
    <t>11,79,21,86,067</t>
  </si>
  <si>
    <t>10,86,40,92,541</t>
  </si>
  <si>
    <t>10,10,87,45,827</t>
  </si>
  <si>
    <t>Investments</t>
  </si>
  <si>
    <t>2,82,01,28,998</t>
  </si>
  <si>
    <t>2,61,69,03,940</t>
  </si>
  <si>
    <t>Borrowings</t>
  </si>
  <si>
    <t>58,08,97,891</t>
  </si>
  <si>
    <t>46,28,49,576</t>
  </si>
  <si>
    <t>49,98,35,606</t>
  </si>
  <si>
    <t>Advances [Loans () &amp; PSL ()]</t>
  </si>
  <si>
    <t>Other Liabilities &amp; Provisions</t>
  </si>
  <si>
    <t>34,81,66,717</t>
  </si>
  <si>
    <t>29,29,93,574</t>
  </si>
  <si>
    <t>33,93,19,595</t>
  </si>
  <si>
    <t>Fixed &amp; Other Assets</t>
  </si>
  <si>
    <t>54,59,80,450</t>
  </si>
  <si>
    <t>60,43,58,515</t>
  </si>
  <si>
    <t>74,52,76,181</t>
  </si>
  <si>
    <t>Total</t>
  </si>
  <si>
    <t>13,45,73,22,475</t>
  </si>
  <si>
    <t>12,28,10,48,807</t>
  </si>
  <si>
    <t>11,53,67,50,349</t>
  </si>
  <si>
    <t>SLR</t>
  </si>
  <si>
    <t>ICICI Bank</t>
  </si>
  <si>
    <t>1,99,95,44,920</t>
  </si>
  <si>
    <t>1,70,24,55,603</t>
  </si>
  <si>
    <t>1,47,50,60,840</t>
  </si>
  <si>
    <t>50,91,21,002</t>
  </si>
  <si>
    <t>58,29,95,434</t>
  </si>
  <si>
    <t>87,09,70,599</t>
  </si>
  <si>
    <t>11,80,84,06,972</t>
  </si>
  <si>
    <t>10,64,57,16,132</t>
  </si>
  <si>
    <t>9,32,52,21,605</t>
  </si>
  <si>
    <t>3,62,32,97,355</t>
  </si>
  <si>
    <t>3,10,24,10,024</t>
  </si>
  <si>
    <t>2,81,28,65,399</t>
  </si>
  <si>
    <t>1,19,32,54,936</t>
  </si>
  <si>
    <t>1,07,23,13,597</t>
  </si>
  <si>
    <t>91,63,09,564</t>
  </si>
  <si>
    <t>10,19,63,83,053</t>
  </si>
  <si>
    <t>8,59,02,04,390</t>
  </si>
  <si>
    <t>84,08,59,695</t>
  </si>
  <si>
    <t>69,24,92,088</t>
  </si>
  <si>
    <t>58,77,34,749</t>
  </si>
  <si>
    <t>82,80,03,392</t>
  </si>
  <si>
    <t>82,28,87,954</t>
  </si>
  <si>
    <t>15,84,20,66,523</t>
  </si>
  <si>
    <t>14,11,29,77,420</t>
  </si>
  <si>
    <t>12,30,43,26,758</t>
  </si>
  <si>
    <t>HSBC Bank</t>
  </si>
  <si>
    <t>0.5B</t>
  </si>
  <si>
    <t>0.9B</t>
  </si>
  <si>
    <t>3.2B</t>
  </si>
  <si>
    <t>▼</t>
  </si>
  <si>
    <t>▲</t>
  </si>
  <si>
    <t xml:space="preserve">       </t>
  </si>
  <si>
    <t>Category</t>
  </si>
  <si>
    <t>Value</t>
  </si>
  <si>
    <t>Apples</t>
  </si>
  <si>
    <t>Bananas</t>
  </si>
  <si>
    <t>Cherries</t>
  </si>
  <si>
    <t>Dates</t>
  </si>
  <si>
    <t>Elderberries</t>
  </si>
  <si>
    <t>Bin Range</t>
  </si>
  <si>
    <t>Frequency</t>
  </si>
  <si>
    <t>0-10</t>
  </si>
  <si>
    <t>20-30</t>
  </si>
  <si>
    <t>30-40</t>
  </si>
  <si>
    <t>40-50</t>
  </si>
  <si>
    <t>Month</t>
  </si>
  <si>
    <t>Sales</t>
  </si>
  <si>
    <t>January</t>
  </si>
  <si>
    <t>February</t>
  </si>
  <si>
    <t>March</t>
  </si>
  <si>
    <t>April</t>
  </si>
  <si>
    <t>May</t>
  </si>
  <si>
    <t>Market Spend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</si>
</sst>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164" formatCode="0.0,,\ \M"/>
    <numFmt numFmtId="165" formatCode="0.0,,,\ \B"/>
    <numFmt numFmtId="166" formatCode="#,##0.0,&quot;K&quot;"/>
    <numFmt numFmtId="167" formatCode="0.00%###0.0,&quot;K&quot;"/>
    <numFmt numFmtId="168" formatCode="##,#0#,##0.0,,&quot;M&quot;"/>
    <numFmt numFmtId="169" formatCode="0.00###0.0,&quot;K&quot;"/>
    <numFmt numFmtId="170" formatCode="\€\ \₹\ General"/>
    <numFmt numFmtId="171" formatCode="General&quot;K&quot;"/>
    <numFmt numFmtId="172" formatCode="#,##0.0&quot;K&quot;"/>
    <numFmt numFmtId="173" formatCode="#,##0.0&quot;K&quot;\ \k\r"/>
    <numFmt numFmtId="174" formatCode="\€\ #,##0.0&quot;B&quot;"/>
    <numFmt numFmtId="175" formatCode="General&quot;K&quot;&quot;M&quot;"/>
    <numFmt numFmtId="176" formatCode="\€\ #,##0.00,,&quot;M&quot;"/>
    <numFmt numFmtId="177" formatCode="#,##0.0,,&quot;M&quot;"/>
  </numFmts>
  <fonts count="16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2"/>
      <color rgb="FF000000"/>
      <name val="&quot;Aptos Narrow&quot;"/>
      <family val="2"/>
    </font>
    <font>
      <sz val="10"/>
      <color rgb="FF000000"/>
      <name val="Arial"/>
      <family val="2"/>
    </font>
    <font>
      <sz val="12"/>
      <color rgb="FF000000"/>
      <name val="Helvetica"/>
      <family val="2"/>
    </font>
    <font>
      <b/>
      <sz val="12"/>
      <color rgb="FF000000"/>
      <name val="&quot;Aptos Narrow&quot;"/>
      <family val="2"/>
    </font>
    <font>
      <sz val="12"/>
      <color rgb="FF00B050"/>
      <name val="&quot;Aptos Narrow&quot;"/>
      <family val="2"/>
    </font>
    <font>
      <sz val="12"/>
      <color rgb="FFFF0000"/>
      <name val="&quot;Aptos Narrow&quot;"/>
      <family val="2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sz val="9"/>
      <color theme="1"/>
      <name val="Arial"/>
      <family val="2"/>
    </font>
    <font>
      <sz val="9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BE2D5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2">
    <xf numFmtId="0" fontId="0" fillId="0" borderId="0"/>
    <xf numFmtId="0" fontId="1" fillId="0" borderId="0"/>
  </cellStyleXfs>
  <cellXfs count="91">
    <xf numFmtId="0" fontId="0" fillId="0" borderId="0" xfId="0"/>
    <xf numFmtId="0" fontId="3" fillId="0" borderId="2" xfId="1" applyFont="1" applyBorder="1"/>
    <xf numFmtId="0" fontId="3" fillId="0" borderId="1" xfId="1" applyFont="1" applyBorder="1"/>
    <xf numFmtId="0" fontId="4" fillId="2" borderId="0" xfId="1" applyFont="1" applyFill="1"/>
    <xf numFmtId="0" fontId="1" fillId="0" borderId="0" xfId="1"/>
    <xf numFmtId="0" fontId="5" fillId="3" borderId="2" xfId="1" applyFont="1" applyFill="1" applyBorder="1" applyAlignment="1">
      <alignment horizontal="center"/>
    </xf>
    <xf numFmtId="0" fontId="4" fillId="0" borderId="0" xfId="1" applyFont="1"/>
    <xf numFmtId="0" fontId="5" fillId="0" borderId="3" xfId="1" applyFont="1" applyBorder="1" applyAlignment="1">
      <alignment horizontal="center"/>
    </xf>
    <xf numFmtId="0" fontId="6" fillId="2" borderId="4" xfId="1" applyFont="1" applyFill="1" applyBorder="1" applyAlignment="1">
      <alignment horizontal="center"/>
    </xf>
    <xf numFmtId="0" fontId="6" fillId="0" borderId="3" xfId="1" applyFont="1" applyBorder="1"/>
    <xf numFmtId="0" fontId="5" fillId="0" borderId="3" xfId="1" applyFont="1" applyBorder="1"/>
    <xf numFmtId="0" fontId="6" fillId="3" borderId="2" xfId="1" applyFont="1" applyFill="1" applyBorder="1"/>
    <xf numFmtId="0" fontId="6" fillId="2" borderId="4" xfId="1" applyFont="1" applyFill="1" applyBorder="1"/>
    <xf numFmtId="0" fontId="5" fillId="2" borderId="3" xfId="1" applyFont="1" applyFill="1" applyBorder="1"/>
    <xf numFmtId="0" fontId="6" fillId="2" borderId="3" xfId="1" applyFont="1" applyFill="1" applyBorder="1"/>
    <xf numFmtId="0" fontId="6" fillId="2" borderId="2" xfId="1" applyFont="1" applyFill="1" applyBorder="1"/>
    <xf numFmtId="0" fontId="7" fillId="0" borderId="3" xfId="1" applyFont="1" applyBorder="1"/>
    <xf numFmtId="4" fontId="2" fillId="0" borderId="3" xfId="1" applyNumberFormat="1" applyFont="1" applyBorder="1" applyAlignment="1">
      <alignment horizontal="right"/>
    </xf>
    <xf numFmtId="10" fontId="6" fillId="0" borderId="3" xfId="1" applyNumberFormat="1" applyFont="1" applyBorder="1" applyAlignment="1">
      <alignment horizontal="right"/>
    </xf>
    <xf numFmtId="0" fontId="2" fillId="0" borderId="3" xfId="1" applyFont="1" applyBorder="1" applyAlignment="1">
      <alignment horizontal="right"/>
    </xf>
    <xf numFmtId="10" fontId="8" fillId="0" borderId="3" xfId="1" applyNumberFormat="1" applyFont="1" applyBorder="1" applyAlignment="1">
      <alignment horizontal="right"/>
    </xf>
    <xf numFmtId="0" fontId="6" fillId="0" borderId="3" xfId="1" applyFont="1" applyBorder="1" applyAlignment="1">
      <alignment horizontal="right"/>
    </xf>
    <xf numFmtId="10" fontId="6" fillId="2" borderId="3" xfId="1" applyNumberFormat="1" applyFont="1" applyFill="1" applyBorder="1" applyAlignment="1">
      <alignment horizontal="right"/>
    </xf>
    <xf numFmtId="4" fontId="2" fillId="0" borderId="5" xfId="1" applyNumberFormat="1" applyFont="1" applyBorder="1" applyAlignment="1">
      <alignment horizontal="right"/>
    </xf>
    <xf numFmtId="0" fontId="6" fillId="0" borderId="5" xfId="1" applyFont="1" applyBorder="1" applyAlignment="1">
      <alignment horizontal="right"/>
    </xf>
    <xf numFmtId="0" fontId="2" fillId="0" borderId="5" xfId="1" applyFont="1" applyBorder="1" applyAlignment="1">
      <alignment horizontal="right"/>
    </xf>
    <xf numFmtId="4" fontId="6" fillId="0" borderId="5" xfId="1" applyNumberFormat="1" applyFont="1" applyBorder="1" applyAlignment="1">
      <alignment horizontal="right"/>
    </xf>
    <xf numFmtId="0" fontId="6" fillId="0" borderId="5" xfId="1" applyFont="1" applyBorder="1"/>
    <xf numFmtId="10" fontId="7" fillId="0" borderId="3" xfId="1" applyNumberFormat="1" applyFont="1" applyBorder="1"/>
    <xf numFmtId="0" fontId="6" fillId="0" borderId="0" xfId="1" applyFont="1"/>
    <xf numFmtId="0" fontId="5" fillId="3" borderId="0" xfId="1" applyFont="1" applyFill="1" applyAlignment="1">
      <alignment horizontal="center"/>
    </xf>
    <xf numFmtId="0" fontId="5" fillId="0" borderId="4" xfId="1" applyFont="1" applyBorder="1" applyAlignment="1">
      <alignment horizontal="center"/>
    </xf>
    <xf numFmtId="0" fontId="6" fillId="0" borderId="4" xfId="1" applyFont="1" applyBorder="1" applyAlignment="1">
      <alignment horizontal="center"/>
    </xf>
    <xf numFmtId="0" fontId="6" fillId="0" borderId="4" xfId="1" applyFont="1" applyBorder="1"/>
    <xf numFmtId="0" fontId="8" fillId="0" borderId="0" xfId="1" applyFont="1" applyAlignment="1">
      <alignment horizontal="right"/>
    </xf>
    <xf numFmtId="10" fontId="6" fillId="0" borderId="4" xfId="1" applyNumberFormat="1" applyFont="1" applyBorder="1" applyAlignment="1">
      <alignment horizontal="right"/>
    </xf>
    <xf numFmtId="0" fontId="7" fillId="2" borderId="4" xfId="1" applyFont="1" applyFill="1" applyBorder="1"/>
    <xf numFmtId="0" fontId="6" fillId="0" borderId="6" xfId="1" applyFont="1" applyBorder="1" applyAlignment="1">
      <alignment horizontal="right"/>
    </xf>
    <xf numFmtId="0" fontId="6" fillId="0" borderId="6" xfId="1" applyFont="1" applyBorder="1"/>
    <xf numFmtId="0" fontId="5" fillId="0" borderId="4" xfId="1" applyFont="1" applyBorder="1"/>
    <xf numFmtId="9" fontId="6" fillId="0" borderId="3" xfId="1" applyNumberFormat="1" applyFont="1" applyBorder="1" applyAlignment="1">
      <alignment horizontal="right"/>
    </xf>
    <xf numFmtId="0" fontId="6" fillId="0" borderId="7" xfId="1" applyFont="1" applyBorder="1"/>
    <xf numFmtId="0" fontId="6" fillId="0" borderId="8" xfId="1" applyFont="1" applyBorder="1"/>
    <xf numFmtId="10" fontId="6" fillId="0" borderId="3" xfId="1" applyNumberFormat="1" applyFont="1" applyBorder="1"/>
    <xf numFmtId="0" fontId="6" fillId="0" borderId="3" xfId="1" applyFont="1" applyBorder="1" applyAlignment="1">
      <alignment horizontal="center"/>
    </xf>
    <xf numFmtId="10" fontId="6" fillId="0" borderId="3" xfId="1" applyNumberFormat="1" applyFont="1" applyBorder="1" applyAlignment="1">
      <alignment horizontal="center"/>
    </xf>
    <xf numFmtId="3" fontId="6" fillId="0" borderId="5" xfId="1" applyNumberFormat="1" applyFont="1" applyBorder="1" applyAlignment="1">
      <alignment horizontal="right"/>
    </xf>
    <xf numFmtId="3" fontId="6" fillId="0" borderId="3" xfId="1" applyNumberFormat="1" applyFont="1" applyBorder="1"/>
    <xf numFmtId="3" fontId="4" fillId="0" borderId="0" xfId="1" applyNumberFormat="1" applyFont="1"/>
    <xf numFmtId="0" fontId="9" fillId="0" borderId="4" xfId="1" applyFont="1" applyBorder="1"/>
    <xf numFmtId="164" fontId="2" fillId="0" borderId="3" xfId="1" applyNumberFormat="1" applyFont="1" applyBorder="1" applyAlignment="1">
      <alignment horizontal="right"/>
    </xf>
    <xf numFmtId="165" fontId="6" fillId="0" borderId="5" xfId="1" applyNumberFormat="1" applyFont="1" applyBorder="1" applyAlignment="1">
      <alignment horizontal="right"/>
    </xf>
    <xf numFmtId="165" fontId="2" fillId="0" borderId="5" xfId="1" applyNumberFormat="1" applyFont="1" applyBorder="1" applyAlignment="1">
      <alignment horizontal="right"/>
    </xf>
    <xf numFmtId="164" fontId="6" fillId="0" borderId="5" xfId="1" applyNumberFormat="1" applyFont="1" applyBorder="1" applyAlignment="1">
      <alignment horizontal="right"/>
    </xf>
    <xf numFmtId="10" fontId="6" fillId="0" borderId="0" xfId="1" applyNumberFormat="1" applyFont="1" applyAlignment="1">
      <alignment horizontal="right"/>
    </xf>
    <xf numFmtId="10" fontId="10" fillId="0" borderId="3" xfId="1" applyNumberFormat="1" applyFont="1" applyBorder="1" applyAlignment="1">
      <alignment horizontal="right"/>
    </xf>
    <xf numFmtId="10" fontId="11" fillId="0" borderId="3" xfId="1" applyNumberFormat="1" applyFont="1" applyBorder="1" applyAlignment="1">
      <alignment horizontal="right"/>
    </xf>
    <xf numFmtId="167" fontId="6" fillId="0" borderId="4" xfId="1" applyNumberFormat="1" applyFont="1" applyBorder="1" applyAlignment="1">
      <alignment horizontal="right"/>
    </xf>
    <xf numFmtId="168" fontId="6" fillId="0" borderId="4" xfId="1" applyNumberFormat="1" applyFont="1" applyBorder="1" applyAlignment="1">
      <alignment horizontal="right"/>
    </xf>
    <xf numFmtId="169" fontId="6" fillId="0" borderId="3" xfId="1" applyNumberFormat="1" applyFont="1" applyBorder="1" applyAlignment="1">
      <alignment horizontal="right"/>
    </xf>
    <xf numFmtId="0" fontId="1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7" fontId="0" fillId="0" borderId="0" xfId="0" applyNumberFormat="1" applyAlignment="1">
      <alignment vertical="center" wrapText="1"/>
    </xf>
    <xf numFmtId="170" fontId="0" fillId="0" borderId="0" xfId="0" applyNumberFormat="1" applyAlignment="1">
      <alignment vertical="center" wrapText="1"/>
    </xf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174" fontId="0" fillId="0" borderId="0" xfId="0" applyNumberFormat="1"/>
    <xf numFmtId="175" fontId="0" fillId="0" borderId="0" xfId="0" applyNumberFormat="1"/>
    <xf numFmtId="176" fontId="0" fillId="0" borderId="0" xfId="0" applyNumberFormat="1"/>
    <xf numFmtId="166" fontId="0" fillId="0" borderId="0" xfId="0" applyNumberFormat="1" applyAlignment="1">
      <alignment vertical="center" wrapText="1"/>
    </xf>
    <xf numFmtId="177" fontId="0" fillId="0" borderId="0" xfId="0" applyNumberFormat="1" applyAlignment="1">
      <alignment vertical="center" wrapText="1"/>
    </xf>
    <xf numFmtId="0" fontId="14" fillId="0" borderId="0" xfId="0" applyFont="1" applyAlignment="1">
      <alignment vertical="center" wrapText="1"/>
    </xf>
    <xf numFmtId="10" fontId="15" fillId="0" borderId="3" xfId="1" applyNumberFormat="1" applyFont="1" applyBorder="1" applyAlignment="1">
      <alignment horizontal="right"/>
    </xf>
    <xf numFmtId="0" fontId="6" fillId="4" borderId="9" xfId="1" applyFont="1" applyFill="1" applyBorder="1" applyAlignment="1">
      <alignment horizontal="center"/>
    </xf>
    <xf numFmtId="0" fontId="3" fillId="0" borderId="1" xfId="1" applyFont="1" applyBorder="1"/>
    <xf numFmtId="0" fontId="3" fillId="0" borderId="5" xfId="1" applyFont="1" applyBorder="1"/>
    <xf numFmtId="0" fontId="5" fillId="5" borderId="9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6" fillId="4" borderId="1" xfId="1" applyFont="1" applyFill="1" applyBorder="1" applyAlignment="1">
      <alignment horizontal="center"/>
    </xf>
    <xf numFmtId="0" fontId="5" fillId="5" borderId="10" xfId="1" applyFont="1" applyFill="1" applyBorder="1" applyAlignment="1">
      <alignment horizontal="center"/>
    </xf>
    <xf numFmtId="0" fontId="3" fillId="0" borderId="10" xfId="1" applyFont="1" applyBorder="1"/>
    <xf numFmtId="0" fontId="3" fillId="0" borderId="11" xfId="1" applyFont="1" applyBorder="1"/>
    <xf numFmtId="0" fontId="5" fillId="5" borderId="12" xfId="1" applyFont="1" applyFill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3" fillId="0" borderId="3" xfId="1" applyFont="1" applyBorder="1"/>
    <xf numFmtId="0" fontId="2" fillId="4" borderId="1" xfId="1" applyFont="1" applyFill="1" applyBorder="1" applyAlignment="1">
      <alignment horizontal="center"/>
    </xf>
    <xf numFmtId="0" fontId="5" fillId="5" borderId="2" xfId="1" applyFont="1" applyFill="1" applyBorder="1" applyAlignment="1">
      <alignment horizontal="center"/>
    </xf>
    <xf numFmtId="0" fontId="3" fillId="0" borderId="2" xfId="1" applyFont="1" applyBorder="1"/>
    <xf numFmtId="0" fontId="5" fillId="5" borderId="13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06000000}"/>
  </cellStyles>
  <dxfs count="8">
    <dxf>
      <font>
        <color rgb="FFFF0000"/>
      </font>
    </dxf>
    <dxf>
      <font>
        <color rgb="FF00FF00"/>
      </font>
    </dxf>
    <dxf>
      <fill>
        <patternFill patternType="solid">
          <fgColor rgb="FFF8F2EB"/>
          <bgColor rgb="FFF8F2EB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CA677"/>
          <bgColor rgb="FFCCA677"/>
        </patternFill>
      </fill>
    </dxf>
    <dxf>
      <fill>
        <patternFill patternType="solid">
          <fgColor rgb="FFF8F2EB"/>
          <bgColor rgb="FFF8F2EB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CA677"/>
          <bgColor rgb="FFCCA677"/>
        </patternFill>
      </fill>
    </dxf>
  </dxfs>
  <tableStyles count="2" defaultTableStyle="TableStyleMedium2" defaultPivotStyle="PivotStyleLight16">
    <tableStyle name="C3-style" pivot="0" table="0" count="3" xr9:uid="{00000000-0011-0000-FFFF-FFFF00000000}">
      <tableStyleElement type="headerRow" dxfId="7"/>
      <tableStyleElement type="firstRowStripe" dxfId="6"/>
      <tableStyleElement type="secondRowStripe" dxfId="5"/>
    </tableStyle>
    <tableStyle name="C3-style 2" pivot="0" count="3" xr9:uid="{86D9C349-F535-4EC6-BEBB-A373AD0D7449}">
      <tableStyleElement type="headerRow" dxfId="4"/>
      <tableStyleElement type="firstRowStripe" dxfId="3"/>
      <tableStyleElement type="secondRowStripe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41E71-7CE1-4818-A2F8-84F54F2BED4B}">
  <sheetPr codeName="Sheet4"/>
  <dimension ref="A1:AA35"/>
  <sheetViews>
    <sheetView tabSelected="1" zoomScale="90" zoomScaleNormal="90" workbookViewId="0">
      <selection activeCell="B15" sqref="B15:C15"/>
    </sheetView>
  </sheetViews>
  <sheetFormatPr defaultColWidth="14.109375" defaultRowHeight="15.75" customHeight="1"/>
  <cols>
    <col min="1" max="1" width="51.33203125" style="4" customWidth="1"/>
    <col min="2" max="2" width="21.6640625" style="4" customWidth="1"/>
    <col min="3" max="4" width="14.109375" style="4"/>
    <col min="5" max="5" width="17.33203125" style="4" customWidth="1"/>
    <col min="6" max="6" width="14.109375" style="4"/>
    <col min="7" max="7" width="22.33203125" style="4" customWidth="1"/>
    <col min="8" max="9" width="14.109375" style="4"/>
    <col min="10" max="10" width="29.44140625" style="4" customWidth="1"/>
    <col min="11" max="11" width="25.5546875" style="4" customWidth="1"/>
    <col min="12" max="12" width="14.109375" style="4"/>
    <col min="13" max="13" width="17.33203125" style="4" customWidth="1"/>
    <col min="14" max="14" width="14.109375" style="4"/>
    <col min="15" max="15" width="17.33203125" style="4" customWidth="1"/>
    <col min="16" max="16384" width="14.109375" style="4"/>
  </cols>
  <sheetData>
    <row r="1" spans="1:27">
      <c r="A1" s="86" t="s">
        <v>73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3"/>
      <c r="R1" s="3"/>
      <c r="S1" s="3"/>
      <c r="T1" s="3"/>
      <c r="U1" s="3"/>
      <c r="V1" s="3"/>
      <c r="W1" s="3"/>
      <c r="X1" s="3"/>
      <c r="Y1" s="3"/>
      <c r="Z1" s="3"/>
      <c r="AA1" s="3"/>
    </row>
    <row r="2" spans="1:27">
      <c r="A2" s="87" t="s">
        <v>0</v>
      </c>
      <c r="B2" s="88"/>
      <c r="C2" s="88"/>
      <c r="D2" s="88"/>
      <c r="E2" s="88"/>
      <c r="F2" s="88"/>
      <c r="G2" s="88"/>
      <c r="H2" s="85"/>
      <c r="I2" s="5"/>
      <c r="J2" s="89" t="s">
        <v>1</v>
      </c>
      <c r="K2" s="88"/>
      <c r="L2" s="88"/>
      <c r="M2" s="88"/>
      <c r="N2" s="88"/>
      <c r="O2" s="88"/>
      <c r="P2" s="88"/>
      <c r="Q2" s="6" t="s">
        <v>2</v>
      </c>
    </row>
    <row r="3" spans="1:27">
      <c r="A3" s="7"/>
      <c r="B3" s="78" t="s">
        <v>3</v>
      </c>
      <c r="C3" s="76"/>
      <c r="D3" s="2"/>
      <c r="E3" s="78" t="s">
        <v>4</v>
      </c>
      <c r="F3" s="76"/>
      <c r="G3" s="78" t="s">
        <v>5</v>
      </c>
      <c r="H3" s="76"/>
      <c r="I3" s="5"/>
      <c r="J3" s="8"/>
      <c r="K3" s="90" t="s">
        <v>3</v>
      </c>
      <c r="L3" s="76"/>
      <c r="M3" s="90" t="s">
        <v>4</v>
      </c>
      <c r="N3" s="76"/>
      <c r="O3" s="90" t="s">
        <v>5</v>
      </c>
      <c r="P3" s="75"/>
    </row>
    <row r="4" spans="1:27">
      <c r="A4" s="9"/>
      <c r="B4" s="10" t="s">
        <v>6</v>
      </c>
      <c r="C4" s="9" t="s">
        <v>7</v>
      </c>
      <c r="D4" s="9"/>
      <c r="E4" s="10" t="s">
        <v>6</v>
      </c>
      <c r="F4" s="9" t="s">
        <v>7</v>
      </c>
      <c r="G4" s="10" t="s">
        <v>6</v>
      </c>
      <c r="H4" s="9" t="s">
        <v>7</v>
      </c>
      <c r="I4" s="11"/>
      <c r="J4" s="12"/>
      <c r="K4" s="13" t="s">
        <v>6</v>
      </c>
      <c r="L4" s="14" t="s">
        <v>7</v>
      </c>
      <c r="M4" s="13" t="s">
        <v>6</v>
      </c>
      <c r="N4" s="14" t="s">
        <v>7</v>
      </c>
      <c r="O4" s="13" t="s">
        <v>6</v>
      </c>
      <c r="P4" s="15" t="s">
        <v>7</v>
      </c>
    </row>
    <row r="5" spans="1:27">
      <c r="A5" s="16" t="s">
        <v>8</v>
      </c>
      <c r="B5" s="17" t="s">
        <v>68</v>
      </c>
      <c r="C5" s="18">
        <v>4.0899999999999999E-2</v>
      </c>
      <c r="D5" s="73"/>
      <c r="E5" s="50">
        <v>516029125</v>
      </c>
      <c r="F5" s="20">
        <v>4.2000000000000003E-2</v>
      </c>
      <c r="G5" s="50">
        <v>431116229</v>
      </c>
      <c r="H5" s="18">
        <v>3.7400000000000003E-2</v>
      </c>
      <c r="I5" s="11"/>
      <c r="J5" s="12" t="s">
        <v>9</v>
      </c>
      <c r="K5" s="21" t="s">
        <v>10</v>
      </c>
      <c r="L5" s="22">
        <v>5.4699999999999999E-2</v>
      </c>
      <c r="M5" s="21" t="s">
        <v>11</v>
      </c>
      <c r="N5" s="22">
        <v>5.3800000000000001E-2</v>
      </c>
      <c r="O5" s="21" t="s">
        <v>12</v>
      </c>
      <c r="P5" s="22">
        <v>5.0999999999999997E-2</v>
      </c>
    </row>
    <row r="6" spans="1:27">
      <c r="A6" s="16" t="s">
        <v>13</v>
      </c>
      <c r="B6" s="23" t="s">
        <v>69</v>
      </c>
      <c r="C6" s="18">
        <v>6.4199999999999993E-2</v>
      </c>
      <c r="D6" s="55" t="s">
        <v>72</v>
      </c>
      <c r="E6" s="51" t="s">
        <v>14</v>
      </c>
      <c r="F6" s="20">
        <v>0.1062</v>
      </c>
      <c r="G6" s="24" t="s">
        <v>15</v>
      </c>
      <c r="H6" s="18">
        <v>0.1173</v>
      </c>
      <c r="I6" s="11"/>
      <c r="J6" s="12" t="s">
        <v>16</v>
      </c>
      <c r="K6" s="24" t="s">
        <v>17</v>
      </c>
      <c r="L6" s="22">
        <v>0.87629999999999997</v>
      </c>
      <c r="M6" s="24" t="s">
        <v>18</v>
      </c>
      <c r="N6" s="22">
        <v>0.88460000000000005</v>
      </c>
      <c r="O6" s="24" t="s">
        <v>19</v>
      </c>
      <c r="P6" s="22">
        <v>0.87619999999999998</v>
      </c>
    </row>
    <row r="7" spans="1:27">
      <c r="A7" s="16" t="s">
        <v>20</v>
      </c>
      <c r="B7" s="23" t="s">
        <v>70</v>
      </c>
      <c r="C7" s="18">
        <v>0.23710000000000001</v>
      </c>
      <c r="D7" s="55" t="s">
        <v>72</v>
      </c>
      <c r="E7" s="51" t="s">
        <v>21</v>
      </c>
      <c r="F7" s="20">
        <v>0.2296</v>
      </c>
      <c r="G7" s="24" t="s">
        <v>22</v>
      </c>
      <c r="H7" s="18">
        <v>0.2268</v>
      </c>
      <c r="I7" s="11"/>
      <c r="J7" s="12" t="s">
        <v>23</v>
      </c>
      <c r="K7" s="24" t="s">
        <v>24</v>
      </c>
      <c r="L7" s="22">
        <v>4.3200000000000002E-2</v>
      </c>
      <c r="M7" s="24" t="s">
        <v>25</v>
      </c>
      <c r="N7" s="22">
        <v>3.7699999999999997E-2</v>
      </c>
      <c r="O7" s="24" t="s">
        <v>26</v>
      </c>
      <c r="P7" s="22">
        <v>4.3299999999999998E-2</v>
      </c>
    </row>
    <row r="8" spans="1:27">
      <c r="A8" s="16" t="s">
        <v>27</v>
      </c>
      <c r="B8" s="23">
        <v>8306725524</v>
      </c>
      <c r="C8" s="18">
        <v>0.61729999999999996</v>
      </c>
      <c r="D8" s="55" t="s">
        <v>72</v>
      </c>
      <c r="E8" s="52">
        <v>7036018239</v>
      </c>
      <c r="F8" s="20">
        <v>0.57289999999999996</v>
      </c>
      <c r="G8" s="25">
        <v>6390489861</v>
      </c>
      <c r="H8" s="18">
        <v>0.55389999999999995</v>
      </c>
      <c r="I8" s="11"/>
      <c r="J8" s="12" t="s">
        <v>28</v>
      </c>
      <c r="K8" s="24" t="s">
        <v>29</v>
      </c>
      <c r="L8" s="22">
        <v>2.5899999999999999E-2</v>
      </c>
      <c r="M8" s="24" t="s">
        <v>30</v>
      </c>
      <c r="N8" s="22">
        <v>2.3900000000000001E-2</v>
      </c>
      <c r="O8" s="24" t="s">
        <v>31</v>
      </c>
      <c r="P8" s="22">
        <v>2.9399999999999999E-2</v>
      </c>
    </row>
    <row r="9" spans="1:27">
      <c r="A9" s="16" t="s">
        <v>32</v>
      </c>
      <c r="B9" s="26" t="s">
        <v>33</v>
      </c>
      <c r="C9" s="18">
        <v>4.0599999999999997E-2</v>
      </c>
      <c r="D9" s="56" t="s">
        <v>71</v>
      </c>
      <c r="E9" s="53" t="s">
        <v>34</v>
      </c>
      <c r="F9" s="20">
        <v>4.9200000000000001E-2</v>
      </c>
      <c r="G9" s="24" t="s">
        <v>35</v>
      </c>
      <c r="H9" s="18">
        <v>6.4600000000000005E-2</v>
      </c>
      <c r="I9" s="11"/>
      <c r="J9" s="12"/>
      <c r="K9" s="27"/>
      <c r="L9" s="14"/>
      <c r="M9" s="27"/>
      <c r="N9" s="14"/>
      <c r="O9" s="27"/>
      <c r="P9" s="22"/>
    </row>
    <row r="10" spans="1:27">
      <c r="A10" s="10" t="s">
        <v>36</v>
      </c>
      <c r="B10" s="23">
        <v>13457322475</v>
      </c>
      <c r="C10" s="18">
        <v>1</v>
      </c>
      <c r="D10" s="55" t="s">
        <v>72</v>
      </c>
      <c r="E10" s="52">
        <v>12281048807</v>
      </c>
      <c r="F10" s="20">
        <v>1</v>
      </c>
      <c r="G10" s="25">
        <v>11536750349</v>
      </c>
      <c r="H10" s="18">
        <v>1</v>
      </c>
      <c r="I10" s="11"/>
      <c r="J10" s="10" t="s">
        <v>36</v>
      </c>
      <c r="K10" s="24" t="s">
        <v>37</v>
      </c>
      <c r="L10" s="22">
        <v>1</v>
      </c>
      <c r="M10" s="24" t="s">
        <v>38</v>
      </c>
      <c r="N10" s="22">
        <v>1</v>
      </c>
      <c r="O10" s="24" t="s">
        <v>39</v>
      </c>
      <c r="P10" s="22">
        <v>1</v>
      </c>
    </row>
    <row r="11" spans="1:27">
      <c r="A11" s="16" t="s">
        <v>40</v>
      </c>
      <c r="B11" s="16"/>
      <c r="C11" s="18">
        <f>(C10-C5-C8-C9)/C10</f>
        <v>0.30120000000000002</v>
      </c>
      <c r="D11" s="18"/>
      <c r="E11" s="18"/>
      <c r="F11" s="18">
        <f>(F10-F5-F8-F9)/F10</f>
        <v>0.33589999999999998</v>
      </c>
      <c r="G11" s="18"/>
      <c r="H11" s="18">
        <f>(H10-H5-H8-H9)/H10</f>
        <v>0.34410000000000007</v>
      </c>
      <c r="I11" s="11"/>
      <c r="J11" s="28"/>
      <c r="K11" s="16"/>
      <c r="L11" s="16"/>
      <c r="M11" s="28"/>
      <c r="N11" s="16"/>
      <c r="O11" s="16"/>
      <c r="P11" s="28"/>
    </row>
    <row r="12" spans="1:27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</row>
    <row r="13" spans="1:27">
      <c r="A13" s="79" t="s">
        <v>41</v>
      </c>
      <c r="B13" s="75"/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</row>
    <row r="14" spans="1:27">
      <c r="A14" s="80" t="s">
        <v>0</v>
      </c>
      <c r="B14" s="81"/>
      <c r="C14" s="81"/>
      <c r="D14" s="81"/>
      <c r="E14" s="81"/>
      <c r="F14" s="81"/>
      <c r="G14" s="81"/>
      <c r="H14" s="82"/>
      <c r="I14" s="30"/>
      <c r="J14" s="83" t="s">
        <v>1</v>
      </c>
      <c r="K14" s="81"/>
      <c r="L14" s="81"/>
      <c r="M14" s="81"/>
      <c r="N14" s="81"/>
      <c r="O14" s="81"/>
      <c r="P14" s="81"/>
    </row>
    <row r="15" spans="1:27">
      <c r="A15" s="31"/>
      <c r="B15" s="84" t="s">
        <v>3</v>
      </c>
      <c r="C15" s="85"/>
      <c r="D15" s="1"/>
      <c r="E15" s="84" t="s">
        <v>4</v>
      </c>
      <c r="F15" s="85"/>
      <c r="G15" s="84" t="s">
        <v>5</v>
      </c>
      <c r="H15" s="85"/>
      <c r="I15" s="5"/>
      <c r="J15" s="32"/>
      <c r="K15" s="84" t="s">
        <v>3</v>
      </c>
      <c r="L15" s="85"/>
      <c r="M15" s="84" t="s">
        <v>4</v>
      </c>
      <c r="N15" s="85"/>
      <c r="O15" s="84" t="s">
        <v>5</v>
      </c>
      <c r="P15" s="85"/>
    </row>
    <row r="16" spans="1:27">
      <c r="A16" s="33"/>
      <c r="B16" s="10" t="s">
        <v>6</v>
      </c>
      <c r="C16" s="9" t="s">
        <v>7</v>
      </c>
      <c r="D16" s="9"/>
      <c r="E16" s="10" t="s">
        <v>6</v>
      </c>
      <c r="F16" s="9" t="s">
        <v>7</v>
      </c>
      <c r="G16" s="10" t="s">
        <v>6</v>
      </c>
      <c r="H16" s="9" t="s">
        <v>7</v>
      </c>
      <c r="I16" s="11"/>
      <c r="J16" s="33"/>
      <c r="K16" s="10" t="s">
        <v>6</v>
      </c>
      <c r="L16" s="9" t="s">
        <v>7</v>
      </c>
      <c r="M16" s="10" t="s">
        <v>6</v>
      </c>
      <c r="N16" s="9" t="s">
        <v>7</v>
      </c>
      <c r="O16" s="10" t="s">
        <v>6</v>
      </c>
      <c r="P16" s="9" t="s">
        <v>7</v>
      </c>
    </row>
    <row r="17" spans="1:16">
      <c r="A17" s="16" t="s">
        <v>8</v>
      </c>
      <c r="B17" s="17">
        <v>685261721</v>
      </c>
      <c r="C17" s="18">
        <v>4.326E-2</v>
      </c>
      <c r="D17" s="54"/>
      <c r="E17" s="34">
        <v>1095228198</v>
      </c>
      <c r="F17" s="35">
        <v>7.7600000000000002E-2</v>
      </c>
      <c r="G17" s="35">
        <v>460311902</v>
      </c>
      <c r="H17" s="35">
        <v>3.7400000000000003E-2</v>
      </c>
      <c r="I17" s="11"/>
      <c r="J17" s="12" t="s">
        <v>9</v>
      </c>
      <c r="K17" s="21" t="s">
        <v>42</v>
      </c>
      <c r="L17" s="18">
        <v>0.12620000000000001</v>
      </c>
      <c r="M17" s="21" t="s">
        <v>43</v>
      </c>
      <c r="N17" s="22">
        <v>0.1206</v>
      </c>
      <c r="O17" s="33" t="s">
        <v>44</v>
      </c>
      <c r="P17" s="18">
        <v>0.11990000000000001</v>
      </c>
    </row>
    <row r="18" spans="1:16">
      <c r="A18" s="16" t="s">
        <v>13</v>
      </c>
      <c r="B18" s="26" t="s">
        <v>45</v>
      </c>
      <c r="C18" s="18">
        <v>3.2140000000000002E-2</v>
      </c>
      <c r="D18" s="54"/>
      <c r="E18" s="34" t="s">
        <v>46</v>
      </c>
      <c r="F18" s="35">
        <v>4.1300000000000003E-2</v>
      </c>
      <c r="G18" s="57" t="s">
        <v>47</v>
      </c>
      <c r="H18" s="35">
        <v>7.0800000000000002E-2</v>
      </c>
      <c r="I18" s="11"/>
      <c r="J18" s="36" t="s">
        <v>16</v>
      </c>
      <c r="K18" s="24" t="s">
        <v>48</v>
      </c>
      <c r="L18" s="18">
        <v>0.74539999999999995</v>
      </c>
      <c r="M18" s="24" t="s">
        <v>49</v>
      </c>
      <c r="N18" s="22">
        <v>0.75429999999999997</v>
      </c>
      <c r="O18" s="37" t="s">
        <v>50</v>
      </c>
      <c r="P18" s="18">
        <v>0.75790000000000002</v>
      </c>
    </row>
    <row r="19" spans="1:16">
      <c r="A19" s="16" t="s">
        <v>20</v>
      </c>
      <c r="B19" s="26" t="s">
        <v>51</v>
      </c>
      <c r="C19" s="18">
        <v>0.22871</v>
      </c>
      <c r="D19" s="54"/>
      <c r="E19" s="34" t="s">
        <v>52</v>
      </c>
      <c r="F19" s="35">
        <v>0.2198</v>
      </c>
      <c r="G19" s="35" t="s">
        <v>53</v>
      </c>
      <c r="H19" s="35">
        <v>0.2286</v>
      </c>
      <c r="I19" s="11"/>
      <c r="J19" s="12" t="s">
        <v>23</v>
      </c>
      <c r="K19" s="24" t="s">
        <v>54</v>
      </c>
      <c r="L19" s="18">
        <v>7.5300000000000006E-2</v>
      </c>
      <c r="M19" s="24" t="s">
        <v>55</v>
      </c>
      <c r="N19" s="22">
        <v>7.5999999999999998E-2</v>
      </c>
      <c r="O19" s="38" t="s">
        <v>56</v>
      </c>
      <c r="P19" s="18">
        <v>7.4499999999999997E-2</v>
      </c>
    </row>
    <row r="20" spans="1:16">
      <c r="A20" s="16" t="s">
        <v>27</v>
      </c>
      <c r="B20" s="23" t="s">
        <v>57</v>
      </c>
      <c r="C20" s="18">
        <v>0.64363000000000004</v>
      </c>
      <c r="D20" s="54"/>
      <c r="E20" s="34" t="s">
        <v>58</v>
      </c>
      <c r="F20" s="35">
        <v>0.60870000000000002</v>
      </c>
      <c r="G20" s="58">
        <v>7337290904</v>
      </c>
      <c r="H20" s="35">
        <v>0.59630000000000005</v>
      </c>
      <c r="I20" s="11"/>
      <c r="J20" s="12" t="s">
        <v>28</v>
      </c>
      <c r="K20" s="24" t="s">
        <v>59</v>
      </c>
      <c r="L20" s="18">
        <v>5.3100000000000001E-2</v>
      </c>
      <c r="M20" s="24" t="s">
        <v>60</v>
      </c>
      <c r="N20" s="22">
        <v>4.9099999999999998E-2</v>
      </c>
      <c r="O20" s="38" t="s">
        <v>61</v>
      </c>
      <c r="P20" s="18">
        <v>4.7800000000000002E-2</v>
      </c>
    </row>
    <row r="21" spans="1:16">
      <c r="A21" s="16" t="s">
        <v>32</v>
      </c>
      <c r="B21" s="26" t="s">
        <v>62</v>
      </c>
      <c r="C21" s="18">
        <v>5.2269999999999997E-2</v>
      </c>
      <c r="D21" s="18"/>
      <c r="E21" s="24">
        <v>742139374</v>
      </c>
      <c r="F21" s="18">
        <v>5.2600000000000001E-2</v>
      </c>
      <c r="G21" s="35" t="s">
        <v>63</v>
      </c>
      <c r="H21" s="35">
        <v>6.6900000000000001E-2</v>
      </c>
      <c r="I21" s="11"/>
      <c r="J21" s="33"/>
      <c r="K21" s="27"/>
      <c r="L21" s="9"/>
      <c r="M21" s="27"/>
      <c r="N21" s="22"/>
      <c r="O21" s="38"/>
      <c r="P21" s="9"/>
    </row>
    <row r="22" spans="1:16">
      <c r="A22" s="39" t="s">
        <v>36</v>
      </c>
      <c r="B22" s="23">
        <v>15842066523</v>
      </c>
      <c r="C22" s="18">
        <v>1</v>
      </c>
      <c r="D22" s="18"/>
      <c r="E22" s="19">
        <v>14112977420</v>
      </c>
      <c r="F22" s="18">
        <v>1</v>
      </c>
      <c r="G22" s="35">
        <v>12304326758</v>
      </c>
      <c r="H22" s="35">
        <v>1</v>
      </c>
      <c r="I22" s="11"/>
      <c r="J22" s="10" t="s">
        <v>36</v>
      </c>
      <c r="K22" s="24" t="s">
        <v>64</v>
      </c>
      <c r="L22" s="40">
        <v>1</v>
      </c>
      <c r="M22" s="24" t="s">
        <v>65</v>
      </c>
      <c r="N22" s="22">
        <v>1</v>
      </c>
      <c r="O22" s="37" t="s">
        <v>66</v>
      </c>
      <c r="P22" s="40">
        <v>1</v>
      </c>
    </row>
    <row r="23" spans="1:16">
      <c r="A23" s="16" t="s">
        <v>40</v>
      </c>
      <c r="B23" s="16"/>
      <c r="C23" s="18">
        <f>(C22-C17-C20-C21)</f>
        <v>0.26084000000000002</v>
      </c>
      <c r="D23" s="18"/>
      <c r="E23" s="18"/>
      <c r="F23" s="18">
        <f>(F22-F17-F20-F21)</f>
        <v>0.2611</v>
      </c>
      <c r="G23" s="18"/>
      <c r="H23" s="18">
        <f>(H22-H17-H20-H21)</f>
        <v>0.29939999999999994</v>
      </c>
      <c r="I23" s="11"/>
      <c r="J23" s="16"/>
      <c r="K23" s="16"/>
      <c r="L23" s="16"/>
      <c r="M23" s="16"/>
      <c r="N23" s="16"/>
      <c r="O23" s="16"/>
      <c r="P23" s="16"/>
    </row>
    <row r="24" spans="1:16">
      <c r="A24" s="41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42"/>
    </row>
    <row r="25" spans="1:16">
      <c r="A25" s="74" t="s">
        <v>67</v>
      </c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6"/>
    </row>
    <row r="26" spans="1:16">
      <c r="A26" s="77" t="s">
        <v>0</v>
      </c>
      <c r="B26" s="75"/>
      <c r="C26" s="75"/>
      <c r="D26" s="75"/>
      <c r="E26" s="75"/>
      <c r="F26" s="75"/>
      <c r="G26" s="75"/>
      <c r="H26" s="76"/>
      <c r="I26" s="5"/>
      <c r="J26" s="77" t="s">
        <v>1</v>
      </c>
      <c r="K26" s="75"/>
      <c r="L26" s="75"/>
      <c r="M26" s="75"/>
      <c r="N26" s="75"/>
      <c r="O26" s="75"/>
      <c r="P26" s="76"/>
    </row>
    <row r="27" spans="1:16">
      <c r="A27" s="31"/>
      <c r="B27" s="78" t="s">
        <v>3</v>
      </c>
      <c r="C27" s="76"/>
      <c r="D27" s="2"/>
      <c r="E27" s="78" t="s">
        <v>4</v>
      </c>
      <c r="F27" s="76"/>
      <c r="G27" s="78" t="s">
        <v>5</v>
      </c>
      <c r="H27" s="76"/>
      <c r="I27" s="5"/>
      <c r="J27" s="32"/>
      <c r="K27" s="78" t="s">
        <v>3</v>
      </c>
      <c r="L27" s="76"/>
      <c r="M27" s="78" t="s">
        <v>4</v>
      </c>
      <c r="N27" s="76"/>
      <c r="O27" s="78" t="s">
        <v>5</v>
      </c>
      <c r="P27" s="76"/>
    </row>
    <row r="28" spans="1:16">
      <c r="A28" s="33"/>
      <c r="B28" s="10" t="s">
        <v>6</v>
      </c>
      <c r="C28" s="9" t="s">
        <v>7</v>
      </c>
      <c r="D28" s="9"/>
      <c r="E28" s="10" t="s">
        <v>6</v>
      </c>
      <c r="F28" s="9" t="s">
        <v>7</v>
      </c>
      <c r="G28" s="10" t="s">
        <v>6</v>
      </c>
      <c r="H28" s="9" t="s">
        <v>7</v>
      </c>
      <c r="I28" s="11"/>
      <c r="J28" s="33"/>
      <c r="K28" s="10" t="s">
        <v>6</v>
      </c>
      <c r="L28" s="9" t="s">
        <v>7</v>
      </c>
      <c r="M28" s="10" t="s">
        <v>6</v>
      </c>
      <c r="N28" s="9" t="s">
        <v>7</v>
      </c>
      <c r="O28" s="10" t="s">
        <v>6</v>
      </c>
      <c r="P28" s="9" t="s">
        <v>7</v>
      </c>
    </row>
    <row r="29" spans="1:16">
      <c r="A29" s="16" t="s">
        <v>8</v>
      </c>
      <c r="B29" s="24">
        <v>94485937</v>
      </c>
      <c r="C29" s="43">
        <f t="shared" ref="C29:C34" si="0">B29/$B$34</f>
        <v>3.2245993395023299E-2</v>
      </c>
      <c r="D29" s="43"/>
      <c r="E29" s="21">
        <v>279140398</v>
      </c>
      <c r="F29" s="43">
        <f t="shared" ref="F29:F34" si="1">E29/$E$34</f>
        <v>0.1128706099414095</v>
      </c>
      <c r="G29" s="21">
        <v>70882614</v>
      </c>
      <c r="H29" s="43">
        <f t="shared" ref="H29:H34" si="2">G29/$G$34</f>
        <v>3.0825788036307918E-2</v>
      </c>
      <c r="I29" s="11"/>
      <c r="J29" s="12" t="s">
        <v>9</v>
      </c>
      <c r="K29" s="24">
        <f>86334160+271701140</f>
        <v>358035300</v>
      </c>
      <c r="L29" s="43">
        <f t="shared" ref="L29:L32" si="3">K29/$K$34</f>
        <v>0.12218965367285491</v>
      </c>
      <c r="M29" s="44">
        <f>44991660+281780300</f>
        <v>326771960</v>
      </c>
      <c r="N29" s="45">
        <f t="shared" ref="N29:N32" si="4">M29/$M$34</f>
        <v>0.13213046445878418</v>
      </c>
      <c r="O29" s="21">
        <f>44991660+249662076</f>
        <v>294653736</v>
      </c>
      <c r="P29" s="43">
        <f t="shared" ref="P29:P32" si="5">O29/$O$34</f>
        <v>0.12814050015201514</v>
      </c>
    </row>
    <row r="30" spans="1:16">
      <c r="A30" s="16" t="s">
        <v>13</v>
      </c>
      <c r="B30" s="24">
        <v>332046909</v>
      </c>
      <c r="C30" s="43">
        <f t="shared" si="0"/>
        <v>0.11332038157648693</v>
      </c>
      <c r="D30" s="43"/>
      <c r="E30" s="21">
        <v>229703843</v>
      </c>
      <c r="F30" s="43">
        <f t="shared" si="1"/>
        <v>9.2880905275831011E-2</v>
      </c>
      <c r="G30" s="21">
        <v>447417595</v>
      </c>
      <c r="H30" s="43">
        <f t="shared" si="2"/>
        <v>0.19457521624674651</v>
      </c>
      <c r="I30" s="11"/>
      <c r="J30" s="12" t="s">
        <v>16</v>
      </c>
      <c r="K30" s="46">
        <v>1878511754</v>
      </c>
      <c r="L30" s="43">
        <f t="shared" si="3"/>
        <v>0.64109516754813622</v>
      </c>
      <c r="M30" s="47">
        <v>1854817497</v>
      </c>
      <c r="N30" s="45">
        <f t="shared" si="4"/>
        <v>0.74999671748117414</v>
      </c>
      <c r="O30" s="21">
        <v>1652714658</v>
      </c>
      <c r="P30" s="43">
        <f t="shared" si="5"/>
        <v>0.71874087109720775</v>
      </c>
    </row>
    <row r="31" spans="1:16">
      <c r="A31" s="16" t="s">
        <v>20</v>
      </c>
      <c r="B31" s="24">
        <v>1209572942</v>
      </c>
      <c r="C31" s="43">
        <f t="shared" si="0"/>
        <v>0.41280091341562186</v>
      </c>
      <c r="D31" s="43"/>
      <c r="E31" s="21">
        <v>954152393</v>
      </c>
      <c r="F31" s="43">
        <f t="shared" si="1"/>
        <v>0.38581216959848813</v>
      </c>
      <c r="G31" s="21">
        <v>834942600</v>
      </c>
      <c r="H31" s="43">
        <f t="shared" si="2"/>
        <v>0.36310404142380848</v>
      </c>
      <c r="I31" s="11"/>
      <c r="J31" s="12" t="s">
        <v>23</v>
      </c>
      <c r="K31" s="24">
        <v>448193457</v>
      </c>
      <c r="L31" s="43">
        <f t="shared" si="3"/>
        <v>0.15295866996709426</v>
      </c>
      <c r="M31" s="48">
        <v>121022697</v>
      </c>
      <c r="N31" s="45">
        <f t="shared" si="4"/>
        <v>4.8935609911770601E-2</v>
      </c>
      <c r="O31" s="21">
        <v>134295802</v>
      </c>
      <c r="P31" s="43">
        <f t="shared" si="5"/>
        <v>5.8403234488755972E-2</v>
      </c>
    </row>
    <row r="32" spans="1:16">
      <c r="A32" s="16" t="s">
        <v>27</v>
      </c>
      <c r="B32" s="24">
        <v>1035742540</v>
      </c>
      <c r="C32" s="43">
        <f t="shared" si="0"/>
        <v>0.35347638139826731</v>
      </c>
      <c r="D32" s="43"/>
      <c r="E32" s="21">
        <v>818462488</v>
      </c>
      <c r="F32" s="43">
        <f t="shared" si="1"/>
        <v>0.33094586414798893</v>
      </c>
      <c r="G32" s="59">
        <v>716730742</v>
      </c>
      <c r="H32" s="43">
        <f t="shared" si="2"/>
        <v>0.31169547347672161</v>
      </c>
      <c r="I32" s="11"/>
      <c r="J32" s="12" t="s">
        <v>28</v>
      </c>
      <c r="K32" s="24">
        <v>245420016</v>
      </c>
      <c r="L32" s="43">
        <f t="shared" si="3"/>
        <v>8.3756508811914654E-2</v>
      </c>
      <c r="M32" s="47">
        <v>170488666</v>
      </c>
      <c r="N32" s="45">
        <f t="shared" si="4"/>
        <v>6.8937208148271131E-2</v>
      </c>
      <c r="O32" s="21">
        <v>217794099</v>
      </c>
      <c r="P32" s="43">
        <f t="shared" si="5"/>
        <v>9.4715394262021177E-2</v>
      </c>
    </row>
    <row r="33" spans="1:16">
      <c r="A33" s="16" t="s">
        <v>32</v>
      </c>
      <c r="B33" s="24">
        <f>7542076+250770123</f>
        <v>258312199</v>
      </c>
      <c r="C33" s="43">
        <f t="shared" si="0"/>
        <v>8.8156330214600565E-2</v>
      </c>
      <c r="D33" s="43"/>
      <c r="E33" s="21">
        <f>7400876+184240822</f>
        <v>191641698</v>
      </c>
      <c r="F33" s="43">
        <f t="shared" si="1"/>
        <v>7.7490451036282465E-2</v>
      </c>
      <c r="G33" s="21">
        <f>221703705+7781039</f>
        <v>229484744</v>
      </c>
      <c r="H33" s="43">
        <f t="shared" si="2"/>
        <v>9.9799480816415501E-2</v>
      </c>
      <c r="I33" s="11"/>
      <c r="J33" s="33"/>
      <c r="K33" s="24"/>
      <c r="L33" s="9"/>
      <c r="M33" s="9"/>
      <c r="N33" s="45"/>
      <c r="O33" s="21"/>
      <c r="P33" s="43"/>
    </row>
    <row r="34" spans="1:16">
      <c r="A34" s="39" t="s">
        <v>36</v>
      </c>
      <c r="B34" s="24">
        <f>SUM(B29:B33)</f>
        <v>2930160527</v>
      </c>
      <c r="C34" s="43">
        <f t="shared" si="0"/>
        <v>1</v>
      </c>
      <c r="D34" s="43"/>
      <c r="E34" s="9">
        <f>SUM(E29:E33)</f>
        <v>2473100820</v>
      </c>
      <c r="F34" s="43">
        <f t="shared" si="1"/>
        <v>1</v>
      </c>
      <c r="G34" s="21">
        <f>SUM(G29:G33)</f>
        <v>2299458295</v>
      </c>
      <c r="H34" s="43">
        <f t="shared" si="2"/>
        <v>1</v>
      </c>
      <c r="I34" s="11"/>
      <c r="J34" s="49" t="s">
        <v>36</v>
      </c>
      <c r="K34" s="24">
        <f>SUM(K29:K32)</f>
        <v>2930160527</v>
      </c>
      <c r="L34" s="9">
        <f>K34/$K$34</f>
        <v>1</v>
      </c>
      <c r="M34" s="9">
        <f>SUM(M29:M32)</f>
        <v>2473100820</v>
      </c>
      <c r="N34" s="45">
        <f>M34/$M$34</f>
        <v>1</v>
      </c>
      <c r="O34" s="21">
        <f>SUM(O29:O33)</f>
        <v>2299458295</v>
      </c>
      <c r="P34" s="43">
        <f>O34/$O$34</f>
        <v>1</v>
      </c>
    </row>
    <row r="35" spans="1:16">
      <c r="A35" s="16" t="s">
        <v>40</v>
      </c>
      <c r="B35" s="16"/>
      <c r="C35" s="18">
        <f>(C34-C29-C32-C33)</f>
        <v>0.5261212949921088</v>
      </c>
      <c r="D35" s="18"/>
      <c r="E35" s="18"/>
      <c r="F35" s="18">
        <f>(F34-F29-F32-F33)</f>
        <v>0.47869307487431911</v>
      </c>
      <c r="G35" s="18"/>
      <c r="H35" s="18">
        <f>(H34-H29-H32-H33)</f>
        <v>0.55767925767055493</v>
      </c>
      <c r="I35" s="11"/>
      <c r="J35" s="16"/>
      <c r="K35" s="16"/>
      <c r="L35" s="16"/>
      <c r="M35" s="16"/>
      <c r="N35" s="16"/>
      <c r="O35" s="16"/>
      <c r="P35" s="16"/>
    </row>
  </sheetData>
  <mergeCells count="27">
    <mergeCell ref="A1:P1"/>
    <mergeCell ref="A2:H2"/>
    <mergeCell ref="J2:P2"/>
    <mergeCell ref="B3:C3"/>
    <mergeCell ref="E3:F3"/>
    <mergeCell ref="G3:H3"/>
    <mergeCell ref="K3:L3"/>
    <mergeCell ref="M3:N3"/>
    <mergeCell ref="O3:P3"/>
    <mergeCell ref="A13:P13"/>
    <mergeCell ref="A14:H14"/>
    <mergeCell ref="J14:P14"/>
    <mergeCell ref="B15:C15"/>
    <mergeCell ref="E15:F15"/>
    <mergeCell ref="G15:H15"/>
    <mergeCell ref="K15:L15"/>
    <mergeCell ref="M15:N15"/>
    <mergeCell ref="O15:P15"/>
    <mergeCell ref="A25:P25"/>
    <mergeCell ref="A26:H26"/>
    <mergeCell ref="J26:P26"/>
    <mergeCell ref="B27:C27"/>
    <mergeCell ref="E27:F27"/>
    <mergeCell ref="G27:H27"/>
    <mergeCell ref="K27:L27"/>
    <mergeCell ref="M27:N27"/>
    <mergeCell ref="O27:P2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D0CA9-C1C4-4BC3-9FC5-ECACE722864F}">
  <sheetPr codeName="Sheet13"/>
  <dimension ref="I18"/>
  <sheetViews>
    <sheetView workbookViewId="0"/>
  </sheetViews>
  <sheetFormatPr defaultRowHeight="14.4"/>
  <sheetData>
    <row r="18" spans="9:9">
      <c r="I18">
        <v>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B56A0-AEC9-457F-8A7B-BAB4126A548F}">
  <sheetPr codeName="Sheet10"/>
  <dimension ref="A1:AE20"/>
  <sheetViews>
    <sheetView zoomScale="90" zoomScaleNormal="90" workbookViewId="0">
      <selection activeCell="J16" sqref="J16"/>
    </sheetView>
  </sheetViews>
  <sheetFormatPr defaultRowHeight="14.4"/>
  <cols>
    <col min="4" max="4" width="6.5546875" bestFit="1" customWidth="1"/>
    <col min="6" max="6" width="11" bestFit="1" customWidth="1"/>
    <col min="9" max="9" width="8.88671875" customWidth="1"/>
    <col min="15" max="15" width="10.33203125" bestFit="1" customWidth="1"/>
    <col min="21" max="21" width="10.109375" bestFit="1" customWidth="1"/>
  </cols>
  <sheetData>
    <row r="1" spans="1:31" ht="28.8">
      <c r="A1" s="60" t="s">
        <v>74</v>
      </c>
      <c r="B1" s="60" t="s">
        <v>75</v>
      </c>
      <c r="D1" s="60" t="s">
        <v>81</v>
      </c>
      <c r="E1" s="60" t="s">
        <v>82</v>
      </c>
      <c r="H1" s="60" t="s">
        <v>87</v>
      </c>
      <c r="I1" s="60" t="s">
        <v>88</v>
      </c>
      <c r="J1" s="60" t="s">
        <v>94</v>
      </c>
    </row>
    <row r="2" spans="1:31">
      <c r="A2" s="61" t="s">
        <v>76</v>
      </c>
      <c r="B2" s="61">
        <v>50</v>
      </c>
      <c r="D2" s="61" t="s">
        <v>83</v>
      </c>
      <c r="E2" s="63">
        <v>2</v>
      </c>
      <c r="H2" s="61" t="s">
        <v>89</v>
      </c>
      <c r="I2" s="70">
        <v>100</v>
      </c>
      <c r="J2">
        <v>50</v>
      </c>
    </row>
    <row r="3" spans="1:31">
      <c r="A3" s="61" t="s">
        <v>77</v>
      </c>
      <c r="B3" s="61">
        <v>30</v>
      </c>
      <c r="D3" s="62">
        <v>44105</v>
      </c>
      <c r="E3" s="63">
        <v>4</v>
      </c>
      <c r="H3" s="61" t="s">
        <v>90</v>
      </c>
      <c r="I3" s="71">
        <v>-200</v>
      </c>
      <c r="J3">
        <v>80</v>
      </c>
    </row>
    <row r="4" spans="1:31">
      <c r="A4" s="61" t="s">
        <v>78</v>
      </c>
      <c r="B4" s="61">
        <v>20</v>
      </c>
      <c r="D4" s="61" t="s">
        <v>84</v>
      </c>
      <c r="E4" s="63">
        <v>5</v>
      </c>
      <c r="H4" s="72" t="s">
        <v>91</v>
      </c>
      <c r="I4" s="70">
        <v>140</v>
      </c>
      <c r="J4">
        <v>90</v>
      </c>
    </row>
    <row r="5" spans="1:31">
      <c r="A5" s="61" t="s">
        <v>79</v>
      </c>
      <c r="B5" s="61">
        <v>40</v>
      </c>
      <c r="D5" s="61" t="s">
        <v>85</v>
      </c>
      <c r="E5" s="63">
        <v>1</v>
      </c>
      <c r="H5" s="61" t="s">
        <v>92</v>
      </c>
      <c r="I5" s="70">
        <v>300</v>
      </c>
      <c r="J5">
        <v>100</v>
      </c>
    </row>
    <row r="6" spans="1:31" ht="28.8">
      <c r="A6" s="61" t="s">
        <v>80</v>
      </c>
      <c r="B6" s="61">
        <v>60</v>
      </c>
      <c r="D6" s="61" t="s">
        <v>86</v>
      </c>
      <c r="E6" s="63">
        <v>3</v>
      </c>
      <c r="H6" s="61" t="s">
        <v>93</v>
      </c>
      <c r="I6" s="70">
        <v>231</v>
      </c>
      <c r="J6">
        <v>200</v>
      </c>
    </row>
    <row r="10" spans="1:31">
      <c r="F10" s="66"/>
      <c r="I10" s="64"/>
      <c r="AE10">
        <v>400000</v>
      </c>
    </row>
    <row r="13" spans="1:31">
      <c r="H13" s="65"/>
    </row>
    <row r="14" spans="1:31">
      <c r="J14" s="65"/>
    </row>
    <row r="15" spans="1:31">
      <c r="G15" s="65"/>
      <c r="I15" s="69"/>
    </row>
    <row r="18" spans="5:12">
      <c r="I18" s="67"/>
    </row>
    <row r="19" spans="5:12">
      <c r="E19" s="68"/>
      <c r="L19" s="65"/>
    </row>
    <row r="20" spans="5:12">
      <c r="L20" s="65"/>
    </row>
  </sheetData>
  <conditionalFormatting sqref="A1:AE20">
    <cfRule type="cellIs" dxfId="1" priority="1" stopIfTrue="1" operator="greaterThanOrEqual">
      <formula>0</formula>
    </cfRule>
    <cfRule type="cellIs" dxfId="0" priority="2" stopIfTrue="1" operator="lessThan">
      <formula>0</formula>
    </cfRule>
  </conditionalFormatting>
  <pageMargins left="0.7" right="0.7" top="0.75" bottom="0.75" header="0.3" footer="0.3"/>
  <pageSetup paperSize="0" orientation="portrait" horizontalDpi="0" verticalDpi="0" copies="0"/>
  <legacyDrawing r:id="rId1"/>
</worksheet>
</file>

<file path=customUI/_rels/customUI14.xml.rels>&#65279;<?xml version="1.0" encoding="utf-8"?><Relationships xmlns="http://schemas.openxmlformats.org/package/2006/relationships"><Relationship Type="http://schemas.openxmlformats.org/officeDocument/2006/relationships/image" Target="images/Picture5.png" Id="Picture5" /><Relationship Type="http://schemas.openxmlformats.org/officeDocument/2006/relationships/image" Target="images/Picture13.png" Id="Picture13" /><Relationship Type="http://schemas.openxmlformats.org/officeDocument/2006/relationships/image" Target="images/Picture18.png" Id="Picture18" /><Relationship Type="http://schemas.openxmlformats.org/officeDocument/2006/relationships/image" Target="images/Picture21.png" Id="Picture21" /><Relationship Type="http://schemas.openxmlformats.org/officeDocument/2006/relationships/image" Target="images/Axtria_Logo.png" Id="Axtria_Logo" /><Relationship Type="http://schemas.openxmlformats.org/officeDocument/2006/relationships/image" Target="images/Picture4.png" Id="Picture4" /><Relationship Type="http://schemas.openxmlformats.org/officeDocument/2006/relationships/image" Target="images/Picture9.png" Id="Picture9" /><Relationship Type="http://schemas.openxmlformats.org/officeDocument/2006/relationships/image" Target="images/Picture17.png" Id="Picture17" /><Relationship Type="http://schemas.openxmlformats.org/officeDocument/2006/relationships/image" Target="images/iconzm.png" Id="iconzm" /><Relationship Type="http://schemas.openxmlformats.org/officeDocument/2006/relationships/image" Target="images/Picture12.png" Id="Picture12" /><Relationship Type="http://schemas.openxmlformats.org/officeDocument/2006/relationships/image" Target="images/Picture20.png" Id="Picture20" /><Relationship Type="http://schemas.openxmlformats.org/officeDocument/2006/relationships/image" Target="images/error.png" Id="error" /><Relationship Type="http://schemas.openxmlformats.org/officeDocument/2006/relationships/image" Target="images/Picture3.png" Id="Picture3" /><Relationship Type="http://schemas.openxmlformats.org/officeDocument/2006/relationships/image" Target="images/Picture8.png" Id="Picture8" /><Relationship Type="http://schemas.openxmlformats.org/officeDocument/2006/relationships/image" Target="images/Picture16.png" Id="Picture16" /><Relationship Type="http://schemas.openxmlformats.org/officeDocument/2006/relationships/image" Target="images/uppercase.png" Id="uppercase" /><Relationship Type="http://schemas.openxmlformats.org/officeDocument/2006/relationships/image" Target="images/Picture7.png" Id="Picture7" /><Relationship Type="http://schemas.openxmlformats.org/officeDocument/2006/relationships/image" Target="images/Picture11.png" Id="Picture11" /><Relationship Type="http://schemas.openxmlformats.org/officeDocument/2006/relationships/image" Target="images/Picture2.png" Id="Picture2" /><Relationship Type="http://schemas.openxmlformats.org/officeDocument/2006/relationships/image" Target="images/Picture10.png" Id="Picture10" /><Relationship Type="http://schemas.openxmlformats.org/officeDocument/2006/relationships/image" Target="images/Picture15.png" Id="Picture15" /><Relationship Type="http://schemas.openxmlformats.org/officeDocument/2006/relationships/image" Target="images/Picture6.png" Id="Picture6" /><Relationship Type="http://schemas.openxmlformats.org/officeDocument/2006/relationships/image" Target="images/Picture19.png" Id="Picture19" /><Relationship Type="http://schemas.openxmlformats.org/officeDocument/2006/relationships/image" Target="images/CustomSheet.png" Id="CustomSheet" /><Relationship Type="http://schemas.openxmlformats.org/officeDocument/2006/relationships/image" Target="images/lowercase.png" Id="lowercase" /><Relationship Type="http://schemas.openxmlformats.org/officeDocument/2006/relationships/image" Target="images/Picture1.png" Id="Picture1" /><Relationship Type="http://schemas.openxmlformats.org/officeDocument/2006/relationships/image" Target="images/Picture22.png" Id="Picture22" /></Relationships>
</file>

<file path=customUI/customUI14.xml><?xml version="1.0" encoding="utf-8"?>
<customUI xmlns="http://schemas.microsoft.com/office/2009/07/customui" xmlns:ns="http://schemas.microsoft.com/office/2009/07/customui14">
  <ribbon>
    <tabs>
      <tab id="customTab" label="Axtria Toolbar">
        <group id="logoGroup" label="Axtria Toolbar"/>
        <group id="customGroup" label="General">
          <button id="makePresentable" label="Presentable" onAction="Presentable" size="large" imageMso="AccessFormWizard"/>
          <button id="checkError" label="Error Check" onAction="TraceErrorsInWorkbook" size="large" imageMso="Grammar"/>
          <button id="getTemplate" label="New Template" onAction="ImportSheetFromTemplate_Windows" size="large" imageMso="BibliographyAddNewSource"/>
          <menu id="caseChangeMenu" label="Font" size="large" imageMso="ChangeCase">
            <button id="makeUpper" label="Upper Case" onAction="upper" imageMso="ChangeStylesMenu"/>
            <button id="makeLower" label="Lower Case" onAction="lower" imageMso="FieldCodes"/>
            <button id="makeProper" label="Proper Case" onAction="proper" imageMso="ChangeCase"/>
            <button id="makeProperSentence" label="Sentance Case" onAction="properforsentence" imageMso="ParagraphMoreColumnsDialog"/>
            <button id="Axtria" label="AxtriaFont" onAction="AxtriaFont" imageMso="A"/>
          </menu>
          <splitButton id="cellFunctionsSplitButton" size="large">
            <button id="primaryCellFunctions" label="Cell Functions" imageMso="TableSelectVisibleCells"/>
            <menu id="cellFunctionsMenu" label="Cell Functions Menu">
              <button id="hideHeadingsButton" label="Hide Headings" onAction="HideHeadings" imageMso="TableInsert"/>
              <button id="showHeadingsButton" label="Show Headings" onAction="ShowHeadings" imageMso="TableRowsOrColumnsOrCellsInsert"/>
              <button id="hide_data" label="Hide Data" onAction="Hide_Data" imageMso="WindowHide"/>
              <button id="show_data" label="Show Data" onAction="Show_Data" imageMso="WindowUnhide"/>
              <button id="hide_columns" label="Hide Columns" onAction="Hide_Columns" imageMso="TableDeleteColumns"/>
              <button id="show_columns" label="Show Columns" onAction="Show_Columns" imageMso="TableRowsOrColumnsDistribute"/>
              <button id="hide_rows" label="Hide Rows" onAction="Hide_Rows" imageMso="TableDeleteRows"/>
              <button id="show_rows" label="Show Rows" onAction="Show_Rows" imageMso="TableInsertRowsAbove"/>
              <button id="remove_formulas" label="Remove Formulas" onAction="Remove_Formulas" imageMso="PivotTableOlapConvertToFormulas"/>
              <button id="hideGridlinesButton" label="Hide Gridlines" onAction="HideGridlines" imageMso="TableDelete"/>
              <button id="showGridlinesButton" label="Show Gridlines" onAction="ShowGridlines" imageMso="DataFormSource"/>
              <button id="lock_data" label="Lock Data" onAction="LockData" imageMso="Lock"/>
              <button id="unlock_data" label="Unlock Data" onAction="UnLockData" imageMso="HyperlinkOpenExcel"/>
            </menu>
          </splitButton>
          <button id="HideSheets" label="Hide/Unhide Sheets" onAction="Multihidefrm" size="large" imageMso="H"/>
          <button id="UnHideSheets" label="Unhide All Sheets" onAction="UnhideAllSheets" size="large" imageMso="Un"/>
        </group>
        <group id="numberFormatGroup" label="Number Formatting for 0s">
          <splitButton id="numberFormatDropdown" size="large">
            <button id="numberFormatButton" label="Number Format" imageMso="CalculatedNumber"/>
            <menu id="numberFormatMenu">
              <button id="formatK" label="Thousands" onAction="FormatAsThousands"/>
              <button id="formatM" label="Millions" onAction="FormatAsMillions"/>
              <button id="formatB" label="Billions" onAction="FormatAsBillions"/>
            </menu>
          </splitButton>
          <button id="Negative" label="-ve Indicator" onAction="ShowNegative" size="large" imageMso="N"/>
          <button id="Positive" label="-/+ve Indicator" onAction="ShowPositiveNegative" size="large" imageMso="X"/>
          <button id="Percentage" label="Convert to Percentage" onAction="ConvertToPercentage0" size="large" imageMso="P"/>
          <splitButton id="decimalDropdown" size="large">
            <button id="decimalFormatButton" label="Decimal Format" imageMso="DecimalsIncrease"/>
            <menu id="decimalFormatMenu">
              <button id="decimal0" label="0" onAction="FormatAsZeroDecimal"/>
              <button id="decimal1" label="0.0" onAction="FormatAsOneDecimal"/>
              <button id="decimal2" label="0.00" onAction="FormatAsTwoDecimals"/>
              <button id="decimal3" label="0.000" onAction="FormatAsThreeDecimals"/>
            </menu>
          </splitButton>
          <button id="formatFinancial" label="Finance Format" onAction="FormatFinancial" size="large" imageMso="Calculator"/>
          <splitButton id="DateDropdown" size="large">
            <button id="dateFormatButton" label="Date Format" imageMso="CalendarMonthDetailsSplitButton"/>
            <menu id="dateFormatMenu">
              <button id="date1" label="DD-MM-YYYY" onAction="FormatAsDDMMYYYY"/>
              <button id="date2" label="MM-DD-YYYY" onAction="FormatAsMMDDYYYY"/>
              <button id="date3" label="DD-MMM-YYYY" onAction="FormatAsDDMMMYYYY"/>
              <button id="date4" label="MMM-DD-YYYY" onAction="FormatAsMMMDDYYYY"/>
              <button id="date5" label="DD-MM" onAction="FormatAsDDMM"/>
              <button id="date6" label="DD-MMM" onAction="FormatAsDDMMM"/>
              <button id="date7" label="MM-DD" onAction="FormatAsMMDD"/>
              <button id="date8" label="MMM-DD" onAction="FormatAsMMMDD"/>
              <button id="date9" label="MM-YYYY" onAction="FormatAsMMYYYY"/>
              <button id="date10" label="MMM-YY" onAction="FormatAsMMMYY"/>
              <button id="date11" label="MMM-YYYY" onAction="FormatAsMMMYYYY"/>
              <button id="date12" label="Quarterly" onAction="ConvertToQuarterlyFormatWithNewColumn"/>
            </menu>
          </splitButton>
          <splitButton id="tableFunctionsDropdown" size="large">
            <button id="tableFunctionsButton" label="Table Functions" imageMso="TableSelectVisibleCells"/>
            <menu id="tableFunctionsMenu">
              <button id="removeTopBorderButton" label="Remove Top Border" onAction="RemoveTopBorder" imageMso="BorderTop"/>
              <button id="removeBottomBorderButton" label="Remove Bottom Border" onAction="RemoveBottomBorder" imageMso="BorderBottom"/>
              <button id="removeLeftBorderButton" label="Remove Left Border" onAction="RemoveLeftBorder" imageMso="BorderLeft"/>
              <button id="removeRightBorderButton" label="Remove Right Border" onAction="RemoveRightBorder" imageMso="BorderRight"/>
            </menu>
          </splitButton>
          <button id="centerselection" label="Center Along Selection" onAction="CenterAcrossSelection" size="large" imageMso="C"/>
        </group>
        <group id="currencyGroup" label="Currency Formatting">
          <splitButton id="currencyDropdown" size="large">
            <button id="currencyFormatButton" label="Currency Format" imageMso="AccountingFormat"/>
            <menu id="currencyFormatMenu">
              <button id="currencyRs" label="₹ (Rs.)" onAction="FormatAsRupees"/>
              <button id="currencyEuro" label="€ (Euro)" onAction="FormatAsEuros"/>
              <button id="currencyDollar" label="$ (Dollar)" onAction="FormatAsDollars"/>
              <button id="currencyDKK" label="kr (DKK)" onAction="FormatAsDanishKrone"/>
            </menu>
          </splitButton>
        </group>
        <group id="ChartGroup" label="Charts">
          <splitButton id="ChartDropdown" size="large">
            <button id="chartButton" label="Chart Format" imageMso="AddChartElementMenu"/>
            <menu id="chartMenu">
              <button id="barchart" label="Bar Chart" onAction="CreateBarChart"/>
              <button id="ring" label="Ring Chart" onAction="CreateRingChart"/>
              <button id="Pie" label="Pie Chart" onAction="CreatePieChart"/>
              <button id="Line" label="Line Chart" onAction="CreateLineChart"/>
              <button id="histogram" label="Histogram" onAction="CreateHistogram"/>
              <button id="Horizontal" label="Horizontal Bar Chart" onAction="CreateHorizontalBarChart"/>
            </menu>
          </splitButton>
        </group>
        <group id="codeRepos" label="Repositories">
          <button id="codeRepo" label="Code Repository" onAction="OpenModuleImportForm" size="large" imageMso="CreateShortcutMenuFromMacro"/>
          <splitButton id="countryFunctionsDropdown" size="large">
            <button id="countryButton" label="Choose Country"/>
            <menu id="countryDropdown" label="Select Country">
              <button id="India" label="India" onAction="selectCountry"/>
              <button id="China" label="China" onAction="selectCountry"/>
              <button id="USA" label="USA" onAction="selectCountry"/>
              <button id="UK" label="UK" onAction="selectCountry"/>
              <button id="Germany" label="Germany" onAction="selectCountry"/>
              <button id="Russia" label="Russia" onAction="selectCountry"/>
              <button id="Denmark" label="Denmark" onAction="selectCountry"/>
              <button id="RestOfWorld" label="R.O.W" onAction="selectCountry"/>
            </menu>
          </splitButton>
          <splitButton id="iconDropdownButton" size="large">
            <button id="insertIconButton" label="Insert Icon" imageMso="WordPicture"/>
            <menu id="iconDropdown" label="Select Icon">
              <button id="icon1" label="Play" image="Picture1" onAction="InsertIcon"/>
              <button id="icon2" label="Download" image="Picture2" onAction="InsertIcon"/>
              <button id="icon3" label="Calculators" image="Picture3" onAction="InsertIcon"/>
              <button id="icon4" label="Drugs" image="Picture4" onAction="InsertIcon"/>
              <button id="icon5" label="Market Research" image="Picture5" onAction="InsertIcon"/>
              <button id="icon6" label="Graph" image="Picture6" onAction="InsertIcon"/>
              <button id="icon7" label="Reload" image="Picture7" onAction="InsertIcon"/>
              <button id="icon8" label="Upload" image="Picture8" onAction="InsertIcon"/>
              <button id="icon9" label="Text" image="Picture9" onAction="InsertIcon"/>
              <button id="icon10" label="Email" image="Picture10" onAction="InsertIcon"/>
              <button id="icon11" label="Growth" image="Picture11" onAction="InsertIcon"/>
              <button id="icon12" label="Global Location" image="Picture12" onAction="InsertIcon"/>
              <button id="icon13" label="Chemical Composition" image="Picture13" onAction="InsertIcon"/>
              <button id="icon15" label="Person on Glucose" image="Picture15" onAction="InsertIcon"/>
              <button id="icon16" label="Add a Patient" image="Picture16" onAction="InsertIcon"/>
              <button id="icon17" label="User Profile" image="Picture17" onAction="InsertIcon"/>
              <button id="icon18" label="Calender with clock" image="Picture18" onAction="InsertIcon"/>
              <button id="icon19" label="Expense" image="Picture19" onAction="InsertIcon"/>
              <button id="icon20" label="Certificate" image="Picture20" onAction="InsertIcon"/>
              <button id="icon21" label="Save" image="Picture21" onAction="InsertIcon"/>
              <button id="icon22" label="Bottom Arrow File" image="Picture22" onAction="InsertIcon"/>
            </menu>
          </splitButto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Template 1</vt:lpstr>
      <vt:lpstr>Sheet2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DHRUV BATTA  17BCD7045</dc:creator>
  <cp:keywords/>
  <dc:description/>
  <cp:lastModifiedBy>DHRUV BATTA  17BCD7045</cp:lastModifiedBy>
  <dcterms:created xsi:type="dcterms:W3CDTF">2024-10-16T00:10:31Z</dcterms:created>
  <dcterms:modified xsi:type="dcterms:W3CDTF">2024-12-09T03:23:37Z</dcterms:modified>
  <cp:category/>
</cp:coreProperties>
</file>