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Picture5.png" ContentType="image/.PNG"/>
  <Override PartName="/customUI/images/Picture13.png" ContentType="image/.PNG"/>
  <Override PartName="/customUI/images/Picture18.png" ContentType="image/.PNG"/>
  <Override PartName="/customUI/images/Picture21.png" ContentType="image/.PNG"/>
  <Override PartName="/customUI/images/Axtria_Logo.png" ContentType="image/.PNG"/>
  <Override PartName="/customUI/images/Picture4.png" ContentType="image/.PNG"/>
  <Override PartName="/customUI/images/Picture9.png" ContentType="image/.PNG"/>
  <Override PartName="/customUI/images/Picture17.png" ContentType="image/.PNG"/>
  <Override PartName="/customUI/images/iconzm.png" ContentType="image/.PNG"/>
  <Override PartName="/customUI/images/Picture12.png" ContentType="image/.PNG"/>
  <Override PartName="/customUI/images/Picture20.png" ContentType="image/.PNG"/>
  <Override PartName="/customUI/images/error.png" ContentType="image/.PNG"/>
  <Override PartName="/customUI/images/Picture3.png" ContentType="image/.PNG"/>
  <Override PartName="/customUI/images/Picture8.png" ContentType="image/.PNG"/>
  <Override PartName="/customUI/images/Picture16.png" ContentType="image/.PNG"/>
  <Override PartName="/customUI/images/uppercase.png" ContentType="image/.PNG"/>
  <Override PartName="/customUI/images/Picture7.png" ContentType="image/.PNG"/>
  <Override PartName="/customUI/images/Picture11.png" ContentType="image/.PNG"/>
  <Override PartName="/customUI/images/Picture2.png" ContentType="image/.PNG"/>
  <Override PartName="/customUI/images/Picture10.png" ContentType="image/.PNG"/>
  <Override PartName="/customUI/images/Picture15.png" ContentType="image/.PNG"/>
  <Override PartName="/customUI/images/Picture6.png" ContentType="image/.PNG"/>
  <Override PartName="/customUI/images/Picture19.png" ContentType="image/.PNG"/>
  <Override PartName="/customUI/images/CustomSheet.png" ContentType="image/.PNG"/>
  <Override PartName="/customUI/images/lowercase.png" ContentType="image/.PNG"/>
  <Override PartName="/customUI/images/Picture1.png" ContentType="image/.PNG"/>
  <Override PartName="/customUI/images/Picture2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1bd8f3428854bb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ruv\Documents\Dhruv_axtia_excelToolbar\Final_Package\"/>
    </mc:Choice>
  </mc:AlternateContent>
  <xr:revisionPtr revIDLastSave="0" documentId="13_ncr:1_{A9A561A5-DFC6-4A7B-AE2F-680839E6201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43" r:id="rId1"/>
    <sheet name="Error Report" sheetId="44" r:id="rId2"/>
    <sheet name="Template 1" sheetId="4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4" i="45" l="1"/>
  <c r="O30" i="45" s="1"/>
  <c r="L34" i="45"/>
  <c r="M31" i="45" s="1"/>
  <c r="J34" i="45"/>
  <c r="K30" i="45" s="1"/>
  <c r="F34" i="45"/>
  <c r="G34" i="45" s="1"/>
  <c r="D34" i="45"/>
  <c r="E32" i="45" s="1"/>
  <c r="B34" i="45"/>
  <c r="C30" i="45" s="1"/>
  <c r="F33" i="45"/>
  <c r="D33" i="45"/>
  <c r="B33" i="45"/>
  <c r="C33" i="45" s="1"/>
  <c r="N29" i="45"/>
  <c r="L29" i="45"/>
  <c r="J29" i="45"/>
  <c r="K29" i="45" s="1"/>
  <c r="G23" i="45"/>
  <c r="E23" i="45"/>
  <c r="C23" i="45"/>
  <c r="G11" i="45"/>
  <c r="E11" i="45"/>
  <c r="C11" i="45"/>
  <c r="E33" i="45" l="1"/>
  <c r="G33" i="45"/>
  <c r="M29" i="45"/>
  <c r="O29" i="45"/>
  <c r="M30" i="45"/>
  <c r="C32" i="45"/>
  <c r="C31" i="45"/>
  <c r="G32" i="45"/>
  <c r="C29" i="45"/>
  <c r="E31" i="45"/>
  <c r="K32" i="45"/>
  <c r="K34" i="45"/>
  <c r="G29" i="45"/>
  <c r="G35" i="45" s="1"/>
  <c r="E30" i="45"/>
  <c r="K31" i="45"/>
  <c r="O32" i="45"/>
  <c r="C34" i="45"/>
  <c r="M34" i="45"/>
  <c r="O31" i="45"/>
  <c r="E34" i="45"/>
  <c r="O34" i="45"/>
  <c r="E29" i="45"/>
  <c r="G31" i="45"/>
  <c r="M32" i="45"/>
  <c r="G30" i="45"/>
  <c r="C35" i="45" l="1"/>
  <c r="E35" i="45"/>
  <c r="L20" i="43"/>
  <c r="L19" i="43"/>
</calcChain>
</file>

<file path=xl/sharedStrings.xml><?xml version="1.0" encoding="utf-8"?>
<sst xmlns="http://schemas.openxmlformats.org/spreadsheetml/2006/main" count="214" uniqueCount="118">
  <si>
    <t>Category</t>
  </si>
  <si>
    <t>Price</t>
  </si>
  <si>
    <t>A</t>
  </si>
  <si>
    <t>B</t>
  </si>
  <si>
    <t>C</t>
  </si>
  <si>
    <t>D</t>
  </si>
  <si>
    <t>E</t>
  </si>
  <si>
    <t>Units</t>
  </si>
  <si>
    <t>Dates</t>
  </si>
  <si>
    <t>Country</t>
  </si>
  <si>
    <t>Revenue ($)</t>
  </si>
  <si>
    <t>Expenses ($)</t>
  </si>
  <si>
    <t>Units Sold</t>
  </si>
  <si>
    <t>Profit Margin (%)</t>
  </si>
  <si>
    <t>Electronics</t>
  </si>
  <si>
    <t>USA</t>
  </si>
  <si>
    <t>Consumer Goods</t>
  </si>
  <si>
    <t>Germany</t>
  </si>
  <si>
    <t>Pharmaceuticals</t>
  </si>
  <si>
    <t>India</t>
  </si>
  <si>
    <t>Automotive</t>
  </si>
  <si>
    <t>Russia</t>
  </si>
  <si>
    <t>Retail</t>
  </si>
  <si>
    <t>China</t>
  </si>
  <si>
    <t>Technology Services</t>
  </si>
  <si>
    <t>Hospitality</t>
  </si>
  <si>
    <t>Energy</t>
  </si>
  <si>
    <t>F</t>
  </si>
  <si>
    <t>Free</t>
  </si>
  <si>
    <t xml:space="preserve"> </t>
  </si>
  <si>
    <t>Sheet Name</t>
  </si>
  <si>
    <t>Cell Address</t>
  </si>
  <si>
    <t>Error Type</t>
  </si>
  <si>
    <t>Reason for Error</t>
  </si>
  <si>
    <t>Sheet1</t>
  </si>
  <si>
    <t>$K$19</t>
  </si>
  <si>
    <t>Invalid function or variable name.</t>
  </si>
  <si>
    <t>$K$20</t>
  </si>
  <si>
    <t>Division by zero.</t>
  </si>
  <si>
    <t>DEF</t>
  </si>
  <si>
    <t>Q2-2021</t>
  </si>
  <si>
    <t>Q3-2021</t>
  </si>
  <si>
    <t>Q4-2021</t>
  </si>
  <si>
    <t>Q1-2022</t>
  </si>
  <si>
    <t>Q2-2022</t>
  </si>
  <si>
    <t>Q3-2022</t>
  </si>
  <si>
    <t>Q4-2022</t>
  </si>
  <si>
    <t>Q1-2023</t>
  </si>
  <si>
    <t>Canara Bank</t>
  </si>
  <si>
    <t>Assets</t>
  </si>
  <si>
    <t>Liabilities</t>
  </si>
  <si>
    <t xml:space="preserve">All values in rupees thousand except % </t>
  </si>
  <si>
    <t>2022-23</t>
  </si>
  <si>
    <t>2021-22</t>
  </si>
  <si>
    <t>2020-21</t>
  </si>
  <si>
    <t>Amount</t>
  </si>
  <si>
    <t>%</t>
  </si>
  <si>
    <t>Cash &amp; Balances with RBI</t>
  </si>
  <si>
    <t>Capital, Reserves &amp; Surplus</t>
  </si>
  <si>
    <t>73,60,71,800</t>
  </si>
  <si>
    <t>66,11,13,116</t>
  </si>
  <si>
    <t>58,88,49,321</t>
  </si>
  <si>
    <t>Bal. with Banks &amp; Money at Call and Short Notices</t>
  </si>
  <si>
    <t>1,30,45,13,930</t>
  </si>
  <si>
    <t>1,35,29,64,138</t>
  </si>
  <si>
    <t>Deposits</t>
  </si>
  <si>
    <t>11,79,21,86,067</t>
  </si>
  <si>
    <t>10,86,40,92,541</t>
  </si>
  <si>
    <t>10,10,87,45,827</t>
  </si>
  <si>
    <t>Investments</t>
  </si>
  <si>
    <t>2,82,01,28,998</t>
  </si>
  <si>
    <t>2,61,69,03,940</t>
  </si>
  <si>
    <t>Borrowings</t>
  </si>
  <si>
    <t>58,08,97,891</t>
  </si>
  <si>
    <t>46,28,49,576</t>
  </si>
  <si>
    <t>49,98,35,606</t>
  </si>
  <si>
    <t>Advances [Loans () &amp; PSL ()]</t>
  </si>
  <si>
    <t>Other Liabilities &amp; Provisions</t>
  </si>
  <si>
    <t>34,81,66,717</t>
  </si>
  <si>
    <t>29,29,93,574</t>
  </si>
  <si>
    <t>33,93,19,595</t>
  </si>
  <si>
    <t>Fixed &amp; Other Assets</t>
  </si>
  <si>
    <t>54,59,80,450</t>
  </si>
  <si>
    <t>60,43,58,515</t>
  </si>
  <si>
    <t>74,52,76,181</t>
  </si>
  <si>
    <t>Total</t>
  </si>
  <si>
    <t>13,45,73,22,475</t>
  </si>
  <si>
    <t>12,28,10,48,807</t>
  </si>
  <si>
    <t>11,53,67,50,349</t>
  </si>
  <si>
    <t>SLR</t>
  </si>
  <si>
    <t>ICICI Bank</t>
  </si>
  <si>
    <t>1,99,95,44,920</t>
  </si>
  <si>
    <t>1,70,24,55,603</t>
  </si>
  <si>
    <t>1,47,50,60,840</t>
  </si>
  <si>
    <t>50,91,21,002</t>
  </si>
  <si>
    <t>58,29,95,434</t>
  </si>
  <si>
    <t>87,09,70,599</t>
  </si>
  <si>
    <t>11,80,84,06,972</t>
  </si>
  <si>
    <t>10,64,57,16,132</t>
  </si>
  <si>
    <t>9,32,52,21,605</t>
  </si>
  <si>
    <t>3,62,32,97,355</t>
  </si>
  <si>
    <t>3,10,24,10,024</t>
  </si>
  <si>
    <t>2,81,28,65,399</t>
  </si>
  <si>
    <t>1,19,32,54,936</t>
  </si>
  <si>
    <t>1,07,23,13,597</t>
  </si>
  <si>
    <t>91,63,09,564</t>
  </si>
  <si>
    <t>10,19,63,83,053</t>
  </si>
  <si>
    <t>8,59,02,04,390</t>
  </si>
  <si>
    <t>7,33,72,90,904</t>
  </si>
  <si>
    <t>84,08,59,695</t>
  </si>
  <si>
    <t>69,24,92,088</t>
  </si>
  <si>
    <t>58,77,34,749</t>
  </si>
  <si>
    <t>82,80,03,392</t>
  </si>
  <si>
    <t>82,28,87,954</t>
  </si>
  <si>
    <t>15,84,20,66,523</t>
  </si>
  <si>
    <t>14,11,29,77,420</t>
  </si>
  <si>
    <t>12,30,43,26,758</t>
  </si>
  <si>
    <t>HSBC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</si>
</sst>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\'\-\'"/>
    <numFmt numFmtId="173" formatCode="mm\-dd\-yyyy"/>
  </numFmts>
  <fonts count="1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2"/>
      <color rgb="FF000000"/>
      <name val="&quot;Aptos Narrow&quot;"/>
    </font>
    <font>
      <sz val="10"/>
      <color rgb="FF000000"/>
      <name val="Arial"/>
      <family val="2"/>
    </font>
    <font>
      <sz val="12"/>
      <color rgb="FF000000"/>
      <name val="Helvetica"/>
      <family val="2"/>
    </font>
    <font>
      <b/>
      <sz val="12"/>
      <color rgb="FF000000"/>
      <name val="&quot;Aptos Narrow&quot;"/>
    </font>
  </fonts>
  <fills count="6">
    <fill>
      <patternFill patternType="none"/>
    </fill>
    <fill>
      <patternFill patternType="gray125"/>
    </fill>
    <fill>
      <patternFill patternType="solid">
        <fgColor rgb="FFDAF2D0"/>
        <bgColor rgb="FFDAF2D0"/>
      </patternFill>
    </fill>
    <fill>
      <patternFill patternType="solid">
        <fgColor rgb="FFFFFFFF"/>
        <bgColor rgb="FFFFFFFF"/>
      </patternFill>
    </fill>
    <fill>
      <patternFill patternType="solid">
        <fgColor rgb="FFFBE2D5"/>
        <bgColor rgb="FFFBE2D5"/>
      </patternFill>
    </fill>
    <fill>
      <patternFill patternType="solid">
        <fgColor rgb="FFC0E6F5"/>
        <bgColor rgb="FFC0E6F5"/>
      </patternFill>
    </fill>
  </fills>
  <borders count="23">
    <border>
      <left/>
      <right/>
      <top/>
      <bottom/>
      <diagonal/>
    </border>
    <border>
      <left/>
      <right/>
      <top style="thick">
        <color rgb="FFD3D3D3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D3D3D3"/>
      </left>
      <right/>
      <top/>
      <bottom/>
      <diagonal/>
    </border>
    <border>
      <left style="thin">
        <color rgb="FFD3D3D3"/>
      </left>
      <right/>
      <top style="thick">
        <color rgb="FFD3D3D3"/>
      </top>
      <bottom/>
      <diagonal/>
    </border>
    <border>
      <left style="thin">
        <color rgb="FFD3D3D3"/>
      </left>
      <right style="thick">
        <color rgb="FFD3D3D3"/>
      </right>
      <top style="thin">
        <color rgb="FFD3D3D3"/>
      </top>
      <bottom/>
      <diagonal/>
    </border>
    <border>
      <left style="thin">
        <color rgb="FFD3D3D3"/>
      </left>
      <right style="thick">
        <color rgb="FFD3D3D3"/>
      </right>
      <top style="thick">
        <color rgb="FFD3D3D3"/>
      </top>
      <bottom/>
      <diagonal/>
    </border>
    <border>
      <left/>
      <right/>
      <top style="thin">
        <color rgb="FFD3D3D3"/>
      </top>
      <bottom/>
      <diagonal/>
    </border>
    <border>
      <left style="thin">
        <color rgb="FFD3D3D3"/>
      </left>
      <right/>
      <top style="thin">
        <color rgb="FFD3D3D3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4" fillId="0" borderId="0" xfId="2"/>
    <xf numFmtId="0" fontId="3" fillId="0" borderId="1" xfId="0" applyFont="1" applyBorder="1"/>
    <xf numFmtId="0" fontId="0" fillId="0" borderId="2" xfId="0" applyBorder="1"/>
    <xf numFmtId="0" fontId="3" fillId="0" borderId="3" xfId="0" applyFont="1" applyBorder="1"/>
    <xf numFmtId="0" fontId="2" fillId="0" borderId="0" xfId="0" applyNumberFormat="1" applyFont="1"/>
    <xf numFmtId="173" fontId="0" fillId="0" borderId="0" xfId="0" applyNumberFormat="1"/>
    <xf numFmtId="2" fontId="2" fillId="0" borderId="1" xfId="0" applyNumberFormat="1" applyFont="1" applyBorder="1"/>
    <xf numFmtId="10" fontId="2" fillId="0" borderId="1" xfId="0" applyNumberFormat="1" applyFont="1" applyBorder="1"/>
    <xf numFmtId="2" fontId="2" fillId="0" borderId="6" xfId="0" applyNumberFormat="1" applyFont="1" applyBorder="1"/>
    <xf numFmtId="0" fontId="0" fillId="0" borderId="7" xfId="0" applyBorder="1"/>
    <xf numFmtId="0" fontId="0" fillId="0" borderId="8" xfId="0" applyBorder="1"/>
    <xf numFmtId="2" fontId="2" fillId="0" borderId="5" xfId="0" applyNumberFormat="1" applyFont="1" applyBorder="1"/>
    <xf numFmtId="0" fontId="2" fillId="0" borderId="9" xfId="0" applyNumberFormat="1" applyFont="1" applyBorder="1"/>
    <xf numFmtId="0" fontId="3" fillId="0" borderId="0" xfId="0" applyFont="1" applyBorder="1"/>
    <xf numFmtId="2" fontId="2" fillId="0" borderId="7" xfId="0" applyNumberFormat="1" applyFont="1" applyBorder="1"/>
    <xf numFmtId="0" fontId="3" fillId="0" borderId="4" xfId="0" applyFont="1" applyBorder="1"/>
    <xf numFmtId="0" fontId="3" fillId="0" borderId="6" xfId="0" applyFont="1" applyBorder="1"/>
    <xf numFmtId="0" fontId="2" fillId="0" borderId="0" xfId="0" applyFont="1" applyAlignment="1">
      <alignment horizontal="centerContinuous" vertical="center"/>
    </xf>
    <xf numFmtId="0" fontId="5" fillId="2" borderId="10" xfId="1" applyFont="1" applyFill="1" applyBorder="1" applyAlignment="1">
      <alignment horizontal="center"/>
    </xf>
    <xf numFmtId="0" fontId="6" fillId="0" borderId="10" xfId="1" applyFont="1" applyBorder="1"/>
    <xf numFmtId="0" fontId="7" fillId="3" borderId="0" xfId="1" applyFont="1" applyFill="1"/>
    <xf numFmtId="0" fontId="1" fillId="0" borderId="0" xfId="1"/>
    <xf numFmtId="0" fontId="8" fillId="4" borderId="11" xfId="1" applyFont="1" applyFill="1" applyBorder="1" applyAlignment="1">
      <alignment horizontal="center"/>
    </xf>
    <xf numFmtId="0" fontId="6" fillId="0" borderId="11" xfId="1" applyFont="1" applyBorder="1"/>
    <xf numFmtId="0" fontId="6" fillId="0" borderId="12" xfId="1" applyFont="1" applyBorder="1"/>
    <xf numFmtId="0" fontId="8" fillId="5" borderId="11" xfId="1" applyFont="1" applyFill="1" applyBorder="1" applyAlignment="1">
      <alignment horizontal="center"/>
    </xf>
    <xf numFmtId="0" fontId="8" fillId="4" borderId="13" xfId="1" applyFont="1" applyFill="1" applyBorder="1" applyAlignment="1">
      <alignment horizontal="center"/>
    </xf>
    <xf numFmtId="0" fontId="7" fillId="0" borderId="0" xfId="1" applyFont="1"/>
    <xf numFmtId="0" fontId="8" fillId="0" borderId="12" xfId="1" applyFont="1" applyBorder="1" applyAlignment="1">
      <alignment horizontal="center"/>
    </xf>
    <xf numFmtId="0" fontId="8" fillId="0" borderId="10" xfId="1" applyFont="1" applyBorder="1" applyAlignment="1">
      <alignment horizontal="center"/>
    </xf>
    <xf numFmtId="0" fontId="6" fillId="0" borderId="14" xfId="1" applyFont="1" applyBorder="1"/>
    <xf numFmtId="0" fontId="9" fillId="3" borderId="15" xfId="1" applyFont="1" applyFill="1" applyBorder="1" applyAlignment="1">
      <alignment horizontal="center"/>
    </xf>
    <xf numFmtId="0" fontId="8" fillId="3" borderId="10" xfId="1" applyFont="1" applyFill="1" applyBorder="1" applyAlignment="1">
      <alignment horizontal="center"/>
    </xf>
    <xf numFmtId="0" fontId="9" fillId="0" borderId="12" xfId="1" applyFont="1" applyBorder="1"/>
    <xf numFmtId="0" fontId="8" fillId="0" borderId="12" xfId="1" applyFont="1" applyBorder="1"/>
    <xf numFmtId="0" fontId="9" fillId="5" borderId="11" xfId="1" applyFont="1" applyFill="1" applyBorder="1"/>
    <xf numFmtId="0" fontId="9" fillId="3" borderId="15" xfId="1" applyFont="1" applyFill="1" applyBorder="1"/>
    <xf numFmtId="0" fontId="8" fillId="3" borderId="12" xfId="1" applyFont="1" applyFill="1" applyBorder="1"/>
    <xf numFmtId="0" fontId="9" fillId="3" borderId="12" xfId="1" applyFont="1" applyFill="1" applyBorder="1"/>
    <xf numFmtId="0" fontId="9" fillId="3" borderId="11" xfId="1" applyFont="1" applyFill="1" applyBorder="1"/>
    <xf numFmtId="0" fontId="10" fillId="0" borderId="12" xfId="1" applyFont="1" applyBorder="1"/>
    <xf numFmtId="4" fontId="5" fillId="0" borderId="12" xfId="1" applyNumberFormat="1" applyFont="1" applyBorder="1" applyAlignment="1">
      <alignment horizontal="right"/>
    </xf>
    <xf numFmtId="10" fontId="9" fillId="0" borderId="12" xfId="1" applyNumberFormat="1" applyFont="1" applyBorder="1" applyAlignment="1">
      <alignment horizontal="right"/>
    </xf>
    <xf numFmtId="0" fontId="5" fillId="0" borderId="12" xfId="1" applyFont="1" applyBorder="1" applyAlignment="1">
      <alignment horizontal="right"/>
    </xf>
    <xf numFmtId="10" fontId="11" fillId="0" borderId="12" xfId="1" applyNumberFormat="1" applyFont="1" applyBorder="1" applyAlignment="1">
      <alignment horizontal="right"/>
    </xf>
    <xf numFmtId="0" fontId="9" fillId="0" borderId="12" xfId="1" applyFont="1" applyBorder="1" applyAlignment="1">
      <alignment horizontal="right"/>
    </xf>
    <xf numFmtId="10" fontId="9" fillId="3" borderId="12" xfId="1" applyNumberFormat="1" applyFont="1" applyFill="1" applyBorder="1" applyAlignment="1">
      <alignment horizontal="right"/>
    </xf>
    <xf numFmtId="4" fontId="5" fillId="0" borderId="14" xfId="1" applyNumberFormat="1" applyFont="1" applyBorder="1" applyAlignment="1">
      <alignment horizontal="right"/>
    </xf>
    <xf numFmtId="0" fontId="9" fillId="0" borderId="14" xfId="1" applyFont="1" applyBorder="1" applyAlignment="1">
      <alignment horizontal="right"/>
    </xf>
    <xf numFmtId="0" fontId="5" fillId="0" borderId="14" xfId="1" applyFont="1" applyBorder="1" applyAlignment="1">
      <alignment horizontal="right"/>
    </xf>
    <xf numFmtId="4" fontId="9" fillId="0" borderId="14" xfId="1" applyNumberFormat="1" applyFont="1" applyBorder="1" applyAlignment="1">
      <alignment horizontal="right"/>
    </xf>
    <xf numFmtId="0" fontId="9" fillId="0" borderId="14" xfId="1" applyFont="1" applyBorder="1"/>
    <xf numFmtId="10" fontId="10" fillId="0" borderId="12" xfId="1" applyNumberFormat="1" applyFont="1" applyBorder="1"/>
    <xf numFmtId="0" fontId="9" fillId="0" borderId="0" xfId="1" applyFont="1"/>
    <xf numFmtId="0" fontId="9" fillId="2" borderId="10" xfId="1" applyFont="1" applyFill="1" applyBorder="1" applyAlignment="1">
      <alignment horizontal="center"/>
    </xf>
    <xf numFmtId="0" fontId="8" fillId="4" borderId="16" xfId="1" applyFont="1" applyFill="1" applyBorder="1" applyAlignment="1">
      <alignment horizontal="center"/>
    </xf>
    <xf numFmtId="0" fontId="6" fillId="0" borderId="16" xfId="1" applyFont="1" applyBorder="1"/>
    <xf numFmtId="0" fontId="6" fillId="0" borderId="17" xfId="1" applyFont="1" applyBorder="1"/>
    <xf numFmtId="0" fontId="8" fillId="5" borderId="0" xfId="1" applyFont="1" applyFill="1" applyAlignment="1">
      <alignment horizontal="center"/>
    </xf>
    <xf numFmtId="0" fontId="8" fillId="4" borderId="18" xfId="1" applyFont="1" applyFill="1" applyBorder="1" applyAlignment="1">
      <alignment horizontal="center"/>
    </xf>
    <xf numFmtId="0" fontId="8" fillId="0" borderId="15" xfId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0" fontId="9" fillId="0" borderId="15" xfId="1" applyFont="1" applyBorder="1" applyAlignment="1">
      <alignment horizontal="center"/>
    </xf>
    <xf numFmtId="0" fontId="9" fillId="0" borderId="15" xfId="1" applyFont="1" applyBorder="1"/>
    <xf numFmtId="0" fontId="11" fillId="0" borderId="0" xfId="1" applyFont="1" applyAlignment="1">
      <alignment horizontal="right"/>
    </xf>
    <xf numFmtId="10" fontId="9" fillId="0" borderId="15" xfId="1" applyNumberFormat="1" applyFont="1" applyBorder="1" applyAlignment="1">
      <alignment horizontal="right"/>
    </xf>
    <xf numFmtId="0" fontId="10" fillId="3" borderId="15" xfId="1" applyFont="1" applyFill="1" applyBorder="1"/>
    <xf numFmtId="0" fontId="9" fillId="0" borderId="19" xfId="1" applyFont="1" applyBorder="1" applyAlignment="1">
      <alignment horizontal="right"/>
    </xf>
    <xf numFmtId="0" fontId="9" fillId="0" borderId="19" xfId="1" applyFont="1" applyBorder="1"/>
    <xf numFmtId="0" fontId="8" fillId="0" borderId="15" xfId="1" applyFont="1" applyBorder="1"/>
    <xf numFmtId="9" fontId="9" fillId="0" borderId="12" xfId="1" applyNumberFormat="1" applyFont="1" applyBorder="1" applyAlignment="1">
      <alignment horizontal="right"/>
    </xf>
    <xf numFmtId="0" fontId="9" fillId="0" borderId="20" xfId="1" applyFont="1" applyBorder="1"/>
    <xf numFmtId="0" fontId="9" fillId="0" borderId="21" xfId="1" applyFont="1" applyBorder="1"/>
    <xf numFmtId="0" fontId="9" fillId="2" borderId="22" xfId="1" applyFont="1" applyFill="1" applyBorder="1" applyAlignment="1">
      <alignment horizontal="center"/>
    </xf>
    <xf numFmtId="0" fontId="8" fillId="4" borderId="22" xfId="1" applyFont="1" applyFill="1" applyBorder="1" applyAlignment="1">
      <alignment horizontal="center"/>
    </xf>
    <xf numFmtId="10" fontId="9" fillId="0" borderId="12" xfId="1" applyNumberFormat="1" applyFont="1" applyBorder="1"/>
    <xf numFmtId="0" fontId="9" fillId="0" borderId="12" xfId="1" applyFont="1" applyBorder="1" applyAlignment="1">
      <alignment horizontal="center"/>
    </xf>
    <xf numFmtId="10" fontId="9" fillId="0" borderId="12" xfId="1" applyNumberFormat="1" applyFont="1" applyBorder="1" applyAlignment="1">
      <alignment horizontal="center"/>
    </xf>
    <xf numFmtId="3" fontId="9" fillId="0" borderId="14" xfId="1" applyNumberFormat="1" applyFont="1" applyBorder="1" applyAlignment="1">
      <alignment horizontal="right"/>
    </xf>
    <xf numFmtId="3" fontId="9" fillId="0" borderId="12" xfId="1" applyNumberFormat="1" applyFont="1" applyBorder="1"/>
    <xf numFmtId="3" fontId="7" fillId="0" borderId="0" xfId="1" applyNumberFormat="1" applyFont="1"/>
    <xf numFmtId="0" fontId="12" fillId="0" borderId="15" xfId="1" applyFont="1" applyBorder="1"/>
  </cellXfs>
  <cellStyles count="3">
    <cellStyle name="Hyperlink" xfId="2" builtinId="8"/>
    <cellStyle name="Normal" xfId="0" builtinId="0"/>
    <cellStyle name="Normal 2" xfId="1" xr:uid="{00000000-0005-0000-0000-000006000000}"/>
  </cellStyles>
  <dxfs count="15">
    <dxf>
      <font>
        <color rgb="FFFF0000"/>
      </font>
    </dxf>
    <dxf>
      <font>
        <color rgb="FF00FF00"/>
      </font>
    </dxf>
    <dxf>
      <font>
        <color rgb="FFFF0000"/>
      </font>
    </dxf>
    <dxf>
      <font>
        <color rgb="FF00FF00"/>
      </font>
    </dxf>
    <dxf>
      <font>
        <color rgb="FFFF0000"/>
      </font>
    </dxf>
    <dxf>
      <font>
        <color rgb="FF00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fgColor rgb="FFF8F2EB"/>
          <bgColor rgb="FFF8F2EB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CA677"/>
          <bgColor rgb="FFCCA677"/>
        </patternFill>
      </fill>
    </dxf>
    <dxf>
      <fill>
        <patternFill patternType="solid">
          <fgColor rgb="FFF8F2EB"/>
          <bgColor rgb="FFF8F2EB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CA677"/>
          <bgColor rgb="FFCCA677"/>
        </patternFill>
      </fill>
    </dxf>
  </dxfs>
  <tableStyles count="2" defaultTableStyle="TableStyleMedium2" defaultPivotStyle="PivotStyleLight16">
    <tableStyle name="C3-style" pivot="0" table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3-style 2" pivot="0" count="3" xr9:uid="{86D9C349-F535-4EC6-BEBB-A373AD0D7449}">
      <tableStyleElement type="headerRow" dxfId="11"/>
      <tableStyleElement type="firstRowStripe" dxfId="10"/>
      <tableStyleElement type="secondRowStripe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8</xdr:col>
      <xdr:colOff>198120</xdr:colOff>
      <xdr:row>4</xdr:row>
      <xdr:rowOff>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FD7870B9-7BB7-C928-4E3A-DEF2E8716C58}"/>
            </a:ext>
          </a:extLst>
        </xdr:cNvPr>
        <xdr:cNvSpPr>
          <a:spLocks noChangeAspect="1"/>
        </xdr:cNvSpPr>
      </xdr:nvSpPr>
      <xdr:spPr>
        <a:xfrm>
          <a:off x="5425440" y="594360"/>
          <a:ext cx="198120" cy="19812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198120</xdr:colOff>
      <xdr:row>2</xdr:row>
      <xdr:rowOff>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266631AE-9D91-6EC0-7E1D-8662DDF7B581}"/>
            </a:ext>
          </a:extLst>
        </xdr:cNvPr>
        <xdr:cNvSpPr>
          <a:spLocks noChangeAspect="1"/>
        </xdr:cNvSpPr>
      </xdr:nvSpPr>
      <xdr:spPr>
        <a:xfrm>
          <a:off x="5425440" y="198120"/>
          <a:ext cx="198120" cy="198120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F628-FC27-442F-B2A2-2D528541DF45}">
  <sheetPr codeName="Sheet1"/>
  <dimension ref="A1:O22"/>
  <sheetViews>
    <sheetView tabSelected="1" zoomScale="90" zoomScaleNormal="90" workbookViewId="0">
      <selection activeCell="J1" sqref="J1:L9"/>
    </sheetView>
  </sheetViews>
  <sheetFormatPr defaultRowHeight="14.4"/>
  <cols>
    <col min="3" max="3" width="14" bestFit="1" customWidth="1"/>
    <col min="6" max="6" width="10.33203125" bestFit="1" customWidth="1"/>
    <col min="7" max="7" width="10.33203125" customWidth="1"/>
    <col min="10" max="10" width="17.5546875" bestFit="1" customWidth="1"/>
    <col min="12" max="12" width="13.88671875" bestFit="1" customWidth="1"/>
    <col min="13" max="13" width="11" bestFit="1" customWidth="1"/>
    <col min="14" max="14" width="9.109375" bestFit="1" customWidth="1"/>
    <col min="15" max="15" width="14.77734375" bestFit="1" customWidth="1"/>
  </cols>
  <sheetData>
    <row r="1" spans="1:15" ht="15.6" thickTop="1" thickBot="1">
      <c r="A1" s="21"/>
      <c r="B1" s="21" t="s">
        <v>39</v>
      </c>
      <c r="C1" s="21"/>
      <c r="F1" t="s">
        <v>8</v>
      </c>
      <c r="J1" s="5" t="s">
        <v>0</v>
      </c>
      <c r="K1" s="19" t="s">
        <v>9</v>
      </c>
      <c r="L1" s="20" t="s">
        <v>10</v>
      </c>
      <c r="M1" s="17" t="s">
        <v>11</v>
      </c>
      <c r="N1" s="7" t="s">
        <v>12</v>
      </c>
      <c r="O1" s="7" t="s">
        <v>13</v>
      </c>
    </row>
    <row r="2" spans="1:15" ht="15.6" thickTop="1" thickBot="1">
      <c r="A2" s="2" t="s">
        <v>0</v>
      </c>
      <c r="B2" s="2" t="s">
        <v>7</v>
      </c>
      <c r="C2" s="2" t="s">
        <v>1</v>
      </c>
      <c r="F2" s="9">
        <v>44365</v>
      </c>
      <c r="G2" s="1" t="s">
        <v>40</v>
      </c>
      <c r="J2" s="13" t="s">
        <v>14</v>
      </c>
      <c r="K2" s="14" t="s">
        <v>15</v>
      </c>
      <c r="L2" s="16">
        <v>12500000000</v>
      </c>
      <c r="M2" s="10">
        <v>3450000</v>
      </c>
      <c r="N2" s="12">
        <v>875000</v>
      </c>
      <c r="O2" s="11">
        <v>0.25600000000000001</v>
      </c>
    </row>
    <row r="3" spans="1:15" ht="15.6" thickTop="1" thickBot="1">
      <c r="A3" s="2" t="s">
        <v>2</v>
      </c>
      <c r="B3" s="8">
        <v>50</v>
      </c>
      <c r="C3" s="8">
        <v>20000</v>
      </c>
      <c r="F3" s="9">
        <v>44395</v>
      </c>
      <c r="G3" s="1" t="s">
        <v>41</v>
      </c>
      <c r="J3" s="13" t="s">
        <v>16</v>
      </c>
      <c r="K3" s="14" t="s">
        <v>17</v>
      </c>
      <c r="L3" s="16">
        <v>8700000000</v>
      </c>
      <c r="M3" s="18">
        <v>2980000</v>
      </c>
      <c r="N3" s="15">
        <v>1235000</v>
      </c>
      <c r="O3" s="11">
        <v>0.19800000000000001</v>
      </c>
    </row>
    <row r="4" spans="1:15" ht="15.6" thickTop="1" thickBot="1">
      <c r="A4" s="2" t="s">
        <v>3</v>
      </c>
      <c r="B4" s="8">
        <v>30</v>
      </c>
      <c r="C4" s="8">
        <v>3000000</v>
      </c>
      <c r="F4" s="9">
        <v>44426</v>
      </c>
      <c r="G4" s="1" t="s">
        <v>41</v>
      </c>
      <c r="J4" s="13" t="s">
        <v>18</v>
      </c>
      <c r="K4" s="14" t="s">
        <v>19</v>
      </c>
      <c r="L4" s="16">
        <v>15200000000</v>
      </c>
      <c r="M4" s="18">
        <v>5340000</v>
      </c>
      <c r="N4" s="15">
        <v>1450000</v>
      </c>
      <c r="O4" s="11">
        <v>0.30399999999999999</v>
      </c>
    </row>
    <row r="5" spans="1:15" ht="15.6" thickTop="1" thickBot="1">
      <c r="A5" s="2" t="s">
        <v>4</v>
      </c>
      <c r="B5" s="8">
        <v>20</v>
      </c>
      <c r="C5" s="8">
        <v>5000000</v>
      </c>
      <c r="F5" s="9">
        <v>44457</v>
      </c>
      <c r="G5" s="1" t="s">
        <v>41</v>
      </c>
      <c r="J5" s="13" t="s">
        <v>20</v>
      </c>
      <c r="K5" s="14" t="s">
        <v>21</v>
      </c>
      <c r="L5" s="16">
        <v>6400000000</v>
      </c>
      <c r="M5" s="18">
        <v>1870000</v>
      </c>
      <c r="N5" s="15">
        <v>520000</v>
      </c>
      <c r="O5" s="11">
        <v>0.182</v>
      </c>
    </row>
    <row r="6" spans="1:15" ht="15.6" thickTop="1" thickBot="1">
      <c r="A6" s="2" t="s">
        <v>5</v>
      </c>
      <c r="B6" s="8">
        <v>40</v>
      </c>
      <c r="C6" s="8">
        <v>775000000</v>
      </c>
      <c r="F6" s="9">
        <v>44487</v>
      </c>
      <c r="G6" s="1" t="s">
        <v>42</v>
      </c>
      <c r="J6" s="13" t="s">
        <v>22</v>
      </c>
      <c r="K6" s="14" t="s">
        <v>23</v>
      </c>
      <c r="L6" s="16">
        <v>4100000000</v>
      </c>
      <c r="M6" s="18">
        <v>920000</v>
      </c>
      <c r="N6" s="15">
        <v>980000</v>
      </c>
      <c r="O6" s="11">
        <v>0.22500000000000001</v>
      </c>
    </row>
    <row r="7" spans="1:15" ht="15.6" thickTop="1" thickBot="1">
      <c r="A7" s="2" t="s">
        <v>6</v>
      </c>
      <c r="B7" s="8">
        <v>60</v>
      </c>
      <c r="C7" s="8">
        <v>88812121.833000004</v>
      </c>
      <c r="F7" s="9">
        <v>44518</v>
      </c>
      <c r="G7" s="1" t="s">
        <v>42</v>
      </c>
      <c r="J7" s="13" t="s">
        <v>24</v>
      </c>
      <c r="K7" s="14" t="s">
        <v>15</v>
      </c>
      <c r="L7" s="16">
        <v>9300000000</v>
      </c>
      <c r="M7" s="18">
        <v>2410000</v>
      </c>
      <c r="N7" s="15">
        <v>1120000</v>
      </c>
      <c r="O7" s="11">
        <v>0.27800000000000002</v>
      </c>
    </row>
    <row r="8" spans="1:15" ht="15.6" thickTop="1" thickBot="1">
      <c r="A8" s="2" t="s">
        <v>27</v>
      </c>
      <c r="B8" s="8">
        <v>-30</v>
      </c>
      <c r="C8" s="8">
        <v>801212138</v>
      </c>
      <c r="F8" s="9">
        <v>44548</v>
      </c>
      <c r="G8" s="1" t="s">
        <v>42</v>
      </c>
      <c r="J8" s="13" t="s">
        <v>25</v>
      </c>
      <c r="K8" s="14" t="s">
        <v>19</v>
      </c>
      <c r="L8" s="16">
        <v>2500000000</v>
      </c>
      <c r="M8" s="18">
        <v>740000</v>
      </c>
      <c r="N8" s="15">
        <v>670000</v>
      </c>
      <c r="O8" s="11">
        <v>0.156</v>
      </c>
    </row>
    <row r="9" spans="1:15" ht="15" thickTop="1">
      <c r="A9" s="2" t="s">
        <v>28</v>
      </c>
      <c r="B9" s="8">
        <v>100</v>
      </c>
      <c r="C9" s="3">
        <v>0</v>
      </c>
      <c r="F9" s="9">
        <v>44579</v>
      </c>
      <c r="G9" s="1" t="s">
        <v>43</v>
      </c>
      <c r="J9" s="13" t="s">
        <v>26</v>
      </c>
      <c r="K9" s="14" t="s">
        <v>17</v>
      </c>
      <c r="L9" s="16">
        <v>18900000000</v>
      </c>
      <c r="M9" s="18">
        <v>6120000</v>
      </c>
      <c r="N9" s="15">
        <v>1760000</v>
      </c>
      <c r="O9" s="11">
        <v>0.28699999999999998</v>
      </c>
    </row>
    <row r="10" spans="1:15">
      <c r="F10" s="9">
        <v>44610</v>
      </c>
      <c r="G10" s="1" t="s">
        <v>43</v>
      </c>
    </row>
    <row r="11" spans="1:15">
      <c r="D11" s="8"/>
      <c r="F11" s="9">
        <v>44638</v>
      </c>
      <c r="G11" s="1" t="s">
        <v>43</v>
      </c>
    </row>
    <row r="12" spans="1:15">
      <c r="F12" s="9">
        <v>44669</v>
      </c>
      <c r="G12" s="1" t="s">
        <v>44</v>
      </c>
    </row>
    <row r="13" spans="1:15">
      <c r="F13" s="9">
        <v>44699</v>
      </c>
      <c r="G13" s="1" t="s">
        <v>44</v>
      </c>
      <c r="J13" s="6"/>
    </row>
    <row r="14" spans="1:15">
      <c r="D14" t="s">
        <v>29</v>
      </c>
      <c r="F14" s="9">
        <v>44730</v>
      </c>
      <c r="G14" s="1" t="s">
        <v>44</v>
      </c>
    </row>
    <row r="15" spans="1:15">
      <c r="F15" s="9">
        <v>44760</v>
      </c>
      <c r="G15" s="1" t="s">
        <v>45</v>
      </c>
    </row>
    <row r="16" spans="1:15">
      <c r="F16" s="9">
        <v>44791</v>
      </c>
      <c r="G16" s="1" t="s">
        <v>45</v>
      </c>
    </row>
    <row r="17" spans="6:12">
      <c r="F17" s="9">
        <v>44822</v>
      </c>
      <c r="G17" s="1" t="s">
        <v>45</v>
      </c>
    </row>
    <row r="18" spans="6:12">
      <c r="F18" s="9">
        <v>44852</v>
      </c>
      <c r="G18" s="1" t="s">
        <v>46</v>
      </c>
    </row>
    <row r="19" spans="6:12">
      <c r="F19" s="9">
        <v>44883</v>
      </c>
      <c r="G19" s="1" t="s">
        <v>46</v>
      </c>
      <c r="L19" t="e">
        <f>DI</f>
        <v>#NAME?</v>
      </c>
    </row>
    <row r="20" spans="6:12">
      <c r="F20" s="9">
        <v>44913</v>
      </c>
      <c r="G20" s="1" t="s">
        <v>46</v>
      </c>
      <c r="L20" t="e">
        <f>8/0</f>
        <v>#DIV/0!</v>
      </c>
    </row>
    <row r="21" spans="6:12">
      <c r="F21" s="9">
        <v>44944</v>
      </c>
      <c r="G21" s="1" t="s">
        <v>47</v>
      </c>
    </row>
    <row r="22" spans="6:12">
      <c r="F22" s="9">
        <v>44975</v>
      </c>
      <c r="G22" s="1" t="s">
        <v>47</v>
      </c>
    </row>
  </sheetData>
  <conditionalFormatting sqref="J2:K9">
    <cfRule type="cellIs" dxfId="8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0E05-B440-4097-859E-999AE8B8EEDB}">
  <sheetPr codeName="Sheet2"/>
  <dimension ref="A1:D3"/>
  <sheetViews>
    <sheetView zoomScale="90" zoomScaleNormal="90" workbookViewId="0"/>
  </sheetViews>
  <sheetFormatPr defaultRowHeight="14.4"/>
  <sheetData>
    <row r="1" spans="1:4">
      <c r="A1" t="s">
        <v>30</v>
      </c>
      <c r="B1" t="s">
        <v>31</v>
      </c>
      <c r="C1" t="s">
        <v>32</v>
      </c>
      <c r="D1" t="s">
        <v>33</v>
      </c>
    </row>
    <row r="2" spans="1:4">
      <c r="A2" t="s">
        <v>34</v>
      </c>
      <c r="B2" s="4" t="s">
        <v>35</v>
      </c>
      <c r="C2" t="e">
        <v>#NAME?</v>
      </c>
      <c r="D2" t="s">
        <v>36</v>
      </c>
    </row>
    <row r="3" spans="1:4">
      <c r="A3" t="s">
        <v>34</v>
      </c>
      <c r="B3" s="4" t="s">
        <v>37</v>
      </c>
      <c r="C3" t="e">
        <v>#DIV/0!</v>
      </c>
      <c r="D3" t="s">
        <v>38</v>
      </c>
    </row>
  </sheetData>
  <hyperlinks>
    <hyperlink ref="B2" location="'Sheet1'!$K$19" display="$K$19" xr:uid="{EA07B2A4-F24E-4E70-BCEC-8AEA167FEB63}"/>
    <hyperlink ref="B3" location="'Sheet1'!$K$20" display="$K$20" xr:uid="{EC3000A1-B8C9-4A30-A9E4-9D2BF501C44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C85D3-F5AD-4629-B4AA-CD68A299D8A3}">
  <sheetPr codeName="Sheet3"/>
  <dimension ref="A1:Z35"/>
  <sheetViews>
    <sheetView zoomScale="90" zoomScaleNormal="90" workbookViewId="0">
      <selection sqref="A1:O1"/>
    </sheetView>
  </sheetViews>
  <sheetFormatPr defaultColWidth="14.109375" defaultRowHeight="15.75" customHeight="1"/>
  <cols>
    <col min="1" max="1" width="51.33203125" style="25" customWidth="1"/>
    <col min="2" max="2" width="21.6640625" style="25" customWidth="1"/>
    <col min="3" max="3" width="14.109375" style="25"/>
    <col min="4" max="4" width="17.21875" style="25" customWidth="1"/>
    <col min="5" max="5" width="14.109375" style="25"/>
    <col min="6" max="6" width="22.21875" style="25" customWidth="1"/>
    <col min="7" max="8" width="14.109375" style="25"/>
    <col min="9" max="9" width="29.44140625" style="25" customWidth="1"/>
    <col min="10" max="10" width="25.5546875" style="25" customWidth="1"/>
    <col min="11" max="11" width="14.109375" style="25"/>
    <col min="12" max="12" width="17.21875" style="25" customWidth="1"/>
    <col min="13" max="13" width="14.109375" style="25"/>
    <col min="14" max="14" width="17.21875" style="25" customWidth="1"/>
    <col min="15" max="16384" width="14.109375" style="25"/>
  </cols>
  <sheetData>
    <row r="1" spans="1:26" ht="15.6">
      <c r="A1" s="22" t="s">
        <v>48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ht="15.6">
      <c r="A2" s="26" t="s">
        <v>49</v>
      </c>
      <c r="B2" s="27"/>
      <c r="C2" s="27"/>
      <c r="D2" s="27"/>
      <c r="E2" s="27"/>
      <c r="F2" s="27"/>
      <c r="G2" s="28"/>
      <c r="H2" s="29"/>
      <c r="I2" s="30" t="s">
        <v>50</v>
      </c>
      <c r="J2" s="27"/>
      <c r="K2" s="27"/>
      <c r="L2" s="27"/>
      <c r="M2" s="27"/>
      <c r="N2" s="27"/>
      <c r="O2" s="27"/>
      <c r="P2" s="31" t="s">
        <v>51</v>
      </c>
    </row>
    <row r="3" spans="1:26" ht="15.6">
      <c r="A3" s="32"/>
      <c r="B3" s="33" t="s">
        <v>52</v>
      </c>
      <c r="C3" s="34"/>
      <c r="D3" s="33" t="s">
        <v>53</v>
      </c>
      <c r="E3" s="34"/>
      <c r="F3" s="33" t="s">
        <v>54</v>
      </c>
      <c r="G3" s="34"/>
      <c r="H3" s="29"/>
      <c r="I3" s="35"/>
      <c r="J3" s="36" t="s">
        <v>52</v>
      </c>
      <c r="K3" s="34"/>
      <c r="L3" s="36" t="s">
        <v>53</v>
      </c>
      <c r="M3" s="34"/>
      <c r="N3" s="36" t="s">
        <v>54</v>
      </c>
      <c r="O3" s="23"/>
    </row>
    <row r="4" spans="1:26" ht="15.6">
      <c r="A4" s="37"/>
      <c r="B4" s="38" t="s">
        <v>55</v>
      </c>
      <c r="C4" s="37" t="s">
        <v>56</v>
      </c>
      <c r="D4" s="38" t="s">
        <v>55</v>
      </c>
      <c r="E4" s="37" t="s">
        <v>56</v>
      </c>
      <c r="F4" s="38" t="s">
        <v>55</v>
      </c>
      <c r="G4" s="37" t="s">
        <v>56</v>
      </c>
      <c r="H4" s="39"/>
      <c r="I4" s="40"/>
      <c r="J4" s="41" t="s">
        <v>55</v>
      </c>
      <c r="K4" s="42" t="s">
        <v>56</v>
      </c>
      <c r="L4" s="41" t="s">
        <v>55</v>
      </c>
      <c r="M4" s="42" t="s">
        <v>56</v>
      </c>
      <c r="N4" s="41" t="s">
        <v>55</v>
      </c>
      <c r="O4" s="43" t="s">
        <v>56</v>
      </c>
    </row>
    <row r="5" spans="1:26" ht="15.6">
      <c r="A5" s="44" t="s">
        <v>57</v>
      </c>
      <c r="B5" s="45">
        <v>549884454</v>
      </c>
      <c r="C5" s="46">
        <v>4.0899999999999999E-2</v>
      </c>
      <c r="D5" s="47">
        <v>516029125</v>
      </c>
      <c r="E5" s="48">
        <v>4.2000000000000003E-2</v>
      </c>
      <c r="F5" s="47">
        <v>431116229</v>
      </c>
      <c r="G5" s="46">
        <v>3.7400000000000003E-2</v>
      </c>
      <c r="H5" s="39"/>
      <c r="I5" s="40" t="s">
        <v>58</v>
      </c>
      <c r="J5" s="49" t="s">
        <v>59</v>
      </c>
      <c r="K5" s="50">
        <v>5.4699999999999999E-2</v>
      </c>
      <c r="L5" s="49" t="s">
        <v>60</v>
      </c>
      <c r="M5" s="50">
        <v>5.3800000000000001E-2</v>
      </c>
      <c r="N5" s="49" t="s">
        <v>61</v>
      </c>
      <c r="O5" s="50">
        <v>5.0999999999999997E-2</v>
      </c>
    </row>
    <row r="6" spans="1:26" ht="15.6">
      <c r="A6" s="44" t="s">
        <v>62</v>
      </c>
      <c r="B6" s="51">
        <v>864347542</v>
      </c>
      <c r="C6" s="46">
        <v>6.4199999999999993E-2</v>
      </c>
      <c r="D6" s="52" t="s">
        <v>63</v>
      </c>
      <c r="E6" s="48">
        <v>0.1062</v>
      </c>
      <c r="F6" s="52" t="s">
        <v>64</v>
      </c>
      <c r="G6" s="46">
        <v>0.1173</v>
      </c>
      <c r="H6" s="39"/>
      <c r="I6" s="40" t="s">
        <v>65</v>
      </c>
      <c r="J6" s="52" t="s">
        <v>66</v>
      </c>
      <c r="K6" s="50">
        <v>0.87629999999999997</v>
      </c>
      <c r="L6" s="52" t="s">
        <v>67</v>
      </c>
      <c r="M6" s="50">
        <v>0.88460000000000005</v>
      </c>
      <c r="N6" s="52" t="s">
        <v>68</v>
      </c>
      <c r="O6" s="50">
        <v>0.87619999999999998</v>
      </c>
    </row>
    <row r="7" spans="1:26" ht="15.6">
      <c r="A7" s="44" t="s">
        <v>69</v>
      </c>
      <c r="B7" s="51">
        <v>3190384505</v>
      </c>
      <c r="C7" s="46">
        <v>0.23710000000000001</v>
      </c>
      <c r="D7" s="52" t="s">
        <v>70</v>
      </c>
      <c r="E7" s="48">
        <v>0.2296</v>
      </c>
      <c r="F7" s="52" t="s">
        <v>71</v>
      </c>
      <c r="G7" s="46">
        <v>0.2268</v>
      </c>
      <c r="H7" s="39"/>
      <c r="I7" s="40" t="s">
        <v>72</v>
      </c>
      <c r="J7" s="52" t="s">
        <v>73</v>
      </c>
      <c r="K7" s="50">
        <v>4.3200000000000002E-2</v>
      </c>
      <c r="L7" s="52" t="s">
        <v>74</v>
      </c>
      <c r="M7" s="50">
        <v>3.7699999999999997E-2</v>
      </c>
      <c r="N7" s="52" t="s">
        <v>75</v>
      </c>
      <c r="O7" s="50">
        <v>4.3299999999999998E-2</v>
      </c>
    </row>
    <row r="8" spans="1:26" ht="15.6">
      <c r="A8" s="44" t="s">
        <v>76</v>
      </c>
      <c r="B8" s="51">
        <v>8306725524</v>
      </c>
      <c r="C8" s="46">
        <v>0.61729999999999996</v>
      </c>
      <c r="D8" s="53">
        <v>7036018239</v>
      </c>
      <c r="E8" s="48">
        <v>0.57289999999999996</v>
      </c>
      <c r="F8" s="53">
        <v>6390489861</v>
      </c>
      <c r="G8" s="46">
        <v>0.55389999999999995</v>
      </c>
      <c r="H8" s="39"/>
      <c r="I8" s="40" t="s">
        <v>77</v>
      </c>
      <c r="J8" s="52" t="s">
        <v>78</v>
      </c>
      <c r="K8" s="50">
        <v>2.5899999999999999E-2</v>
      </c>
      <c r="L8" s="52" t="s">
        <v>79</v>
      </c>
      <c r="M8" s="50">
        <v>2.3900000000000001E-2</v>
      </c>
      <c r="N8" s="52" t="s">
        <v>80</v>
      </c>
      <c r="O8" s="50">
        <v>2.9399999999999999E-2</v>
      </c>
    </row>
    <row r="9" spans="1:26" ht="15.6">
      <c r="A9" s="44" t="s">
        <v>81</v>
      </c>
      <c r="B9" s="54" t="s">
        <v>82</v>
      </c>
      <c r="C9" s="46">
        <v>4.0599999999999997E-2</v>
      </c>
      <c r="D9" s="52" t="s">
        <v>83</v>
      </c>
      <c r="E9" s="48">
        <v>4.9200000000000001E-2</v>
      </c>
      <c r="F9" s="52" t="s">
        <v>84</v>
      </c>
      <c r="G9" s="46">
        <v>6.4600000000000005E-2</v>
      </c>
      <c r="H9" s="39"/>
      <c r="I9" s="40"/>
      <c r="J9" s="55"/>
      <c r="K9" s="42"/>
      <c r="L9" s="55"/>
      <c r="M9" s="42"/>
      <c r="N9" s="55"/>
      <c r="O9" s="50"/>
    </row>
    <row r="10" spans="1:26" ht="15.6">
      <c r="A10" s="38" t="s">
        <v>85</v>
      </c>
      <c r="B10" s="51">
        <v>13457322475</v>
      </c>
      <c r="C10" s="46">
        <v>1</v>
      </c>
      <c r="D10" s="53">
        <v>12281048807</v>
      </c>
      <c r="E10" s="48">
        <v>1</v>
      </c>
      <c r="F10" s="53">
        <v>11536750349</v>
      </c>
      <c r="G10" s="46">
        <v>1</v>
      </c>
      <c r="H10" s="39"/>
      <c r="I10" s="38" t="s">
        <v>85</v>
      </c>
      <c r="J10" s="52" t="s">
        <v>86</v>
      </c>
      <c r="K10" s="50">
        <v>1</v>
      </c>
      <c r="L10" s="52" t="s">
        <v>87</v>
      </c>
      <c r="M10" s="50">
        <v>1</v>
      </c>
      <c r="N10" s="52" t="s">
        <v>88</v>
      </c>
      <c r="O10" s="50">
        <v>1</v>
      </c>
    </row>
    <row r="11" spans="1:26" ht="15.6">
      <c r="A11" s="44" t="s">
        <v>89</v>
      </c>
      <c r="B11" s="44"/>
      <c r="C11" s="46">
        <f>(C10-C5-C8-C9)/C10</f>
        <v>0.30120000000000002</v>
      </c>
      <c r="D11" s="46"/>
      <c r="E11" s="46">
        <f>(E10-E5-E8-E9)/E10</f>
        <v>0.33589999999999998</v>
      </c>
      <c r="F11" s="46"/>
      <c r="G11" s="46">
        <f>(G10-G5-G8-G9)/G10</f>
        <v>0.34410000000000007</v>
      </c>
      <c r="H11" s="39"/>
      <c r="I11" s="56"/>
      <c r="J11" s="44"/>
      <c r="K11" s="44"/>
      <c r="L11" s="56"/>
      <c r="M11" s="44"/>
      <c r="N11" s="44"/>
      <c r="O11" s="56"/>
    </row>
    <row r="12" spans="1:26" ht="15.6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</row>
    <row r="13" spans="1:26" ht="15.6">
      <c r="A13" s="58" t="s">
        <v>90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</row>
    <row r="14" spans="1:26" ht="15.6">
      <c r="A14" s="59" t="s">
        <v>49</v>
      </c>
      <c r="B14" s="60"/>
      <c r="C14" s="60"/>
      <c r="D14" s="60"/>
      <c r="E14" s="60"/>
      <c r="F14" s="60"/>
      <c r="G14" s="61"/>
      <c r="H14" s="62"/>
      <c r="I14" s="63" t="s">
        <v>50</v>
      </c>
      <c r="J14" s="60"/>
      <c r="K14" s="60"/>
      <c r="L14" s="60"/>
      <c r="M14" s="60"/>
      <c r="N14" s="60"/>
      <c r="O14" s="60"/>
    </row>
    <row r="15" spans="1:26" ht="15.6">
      <c r="A15" s="64"/>
      <c r="B15" s="65" t="s">
        <v>52</v>
      </c>
      <c r="C15" s="28"/>
      <c r="D15" s="65" t="s">
        <v>53</v>
      </c>
      <c r="E15" s="28"/>
      <c r="F15" s="65" t="s">
        <v>54</v>
      </c>
      <c r="G15" s="28"/>
      <c r="H15" s="29"/>
      <c r="I15" s="66"/>
      <c r="J15" s="65" t="s">
        <v>52</v>
      </c>
      <c r="K15" s="28"/>
      <c r="L15" s="65" t="s">
        <v>53</v>
      </c>
      <c r="M15" s="28"/>
      <c r="N15" s="65" t="s">
        <v>54</v>
      </c>
      <c r="O15" s="28"/>
    </row>
    <row r="16" spans="1:26" ht="15.6">
      <c r="A16" s="67"/>
      <c r="B16" s="38" t="s">
        <v>55</v>
      </c>
      <c r="C16" s="37" t="s">
        <v>56</v>
      </c>
      <c r="D16" s="38" t="s">
        <v>55</v>
      </c>
      <c r="E16" s="37" t="s">
        <v>56</v>
      </c>
      <c r="F16" s="38" t="s">
        <v>55</v>
      </c>
      <c r="G16" s="37" t="s">
        <v>56</v>
      </c>
      <c r="H16" s="39"/>
      <c r="I16" s="67"/>
      <c r="J16" s="38" t="s">
        <v>55</v>
      </c>
      <c r="K16" s="37" t="s">
        <v>56</v>
      </c>
      <c r="L16" s="38" t="s">
        <v>55</v>
      </c>
      <c r="M16" s="37" t="s">
        <v>56</v>
      </c>
      <c r="N16" s="38" t="s">
        <v>55</v>
      </c>
      <c r="O16" s="37" t="s">
        <v>56</v>
      </c>
    </row>
    <row r="17" spans="1:15" ht="15.6">
      <c r="A17" s="44" t="s">
        <v>57</v>
      </c>
      <c r="B17" s="45">
        <v>685261721</v>
      </c>
      <c r="C17" s="46">
        <v>4.326E-2</v>
      </c>
      <c r="D17" s="68">
        <v>1095228198</v>
      </c>
      <c r="E17" s="69">
        <v>7.7600000000000002E-2</v>
      </c>
      <c r="F17" s="69">
        <v>460311902</v>
      </c>
      <c r="G17" s="69">
        <v>3.7400000000000003E-2</v>
      </c>
      <c r="H17" s="39"/>
      <c r="I17" s="40" t="s">
        <v>58</v>
      </c>
      <c r="J17" s="49" t="s">
        <v>91</v>
      </c>
      <c r="K17" s="46">
        <v>0.12620000000000001</v>
      </c>
      <c r="L17" s="49" t="s">
        <v>92</v>
      </c>
      <c r="M17" s="50">
        <v>0.1206</v>
      </c>
      <c r="N17" s="67" t="s">
        <v>93</v>
      </c>
      <c r="O17" s="46">
        <v>0.11990000000000001</v>
      </c>
    </row>
    <row r="18" spans="1:15" ht="15.6">
      <c r="A18" s="44" t="s">
        <v>62</v>
      </c>
      <c r="B18" s="54" t="s">
        <v>94</v>
      </c>
      <c r="C18" s="46">
        <v>3.2140000000000002E-2</v>
      </c>
      <c r="D18" s="68" t="s">
        <v>95</v>
      </c>
      <c r="E18" s="69">
        <v>4.1300000000000003E-2</v>
      </c>
      <c r="F18" s="69" t="s">
        <v>96</v>
      </c>
      <c r="G18" s="69">
        <v>7.0800000000000002E-2</v>
      </c>
      <c r="H18" s="39"/>
      <c r="I18" s="70" t="s">
        <v>65</v>
      </c>
      <c r="J18" s="52" t="s">
        <v>97</v>
      </c>
      <c r="K18" s="46">
        <v>0.74539999999999995</v>
      </c>
      <c r="L18" s="52" t="s">
        <v>98</v>
      </c>
      <c r="M18" s="50">
        <v>0.75429999999999997</v>
      </c>
      <c r="N18" s="71" t="s">
        <v>99</v>
      </c>
      <c r="O18" s="46">
        <v>0.75790000000000002</v>
      </c>
    </row>
    <row r="19" spans="1:15" ht="15.6">
      <c r="A19" s="44" t="s">
        <v>69</v>
      </c>
      <c r="B19" s="54" t="s">
        <v>100</v>
      </c>
      <c r="C19" s="46">
        <v>0.22871</v>
      </c>
      <c r="D19" s="68" t="s">
        <v>101</v>
      </c>
      <c r="E19" s="69">
        <v>0.2198</v>
      </c>
      <c r="F19" s="69" t="s">
        <v>102</v>
      </c>
      <c r="G19" s="69">
        <v>0.2286</v>
      </c>
      <c r="H19" s="39"/>
      <c r="I19" s="40" t="s">
        <v>72</v>
      </c>
      <c r="J19" s="52" t="s">
        <v>103</v>
      </c>
      <c r="K19" s="46">
        <v>7.5300000000000006E-2</v>
      </c>
      <c r="L19" s="52" t="s">
        <v>104</v>
      </c>
      <c r="M19" s="50">
        <v>7.5999999999999998E-2</v>
      </c>
      <c r="N19" s="72" t="s">
        <v>105</v>
      </c>
      <c r="O19" s="46">
        <v>7.4499999999999997E-2</v>
      </c>
    </row>
    <row r="20" spans="1:15" ht="15.6">
      <c r="A20" s="44" t="s">
        <v>76</v>
      </c>
      <c r="B20" s="51" t="s">
        <v>106</v>
      </c>
      <c r="C20" s="46">
        <v>0.64363000000000004</v>
      </c>
      <c r="D20" s="68" t="s">
        <v>107</v>
      </c>
      <c r="E20" s="69">
        <v>0.60870000000000002</v>
      </c>
      <c r="F20" s="69" t="s">
        <v>108</v>
      </c>
      <c r="G20" s="69">
        <v>0.59630000000000005</v>
      </c>
      <c r="H20" s="39"/>
      <c r="I20" s="40" t="s">
        <v>77</v>
      </c>
      <c r="J20" s="52" t="s">
        <v>109</v>
      </c>
      <c r="K20" s="46">
        <v>5.3100000000000001E-2</v>
      </c>
      <c r="L20" s="52" t="s">
        <v>110</v>
      </c>
      <c r="M20" s="50">
        <v>4.9099999999999998E-2</v>
      </c>
      <c r="N20" s="72" t="s">
        <v>111</v>
      </c>
      <c r="O20" s="46">
        <v>4.7800000000000002E-2</v>
      </c>
    </row>
    <row r="21" spans="1:15" ht="15.6">
      <c r="A21" s="44" t="s">
        <v>81</v>
      </c>
      <c r="B21" s="54" t="s">
        <v>112</v>
      </c>
      <c r="C21" s="46">
        <v>5.2269999999999997E-2</v>
      </c>
      <c r="D21" s="52">
        <v>742139374</v>
      </c>
      <c r="E21" s="46">
        <v>5.2600000000000001E-2</v>
      </c>
      <c r="F21" s="69" t="s">
        <v>113</v>
      </c>
      <c r="G21" s="69">
        <v>6.6900000000000001E-2</v>
      </c>
      <c r="H21" s="39"/>
      <c r="I21" s="67"/>
      <c r="J21" s="55"/>
      <c r="K21" s="37"/>
      <c r="L21" s="55"/>
      <c r="M21" s="50"/>
      <c r="N21" s="72"/>
      <c r="O21" s="37"/>
    </row>
    <row r="22" spans="1:15" ht="15.6">
      <c r="A22" s="73" t="s">
        <v>85</v>
      </c>
      <c r="B22" s="51">
        <v>15842066523</v>
      </c>
      <c r="C22" s="46">
        <v>1</v>
      </c>
      <c r="D22" s="47">
        <v>14112977420</v>
      </c>
      <c r="E22" s="46">
        <v>1</v>
      </c>
      <c r="F22" s="69">
        <v>12304326758</v>
      </c>
      <c r="G22" s="69">
        <v>1</v>
      </c>
      <c r="H22" s="39"/>
      <c r="I22" s="38" t="s">
        <v>85</v>
      </c>
      <c r="J22" s="52" t="s">
        <v>114</v>
      </c>
      <c r="K22" s="74">
        <v>1</v>
      </c>
      <c r="L22" s="52" t="s">
        <v>115</v>
      </c>
      <c r="M22" s="50">
        <v>1</v>
      </c>
      <c r="N22" s="71" t="s">
        <v>116</v>
      </c>
      <c r="O22" s="74">
        <v>1</v>
      </c>
    </row>
    <row r="23" spans="1:15" ht="15.6">
      <c r="A23" s="44" t="s">
        <v>89</v>
      </c>
      <c r="B23" s="44"/>
      <c r="C23" s="46">
        <f>(C22-C17-C20-C21)</f>
        <v>0.26084000000000002</v>
      </c>
      <c r="D23" s="46"/>
      <c r="E23" s="46">
        <f>(E22-E17-E20-E21)</f>
        <v>0.2611</v>
      </c>
      <c r="F23" s="46"/>
      <c r="G23" s="46">
        <f>(G22-G17-G20-G21)</f>
        <v>0.29939999999999994</v>
      </c>
      <c r="H23" s="39"/>
      <c r="I23" s="44"/>
      <c r="J23" s="44"/>
      <c r="K23" s="44"/>
      <c r="L23" s="44"/>
      <c r="M23" s="44"/>
      <c r="N23" s="44"/>
      <c r="O23" s="44"/>
    </row>
    <row r="24" spans="1:15" ht="15.6">
      <c r="A24" s="75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76"/>
    </row>
    <row r="25" spans="1:15" ht="15.6">
      <c r="A25" s="77" t="s">
        <v>117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34"/>
    </row>
    <row r="26" spans="1:15" ht="15.6">
      <c r="A26" s="78" t="s">
        <v>49</v>
      </c>
      <c r="B26" s="23"/>
      <c r="C26" s="23"/>
      <c r="D26" s="23"/>
      <c r="E26" s="23"/>
      <c r="F26" s="23"/>
      <c r="G26" s="34"/>
      <c r="H26" s="29"/>
      <c r="I26" s="78" t="s">
        <v>50</v>
      </c>
      <c r="J26" s="23"/>
      <c r="K26" s="23"/>
      <c r="L26" s="23"/>
      <c r="M26" s="23"/>
      <c r="N26" s="23"/>
      <c r="O26" s="34"/>
    </row>
    <row r="27" spans="1:15" ht="15.6">
      <c r="A27" s="64"/>
      <c r="B27" s="33" t="s">
        <v>52</v>
      </c>
      <c r="C27" s="34"/>
      <c r="D27" s="33" t="s">
        <v>53</v>
      </c>
      <c r="E27" s="34"/>
      <c r="F27" s="33" t="s">
        <v>54</v>
      </c>
      <c r="G27" s="34"/>
      <c r="H27" s="29"/>
      <c r="I27" s="66"/>
      <c r="J27" s="33" t="s">
        <v>52</v>
      </c>
      <c r="K27" s="34"/>
      <c r="L27" s="33" t="s">
        <v>53</v>
      </c>
      <c r="M27" s="34"/>
      <c r="N27" s="33" t="s">
        <v>54</v>
      </c>
      <c r="O27" s="34"/>
    </row>
    <row r="28" spans="1:15" ht="15.6">
      <c r="A28" s="67"/>
      <c r="B28" s="38" t="s">
        <v>55</v>
      </c>
      <c r="C28" s="37" t="s">
        <v>56</v>
      </c>
      <c r="D28" s="38" t="s">
        <v>55</v>
      </c>
      <c r="E28" s="37" t="s">
        <v>56</v>
      </c>
      <c r="F28" s="38" t="s">
        <v>55</v>
      </c>
      <c r="G28" s="37" t="s">
        <v>56</v>
      </c>
      <c r="H28" s="39"/>
      <c r="I28" s="67"/>
      <c r="J28" s="38" t="s">
        <v>55</v>
      </c>
      <c r="K28" s="37" t="s">
        <v>56</v>
      </c>
      <c r="L28" s="38" t="s">
        <v>55</v>
      </c>
      <c r="M28" s="37" t="s">
        <v>56</v>
      </c>
      <c r="N28" s="38" t="s">
        <v>55</v>
      </c>
      <c r="O28" s="37" t="s">
        <v>56</v>
      </c>
    </row>
    <row r="29" spans="1:15" ht="15.6">
      <c r="A29" s="44" t="s">
        <v>57</v>
      </c>
      <c r="B29" s="52">
        <v>94485937</v>
      </c>
      <c r="C29" s="79">
        <f t="shared" ref="C29:C34" si="0">B29/$B$34</f>
        <v>3.2245993395023299E-2</v>
      </c>
      <c r="D29" s="49">
        <v>279140398</v>
      </c>
      <c r="E29" s="79">
        <f t="shared" ref="E29:E34" si="1">D29/$D$34</f>
        <v>0.1128706099414095</v>
      </c>
      <c r="F29" s="49">
        <v>70882614</v>
      </c>
      <c r="G29" s="79">
        <f t="shared" ref="G29:G34" si="2">F29/$F$34</f>
        <v>3.0825788036307918E-2</v>
      </c>
      <c r="H29" s="39"/>
      <c r="I29" s="40" t="s">
        <v>58</v>
      </c>
      <c r="J29" s="52">
        <f>86334160+271701140</f>
        <v>358035300</v>
      </c>
      <c r="K29" s="79">
        <f t="shared" ref="K29:K32" si="3">J29/$J$34</f>
        <v>0.12218965367285491</v>
      </c>
      <c r="L29" s="80">
        <f>44991660+281780300</f>
        <v>326771960</v>
      </c>
      <c r="M29" s="81">
        <f t="shared" ref="M29:M32" si="4">L29/$L$34</f>
        <v>0.13213046445878418</v>
      </c>
      <c r="N29" s="49">
        <f>44991660+249662076</f>
        <v>294653736</v>
      </c>
      <c r="O29" s="79">
        <f t="shared" ref="O29:O32" si="5">N29/$N$34</f>
        <v>0.12814050015201514</v>
      </c>
    </row>
    <row r="30" spans="1:15" ht="15.6">
      <c r="A30" s="44" t="s">
        <v>62</v>
      </c>
      <c r="B30" s="52">
        <v>332046909</v>
      </c>
      <c r="C30" s="79">
        <f t="shared" si="0"/>
        <v>0.11332038157648693</v>
      </c>
      <c r="D30" s="49">
        <v>229703843</v>
      </c>
      <c r="E30" s="79">
        <f t="shared" si="1"/>
        <v>9.2880905275831011E-2</v>
      </c>
      <c r="F30" s="49">
        <v>447417595</v>
      </c>
      <c r="G30" s="79">
        <f t="shared" si="2"/>
        <v>0.19457521624674651</v>
      </c>
      <c r="H30" s="39"/>
      <c r="I30" s="40" t="s">
        <v>65</v>
      </c>
      <c r="J30" s="82">
        <v>1878511754</v>
      </c>
      <c r="K30" s="79">
        <f t="shared" si="3"/>
        <v>0.64109516754813622</v>
      </c>
      <c r="L30" s="83">
        <v>1854817497</v>
      </c>
      <c r="M30" s="81">
        <f t="shared" si="4"/>
        <v>0.74999671748117414</v>
      </c>
      <c r="N30" s="49">
        <v>1652714658</v>
      </c>
      <c r="O30" s="79">
        <f t="shared" si="5"/>
        <v>0.71874087109720775</v>
      </c>
    </row>
    <row r="31" spans="1:15" ht="15.6">
      <c r="A31" s="44" t="s">
        <v>69</v>
      </c>
      <c r="B31" s="52">
        <v>1209572942</v>
      </c>
      <c r="C31" s="79">
        <f t="shared" si="0"/>
        <v>0.41280091341562186</v>
      </c>
      <c r="D31" s="49">
        <v>954152393</v>
      </c>
      <c r="E31" s="79">
        <f t="shared" si="1"/>
        <v>0.38581216959848813</v>
      </c>
      <c r="F31" s="49">
        <v>834942600</v>
      </c>
      <c r="G31" s="79">
        <f t="shared" si="2"/>
        <v>0.36310404142380848</v>
      </c>
      <c r="H31" s="39"/>
      <c r="I31" s="40" t="s">
        <v>72</v>
      </c>
      <c r="J31" s="52">
        <v>448193457</v>
      </c>
      <c r="K31" s="79">
        <f t="shared" si="3"/>
        <v>0.15295866996709426</v>
      </c>
      <c r="L31" s="84">
        <v>121022697</v>
      </c>
      <c r="M31" s="81">
        <f t="shared" si="4"/>
        <v>4.8935609911770601E-2</v>
      </c>
      <c r="N31" s="49">
        <v>134295802</v>
      </c>
      <c r="O31" s="79">
        <f t="shared" si="5"/>
        <v>5.8403234488755972E-2</v>
      </c>
    </row>
    <row r="32" spans="1:15" ht="15.6">
      <c r="A32" s="44" t="s">
        <v>76</v>
      </c>
      <c r="B32" s="52">
        <v>1035742540</v>
      </c>
      <c r="C32" s="79">
        <f t="shared" si="0"/>
        <v>0.35347638139826731</v>
      </c>
      <c r="D32" s="49">
        <v>818462488</v>
      </c>
      <c r="E32" s="79">
        <f t="shared" si="1"/>
        <v>0.33094586414798893</v>
      </c>
      <c r="F32" s="49">
        <v>716730742</v>
      </c>
      <c r="G32" s="79">
        <f t="shared" si="2"/>
        <v>0.31169547347672161</v>
      </c>
      <c r="H32" s="39"/>
      <c r="I32" s="40" t="s">
        <v>77</v>
      </c>
      <c r="J32" s="52">
        <v>245420016</v>
      </c>
      <c r="K32" s="79">
        <f t="shared" si="3"/>
        <v>8.3756508811914654E-2</v>
      </c>
      <c r="L32" s="83">
        <v>170488666</v>
      </c>
      <c r="M32" s="81">
        <f t="shared" si="4"/>
        <v>6.8937208148271131E-2</v>
      </c>
      <c r="N32" s="49">
        <v>217794099</v>
      </c>
      <c r="O32" s="79">
        <f t="shared" si="5"/>
        <v>9.4715394262021177E-2</v>
      </c>
    </row>
    <row r="33" spans="1:15" ht="15.6">
      <c r="A33" s="44" t="s">
        <v>81</v>
      </c>
      <c r="B33" s="52">
        <f>7542076+250770123</f>
        <v>258312199</v>
      </c>
      <c r="C33" s="79">
        <f t="shared" si="0"/>
        <v>8.8156330214600565E-2</v>
      </c>
      <c r="D33" s="49">
        <f>7400876+184240822</f>
        <v>191641698</v>
      </c>
      <c r="E33" s="79">
        <f t="shared" si="1"/>
        <v>7.7490451036282465E-2</v>
      </c>
      <c r="F33" s="49">
        <f>221703705+7781039</f>
        <v>229484744</v>
      </c>
      <c r="G33" s="79">
        <f t="shared" si="2"/>
        <v>9.9799480816415501E-2</v>
      </c>
      <c r="H33" s="39"/>
      <c r="I33" s="67"/>
      <c r="J33" s="52"/>
      <c r="K33" s="37"/>
      <c r="L33" s="37"/>
      <c r="M33" s="81"/>
      <c r="N33" s="49"/>
      <c r="O33" s="79"/>
    </row>
    <row r="34" spans="1:15" ht="15.6">
      <c r="A34" s="73" t="s">
        <v>85</v>
      </c>
      <c r="B34" s="52">
        <f>SUM(B29:B33)</f>
        <v>2930160527</v>
      </c>
      <c r="C34" s="79">
        <f t="shared" si="0"/>
        <v>1</v>
      </c>
      <c r="D34" s="37">
        <f>SUM(D29:D33)</f>
        <v>2473100820</v>
      </c>
      <c r="E34" s="79">
        <f t="shared" si="1"/>
        <v>1</v>
      </c>
      <c r="F34" s="49">
        <f>SUM(F29:F33)</f>
        <v>2299458295</v>
      </c>
      <c r="G34" s="79">
        <f t="shared" si="2"/>
        <v>1</v>
      </c>
      <c r="H34" s="39"/>
      <c r="I34" s="85" t="s">
        <v>85</v>
      </c>
      <c r="J34" s="52">
        <f>SUM(J29:J32)</f>
        <v>2930160527</v>
      </c>
      <c r="K34" s="37">
        <f>J34/$J$34</f>
        <v>1</v>
      </c>
      <c r="L34" s="37">
        <f>SUM(L29:L32)</f>
        <v>2473100820</v>
      </c>
      <c r="M34" s="81">
        <f>L34/$L$34</f>
        <v>1</v>
      </c>
      <c r="N34" s="49">
        <f>SUM(N29:N33)</f>
        <v>2299458295</v>
      </c>
      <c r="O34" s="79">
        <f>N34/$N$34</f>
        <v>1</v>
      </c>
    </row>
    <row r="35" spans="1:15" ht="15.6">
      <c r="A35" s="44" t="s">
        <v>89</v>
      </c>
      <c r="B35" s="44"/>
      <c r="C35" s="46">
        <f>(C34-C29-C32-C33)</f>
        <v>0.5261212949921088</v>
      </c>
      <c r="D35" s="46"/>
      <c r="E35" s="46">
        <f>(E34-E29-E32-E33)</f>
        <v>0.47869307487431911</v>
      </c>
      <c r="F35" s="46"/>
      <c r="G35" s="46">
        <f>(G34-G29-G32-G33)</f>
        <v>0.55767925767055493</v>
      </c>
      <c r="H35" s="39"/>
      <c r="I35" s="44"/>
      <c r="J35" s="44"/>
      <c r="K35" s="44"/>
      <c r="L35" s="44"/>
      <c r="M35" s="44"/>
      <c r="N35" s="44"/>
      <c r="O35" s="44"/>
    </row>
  </sheetData>
  <mergeCells count="27">
    <mergeCell ref="A25:O25"/>
    <mergeCell ref="A26:G26"/>
    <mergeCell ref="I26:O26"/>
    <mergeCell ref="B27:C27"/>
    <mergeCell ref="D27:E27"/>
    <mergeCell ref="F27:G27"/>
    <mergeCell ref="J27:K27"/>
    <mergeCell ref="L27:M27"/>
    <mergeCell ref="N27:O27"/>
    <mergeCell ref="A13:O13"/>
    <mergeCell ref="A14:G14"/>
    <mergeCell ref="I14:O14"/>
    <mergeCell ref="B15:C15"/>
    <mergeCell ref="D15:E15"/>
    <mergeCell ref="F15:G15"/>
    <mergeCell ref="J15:K15"/>
    <mergeCell ref="L15:M15"/>
    <mergeCell ref="N15:O15"/>
    <mergeCell ref="A1:O1"/>
    <mergeCell ref="A2:G2"/>
    <mergeCell ref="I2:O2"/>
    <mergeCell ref="B3:C3"/>
    <mergeCell ref="D3:E3"/>
    <mergeCell ref="F3:G3"/>
    <mergeCell ref="J3:K3"/>
    <mergeCell ref="L3:M3"/>
    <mergeCell ref="N3:O3"/>
  </mergeCell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Picture5" Type="http://schemas.openxmlformats.org/officeDocument/2006/relationships/image" Target="images/Picture5.png"/><Relationship Id="Picture13" Type="http://schemas.openxmlformats.org/officeDocument/2006/relationships/image" Target="images/Picture13.png"/><Relationship Id="Picture18" Type="http://schemas.openxmlformats.org/officeDocument/2006/relationships/image" Target="images/Picture18.png"/><Relationship Id="Picture21" Type="http://schemas.openxmlformats.org/officeDocument/2006/relationships/image" Target="images/Picture21.png"/><Relationship Id="Axtria_Logo" Type="http://schemas.openxmlformats.org/officeDocument/2006/relationships/image" Target="images/Axtria_Logo.png"/><Relationship Id="Picture4" Type="http://schemas.openxmlformats.org/officeDocument/2006/relationships/image" Target="images/Picture4.png"/><Relationship Id="Picture9" Type="http://schemas.openxmlformats.org/officeDocument/2006/relationships/image" Target="images/Picture9.png"/><Relationship Id="Picture17" Type="http://schemas.openxmlformats.org/officeDocument/2006/relationships/image" Target="images/Picture17.png"/><Relationship Id="iconzm" Type="http://schemas.openxmlformats.org/officeDocument/2006/relationships/image" Target="images/iconzm.png"/><Relationship Id="Picture12" Type="http://schemas.openxmlformats.org/officeDocument/2006/relationships/image" Target="images/Picture12.png"/><Relationship Id="Picture20" Type="http://schemas.openxmlformats.org/officeDocument/2006/relationships/image" Target="images/Picture20.png"/><Relationship Id="error" Type="http://schemas.openxmlformats.org/officeDocument/2006/relationships/image" Target="images/error.png"/><Relationship Id="Picture3" Type="http://schemas.openxmlformats.org/officeDocument/2006/relationships/image" Target="images/Picture3.png"/><Relationship Id="Picture8" Type="http://schemas.openxmlformats.org/officeDocument/2006/relationships/image" Target="images/Picture8.png"/><Relationship Id="Picture16" Type="http://schemas.openxmlformats.org/officeDocument/2006/relationships/image" Target="images/Picture16.png"/><Relationship Id="uppercase" Type="http://schemas.openxmlformats.org/officeDocument/2006/relationships/image" Target="images/uppercase.png"/><Relationship Id="Picture7" Type="http://schemas.openxmlformats.org/officeDocument/2006/relationships/image" Target="images/Picture7.png"/><Relationship Id="Picture11" Type="http://schemas.openxmlformats.org/officeDocument/2006/relationships/image" Target="images/Picture11.png"/><Relationship Id="Picture2" Type="http://schemas.openxmlformats.org/officeDocument/2006/relationships/image" Target="images/Picture2.png"/><Relationship Id="Picture10" Type="http://schemas.openxmlformats.org/officeDocument/2006/relationships/image" Target="images/Picture10.png"/><Relationship Id="Picture15" Type="http://schemas.openxmlformats.org/officeDocument/2006/relationships/image" Target="images/Picture15.png"/><Relationship Id="Picture6" Type="http://schemas.openxmlformats.org/officeDocument/2006/relationships/image" Target="images/Picture6.png"/><Relationship Id="Picture19" Type="http://schemas.openxmlformats.org/officeDocument/2006/relationships/image" Target="images/Picture19.png"/><Relationship Id="CustomSheet" Type="http://schemas.openxmlformats.org/officeDocument/2006/relationships/image" Target="images/CustomSheet.png"/><Relationship Id="lowercase" Type="http://schemas.openxmlformats.org/officeDocument/2006/relationships/image" Target="images/lowercase.png"/><Relationship Id="Picture1" Type="http://schemas.openxmlformats.org/officeDocument/2006/relationships/image" Target="images/Picture1.png"/><Relationship Id="Picture22" Type="http://schemas.openxmlformats.org/officeDocument/2006/relationships/image" Target="images/Picture22.png"/></Relationships>
</file>

<file path=customUI/customUI14.xml><?xml version="1.0" encoding="utf-8"?>
<customUI xmlns="http://schemas.microsoft.com/office/2009/07/customui" xmlns:ns="http://schemas.microsoft.com/office/2009/07/customui14">
  <ribbon>
    <tabs>
      <tab id="customTab" label="Axtria Toolbar">
        <group id="logoGroup" label="Axtria Toolbar"/>
        <group id="customGroup" label="General">
          <button id="makePresentable" label="Presentable" onAction="Presentable" size="large" imageMso="AccessFormWizard"/>
          <button id="checkError" label="Error Check" onAction="TraceErrorsInWorkbook" size="large" imageMso="Grammar"/>
          <menu id="caseChangeMenu" label="Font" size="large" imageMso="ChangeCase">
            <button id="makeUpper" label="Upper Case" onAction="upper" imageMso="ChangeStylesMenu"/>
            <button id="makeLower" label="Lower Case" onAction="lower" imageMso="FieldCodes"/>
            <button id="makeProper" label="Proper Case" onAction="proper" imageMso="ChangeCase"/>
            <button id="makeProperSentence" label="Sentance Case" onAction="properforsentence" imageMso="ParagraphMoreColumnsDialog"/>
            <button id="Axtria" label="AxtriaFont" onAction="AxtriaFont" imageMso="A"/>
          </menu>
          <splitButton id="cellFunctionsSplitButton" size="large">
            <button id="primaryCellFunctions" label="Cell Functions" imageMso="TableSelectVisibleCells"/>
            <menu id="cellFunctionsMenu" label="Cell Functions Menu">
              <button id="hideHeadingsButton" label="Hide Headings" onAction="HideHeadings" imageMso="TableInsert"/>
              <button id="showHeadingsButton" label="Show Headings" onAction="ShowHeadings" imageMso="TableRowsOrColumnsOrCellsInsert"/>
              <button id="hide_data" label="Hide Data" onAction="Hide_Data" imageMso="WindowHide"/>
              <button id="show_data" label="Show Data" onAction="Show_Data" imageMso="WindowUnhide"/>
              <button id="hide_columns" label="Hide Columns" onAction="Hide_Columns" imageMso="TableDeleteColumns"/>
              <button id="show_columns" label="Show Columns" onAction="Show_Columns" imageMso="TableRowsOrColumnsDistribute"/>
              <button id="hide_rows" label="Hide Rows" onAction="Hide_Rows" imageMso="TableDeleteRows"/>
              <button id="show_rows" label="Show Rows" onAction="Show_Rows" imageMso="TableInsertRowsAbove"/>
              <button id="remove_formulas" label="Remove Formulas" onAction="Remove_Formulas" imageMso="PivotTableOlapConvertToFormulas"/>
              <button id="hideGridlinesButton" label="Hide Gridlines" onAction="HideGridlines" imageMso="TableDelete"/>
              <button id="showGridlinesButton" label="Show Gridlines" onAction="ShowGridlines" imageMso="DataFormSource"/>
              <button id="lock_data" label="Lock Data" onAction="LockData" imageMso="Lock"/>
              <button id="unlock_data" label="Unlock Data" onAction="UnLockData" imageMso="HyperlinkOpenExcel"/>
            </menu>
          </splitButton>
          <button id="HideSheets" label="Hide/Unhide Sheets" onAction="Multihidefrm" size="large" imageMso="OutlineSymbolsShowHide"/>
          <button id="UnHideSheets" label="Unhide All Sheets" onAction="UnhideAllSheets" size="large" imageMso="ReadingViewResearchPane"/>
        </group>
        <group id="numberFormatGroup" label="Formatting">
          <splitButton id="numberFormatDropdown" size="large">
            <button id="numberFormatButton" label="Order of Magnitude" imageMso="CalculatedNumber"/>
            <menu id="numberFormatMenu">
              <button id="formatK" label="Thousands" onAction="FormatAsThousands"/>
              <button id="formatM" label="Millions" onAction="FormatAsMillions"/>
              <button id="formatB" label="Billions" onAction="FormatAsBillions"/>
            </menu>
          </splitButton>
          <splitButton id="currencyDropdown" size="large">
            <button id="currencyFormatButton" label="Currency Format" imageMso="AccountingFormat"/>
            <menu id="currencyFormatMenu">
              <button id="currencyRs" label="₹ (Rs.)" onAction="FormatAsRupees"/>
              <button id="currencyEuro" label="€ (Euro)" onAction="FormatAsEuros"/>
              <button id="currencyDollar" label="$ (Dollar)" onAction="FormatAsDollars"/>
              <button id="currencyDKK" label="kr (DKK)" onAction="FormatAsDanishKrone"/>
            </menu>
          </splitButton>
          <button id="Negative" label="-ve Indicator" onAction="ShowNegative" size="large" imageMso="QuickSearchImportanceGallery"/>
          <button id="Positive" label="-/+ve Indicator" onAction="ShowPositiveNegative" size="large" imageMso="PivotPlusMinusButtonsShowHide"/>
          <button id="Percentage" label="Convert to Percentage" onAction="ConvertToPercentage0" size="large" imageMso="ApplyPercentageFormat"/>
          <splitButton id="decimalDropdown" size="large">
            <button id="decimalFormatButton" label="Decimal Format" imageMso="DecimalsIncrease"/>
            <menu id="decimalFormatMenu">
              <button id="decimal0" label="0" onAction="FormatAsZeroDecimal"/>
              <button id="decimal1" label="0.0" onAction="FormatAsOneDecimal"/>
              <button id="decimal2" label="0.00" onAction="FormatAsTwoDecimals"/>
              <button id="decimal3" label="0.000" onAction="FormatAsThreeDecimals"/>
            </menu>
          </splitButton>
          <button id="formatFinancial" label="Finance Format" onAction="FormatFinancial" size="large" imageMso="Calculator"/>
          <splitButton id="DateDropdown" size="large">
            <button id="dateFormatButton" label="Date Format" imageMso="CalendarMonthDetailsSplitButton"/>
            <menu id="dateFormatMenu">
              <button id="date1" label="DD-MM-YYYY" onAction="FormatAsDDMMYYYY"/>
              <button id="date2" label="MM-DD-YYYY" onAction="FormatAsMMDDYYYY"/>
              <button id="date3" label="DD-MMM-YYYY" onAction="FormatAsDDMMMYYYY"/>
              <button id="date4" label="MMM-DD-YYYY" onAction="FormatAsMMMDDYYYY"/>
              <button id="date5" label="DD-MM" onAction="FormatAsDDMM"/>
              <button id="date6" label="DD-MMM" onAction="FormatAsDDMMM"/>
              <button id="date7" label="MM-DD" onAction="FormatAsMMDD"/>
              <button id="date8" label="MMM-DD" onAction="FormatAsMMMDD"/>
              <button id="date9" label="MM-YYYY" onAction="FormatAsMMYYYY"/>
              <button id="date10" label="MMM-YY" onAction="FormatAsMMMYY"/>
              <button id="date11" label="MMM-YYYY" onAction="FormatAsMMMYYYY"/>
              <button id="date12" label="Quarterly" onAction="ConvertToQuarterlyFormatWithNewColumn"/>
            </menu>
          </splitButton>
          <splitButton id="tableFunctionsDropdown" size="large">
            <button id="tableFunctionsButton" label="Table Functions" imageMso="TableSelectVisibleCells"/>
            <menu id="tableFunctionsMenu">
              <button id="addTopHeadingBorderButton" label="Top Heading Border" onAction="HeadingTopBorder" imageMso="BorderTop"/>
              <button id="addBottomHeadingBorderButton" label="Bottom Heading Border" onAction="HeadingBottomBorder" imageMso="BorderBottom"/>
              <button id="addLeftHeadingBorderButton" label="Left Heading Border" onAction="HeadingLeftBorder" imageMso="BorderLeft"/>
              <button id="addRightHeadingBorderButton" label="Right Heading Border" onAction="HeadingRightBorder" imageMso="BorderRight"/>
              <button id="addAllHeadingBorderButton" label="All Heading Border" onAction="HeadingAllBorder" imageMso="BorderInside"/>
              <menuSeparator id="addRemoveSeparator1"/>
              <button id="addTopBorderButton" label="Top Border" onAction="TopBorder" imageMso="BorderTop"/>
              <button id="addBottomBorderButton" label="Bottom Border" onAction="BottomBorder" imageMso="BorderBottom"/>
              <button id="addLeftBorderButton" label="Left Border" onAction="LeftBorder" imageMso="BorderLeft"/>
              <button id="addRightBorderButton" label="Right Border" onAction="RightBorder" imageMso="BorderRight"/>
              <button id="addAllBorderButton" label="All Border" onAction="AllBorder" imageMso="BorderInside"/>
              <menuSeparator id="addRemoveSeparator"/>
              <button id="removeTopBorderButton" label="Remove Top Border" onAction="RemoveTopBorder" imageMso="BorderTop"/>
              <button id="removeBottomBorderButton" label="Remove Bottom Border" onAction="RemoveBottomBorder" imageMso="BorderBottom"/>
              <button id="removeLeftBorderButton" label="Remove Left Border" onAction="RemoveLeftBorder" imageMso="BorderLeft"/>
              <button id="removeRightBorderButton" label="Remove Right Border" onAction="RemoveRightBorder" imageMso="BorderRight"/>
              <button id="removeAllMiddleBordersButton" label="Remove All Middle Borders" onAction="RemoveAllMiddleBorders" imageMso="BorderInside"/>
            </menu>
          </splitButton>
          <button id="centerselection" label="Center Along Selection" onAction="CenterAcrossSelection" size="large" imageMso="AccessMergeCells"/>
          <button id="clearFormatting" label="Reset to Standard Formatting" onAction="ClearFormattingAndReset" size="large" imageMso="ClearFormatting"/>
        </group>
        <group id="ChartGroup" label="Charts">
          <splitButton id="ChartDropdown" size="large">
            <button id="chartButton" label="Chart Format" imageMso="AddChartElementMenu"/>
            <menu id="chartMenu">
              <button id="barchart" label="Bar Chart" onAction="CreateBarChart"/>
              <button id="ring" label="Ring Chart" onAction="CreateRingChart"/>
              <button id="Pie" label="Pie Chart" onAction="CreatePieChart"/>
              <button id="Line" label="Line Chart" onAction="CreateLineChart"/>
              <button id="histogram" label="Histogram" onAction="CreateHistogram"/>
              <button id="Horizontal" label="Horizontal Bar Chart" onAction="CreateHorizontalBarChart"/>
            </menu>
          </splitButton>
        </group>
        <group id="codeRepos" label="Repositories">
          <button id="getTemplate" label="New Template" onAction="ImportSheetFromTemplate_Windows" size="large" imageMso="BibliographyAddNewSource"/>
          <button id="codeRepo" label="Code Repository" onAction="OpenModuleImportForm" size="large" imageMso="CreateShortcutMenuFromMacro"/>
          <splitButton id="countryFunctionsDropdown" size="large">
            <button id="countryButton" label="Choose Country" imageMso="SendCopyFlag"/>
            <menu id="countryDropdown" label="Select Country">
              <button id="India" label="India" onAction="selectCountry"/>
              <button id="China" label="China" onAction="selectCountry"/>
              <button id="USA" label="USA" onAction="selectCountry"/>
              <button id="UK" label="UK" onAction="selectCountry"/>
              <button id="Germany" label="Germany" onAction="selectCountry"/>
              <button id="Russia" label="Russia" onAction="selectCountry"/>
              <button id="Denmark" label="Denmark" onAction="selectCountry"/>
              <button id="RestOfWorld" label="R.O.W" onAction="selectCountry"/>
            </menu>
          </splitButton>
          <splitButton id="iconDropdownButton" size="large">
            <button id="insertIconButton" label="Insert Icon" imageMso="WordPicture"/>
            <menu id="iconDropdown" label="Select Icon">
              <button id="icon1" label="Play" image="Picture1" onAction="InsertIcon"/>
              <button id="icon2" label="Download" image="Picture2" onAction="InsertIcon"/>
              <button id="icon3" label="Calculators" image="Picture3" onAction="InsertIcon"/>
              <button id="icon4" label="Drugs" image="Picture4" onAction="InsertIcon"/>
              <button id="icon5" label="Market Research" image="Picture5" onAction="InsertIcon"/>
              <button id="icon6" label="Graph" image="Picture6" onAction="InsertIcon"/>
              <button id="icon7" label="Reload" image="Picture7" onAction="InsertIcon"/>
              <button id="icon8" label="Upload" image="Picture8" onAction="InsertIcon"/>
              <button id="icon9" label="Text" image="Picture9" onAction="InsertIcon"/>
              <button id="icon10" label="Email" image="Picture10" onAction="InsertIcon"/>
              <button id="icon11" label="Growth" image="Picture11" onAction="InsertIcon"/>
              <button id="icon12" label="Global Location" image="Picture12" onAction="InsertIcon"/>
              <button id="icon13" label="Chemical Composition" image="Picture13" onAction="InsertIcon"/>
              <button id="icon15" label="Person on Glucose" image="Picture15" onAction="InsertIcon"/>
              <button id="icon16" label="Add a Patient" image="Picture16" onAction="InsertIcon"/>
              <button id="icon17" label="User Profile" image="Picture17" onAction="InsertIcon"/>
              <button id="icon18" label="Calender with clock" image="Picture18" onAction="InsertIcon"/>
              <button id="icon19" label="Expense" image="Picture19" onAction="InsertIcon"/>
              <button id="icon20" label="Certificate" image="Picture20" onAction="InsertIcon"/>
              <button id="icon21" label="Save" image="Picture21" onAction="InsertIcon"/>
              <button id="icon22" label="Bottom Arrow File" image="Picture22" onAction="InsertIcon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Error Report</vt:lpstr>
      <vt:lpstr>Template 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DHRUV BATTA  17BCD7045</dc:creator>
  <cp:keywords/>
  <dc:description/>
  <cp:lastModifiedBy>DHRUV BATTA  17BCD7045</cp:lastModifiedBy>
  <dcterms:created xsi:type="dcterms:W3CDTF">2024-10-16T00:10:31Z</dcterms:created>
  <dcterms:modified xsi:type="dcterms:W3CDTF">2024-12-20T05:23:32Z</dcterms:modified>
  <cp:category/>
</cp:coreProperties>
</file>