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ee8ec7ba0360db/Desktop/excel projects/"/>
    </mc:Choice>
  </mc:AlternateContent>
  <xr:revisionPtr revIDLastSave="0" documentId="8_{46870CAC-1980-4AE6-8666-86B6198EAF38}" xr6:coauthVersionLast="47" xr6:coauthVersionMax="47" xr10:uidLastSave="{00000000-0000-0000-0000-000000000000}"/>
  <bookViews>
    <workbookView xWindow="-108" yWindow="-108" windowWidth="23256" windowHeight="12456" xr2:uid="{C7B1B448-0759-47C1-8CA6-5EA9E919FC2B}"/>
  </bookViews>
  <sheets>
    <sheet name="MLB UMPIRE ASS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FD1048575" i="1" l="1" a="1"/>
  <c r="XFD1048575" i="1" s="1"/>
  <c r="XFD1048574" i="1" a="1"/>
  <c r="XFD1048574" i="1" s="1"/>
  <c r="XFD1048573" i="1" a="1"/>
  <c r="XFD1048573" i="1" s="1"/>
  <c r="XFD1048572" i="1" a="1"/>
  <c r="XFD1048572" i="1" s="1"/>
  <c r="XFD1048571" i="1" a="1"/>
  <c r="XFD1048571" i="1" s="1"/>
  <c r="XFD1048570" i="1" a="1"/>
  <c r="XFD1048570" i="1" s="1"/>
  <c r="XFD1048569" i="1" a="1"/>
  <c r="XFD1048569" i="1" s="1"/>
  <c r="XFD1048568" i="1" a="1"/>
  <c r="XFD1048568" i="1" s="1"/>
  <c r="XFD1048567" i="1" a="1"/>
  <c r="XFD1048567" i="1" s="1"/>
  <c r="XFD1048566" i="1" a="1"/>
  <c r="XFD1048566" i="1" s="1"/>
  <c r="XFD1048565" i="1" a="1"/>
  <c r="XFD1048565" i="1" s="1"/>
  <c r="XFD1048564" i="1" a="1"/>
  <c r="XFD1048564" i="1" s="1"/>
  <c r="XFD1048563" i="1" a="1"/>
  <c r="XFD1048563" i="1" s="1"/>
  <c r="XFD1048562" i="1" a="1"/>
  <c r="XFD1048562" i="1" s="1"/>
  <c r="XFD1048561" i="1" a="1"/>
  <c r="XFD1048561" i="1" s="1"/>
  <c r="XFD1048560" i="1" a="1"/>
  <c r="XFD1048560" i="1" s="1"/>
  <c r="XFD1048559" i="1" a="1"/>
  <c r="XFD1048559" i="1" s="1"/>
  <c r="XFD1048558" i="1" a="1"/>
  <c r="XFD1048558" i="1" s="1"/>
  <c r="XFD1048557" i="1" a="1"/>
  <c r="XFD1048557" i="1" s="1"/>
  <c r="XFD1048556" i="1" a="1"/>
  <c r="XFD1048556" i="1" s="1"/>
  <c r="XFD1048555" i="1" a="1"/>
  <c r="XFD1048555" i="1" s="1"/>
  <c r="XFD1048554" i="1" a="1"/>
  <c r="XFD1048554" i="1" s="1"/>
  <c r="XFD1048553" i="1" a="1"/>
  <c r="XFD1048553" i="1" s="1"/>
  <c r="XFD1048552" i="1" a="1"/>
  <c r="XFD1048552" i="1" s="1"/>
  <c r="XFD1048551" i="1" a="1"/>
  <c r="XFD1048551" i="1" s="1"/>
  <c r="XFD1048550" i="1" a="1"/>
  <c r="XFD1048550" i="1" s="1"/>
  <c r="C25" i="1"/>
  <c r="G19" i="1"/>
  <c r="F19" i="1"/>
  <c r="E19" i="1"/>
  <c r="D19" i="1"/>
  <c r="H18" i="1"/>
  <c r="H17" i="1"/>
  <c r="H16" i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<sst xmlns="http://schemas.openxmlformats.org/spreadsheetml/2006/main" count="52" uniqueCount="24">
  <si>
    <t>MLB UMPIRE ASSIGNMENT</t>
  </si>
  <si>
    <t>DATA TABLE:-</t>
  </si>
  <si>
    <t>CITIES</t>
  </si>
  <si>
    <t>KANSAS</t>
  </si>
  <si>
    <t>CHICAGO</t>
  </si>
  <si>
    <t>DETROIT</t>
  </si>
  <si>
    <t>TORONTO</t>
  </si>
  <si>
    <t>CREWS OF MLB UMPIRES</t>
  </si>
  <si>
    <t>SEATTLE</t>
  </si>
  <si>
    <t>AIRLINGTON</t>
  </si>
  <si>
    <t>OAKLAND</t>
  </si>
  <si>
    <t>X</t>
  </si>
  <si>
    <t>BALTIMORE</t>
  </si>
  <si>
    <t>ASSIGNMENT:-</t>
  </si>
  <si>
    <t>TOTAL</t>
  </si>
  <si>
    <t>SIGN</t>
  </si>
  <si>
    <t>=</t>
  </si>
  <si>
    <t>&lt;=</t>
  </si>
  <si>
    <t>ONLY 1 PER CITY</t>
  </si>
  <si>
    <t>OBJECTIVE:</t>
  </si>
  <si>
    <t>MIN TOTAL  MILES</t>
  </si>
  <si>
    <t>LP MMODEL SOLUTION:</t>
  </si>
  <si>
    <t>TOTAL MIN MILES:</t>
  </si>
  <si>
    <t>ASSIGNMENT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</si>
</sst>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textRotation="90" wrapText="1"/>
    </xf>
    <xf numFmtId="0" fontId="0" fillId="2" borderId="2" xfId="0" applyFill="1" applyBorder="1"/>
    <xf numFmtId="0" fontId="2" fillId="0" borderId="0" xfId="0" applyFont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 wrapText="1"/>
    </xf>
    <xf numFmtId="0" fontId="0" fillId="2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68580</xdr:colOff>
      <xdr:row>1</xdr:row>
      <xdr:rowOff>175260</xdr:rowOff>
    </xdr:from>
    <xdr:to>
      <xdr:col>24</xdr:col>
      <xdr:colOff>297834</xdr:colOff>
      <xdr:row>23</xdr:row>
      <xdr:rowOff>38437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7464DE-5874-4701-B9A3-1A0CEE159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434340"/>
          <a:ext cx="7544454" cy="3894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2BC3-9C27-458F-8911-19617882C5A5}">
  <dimension ref="A1:XFD1048575"/>
  <sheetViews>
    <sheetView tabSelected="1" topLeftCell="A16" workbookViewId="0">
      <selection activeCell="K28" sqref="K28"/>
    </sheetView>
  </sheetViews>
  <sheetFormatPr defaultRowHeight="14.4" x14ac:dyDescent="0.3"/>
  <cols>
    <col min="1" max="1" width="21.21875" customWidth="1"/>
    <col min="2" max="2" width="16.5546875" customWidth="1"/>
    <col min="3" max="3" width="15.109375" customWidth="1"/>
  </cols>
  <sheetData>
    <row r="1" spans="1:10" ht="20.399999999999999" thickBo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15" thickTop="1" x14ac:dyDescent="0.3"/>
    <row r="4" spans="1:10" x14ac:dyDescent="0.3">
      <c r="A4" s="2" t="s">
        <v>1</v>
      </c>
      <c r="B4" s="2"/>
      <c r="C4" s="2"/>
      <c r="D4" s="3" t="s">
        <v>2</v>
      </c>
      <c r="E4" s="3"/>
      <c r="F4" s="3"/>
      <c r="G4" s="3"/>
    </row>
    <row r="5" spans="1:10" x14ac:dyDescent="0.3">
      <c r="A5" s="2"/>
      <c r="B5" s="2"/>
      <c r="C5" s="2"/>
      <c r="D5" s="2" t="s">
        <v>3</v>
      </c>
      <c r="E5" s="2" t="s">
        <v>4</v>
      </c>
      <c r="F5" s="2" t="s">
        <v>5</v>
      </c>
      <c r="G5" s="2" t="s">
        <v>6</v>
      </c>
    </row>
    <row r="6" spans="1:10" x14ac:dyDescent="0.3">
      <c r="A6" s="2"/>
      <c r="B6" s="4" t="s">
        <v>7</v>
      </c>
      <c r="C6" s="2" t="s">
        <v>8</v>
      </c>
      <c r="D6" s="2">
        <v>1500</v>
      </c>
      <c r="E6" s="2">
        <v>1730</v>
      </c>
      <c r="F6" s="2">
        <v>1940</v>
      </c>
      <c r="G6" s="2">
        <v>2070</v>
      </c>
    </row>
    <row r="7" spans="1:10" x14ac:dyDescent="0.3">
      <c r="A7" s="2"/>
      <c r="B7" s="4"/>
      <c r="C7" s="2" t="s">
        <v>9</v>
      </c>
      <c r="D7" s="2">
        <v>460</v>
      </c>
      <c r="E7" s="2">
        <v>810</v>
      </c>
      <c r="F7" s="2">
        <v>1020</v>
      </c>
      <c r="G7" s="2">
        <v>1270</v>
      </c>
    </row>
    <row r="8" spans="1:10" x14ac:dyDescent="0.3">
      <c r="A8" s="2"/>
      <c r="B8" s="4"/>
      <c r="C8" s="2" t="s">
        <v>10</v>
      </c>
      <c r="D8" s="2">
        <v>1500</v>
      </c>
      <c r="E8" s="2">
        <v>1850</v>
      </c>
      <c r="F8" s="2">
        <v>2080</v>
      </c>
      <c r="G8" s="2" t="s">
        <v>11</v>
      </c>
    </row>
    <row r="9" spans="1:10" x14ac:dyDescent="0.3">
      <c r="A9" s="2"/>
      <c r="B9" s="4"/>
      <c r="C9" s="2" t="s">
        <v>12</v>
      </c>
      <c r="D9" s="2">
        <v>960</v>
      </c>
      <c r="E9" s="2">
        <v>610</v>
      </c>
      <c r="F9" s="2">
        <v>400</v>
      </c>
      <c r="G9" s="2">
        <v>330</v>
      </c>
    </row>
    <row r="13" spans="1:10" x14ac:dyDescent="0.3">
      <c r="A13" s="2" t="s">
        <v>13</v>
      </c>
      <c r="B13" s="2"/>
      <c r="C13" s="2"/>
      <c r="D13" s="3" t="s">
        <v>2</v>
      </c>
      <c r="E13" s="3"/>
      <c r="F13" s="3"/>
      <c r="G13" s="3"/>
      <c r="H13" s="2"/>
      <c r="I13" s="2"/>
      <c r="J13" s="2"/>
    </row>
    <row r="14" spans="1:10" x14ac:dyDescent="0.3">
      <c r="A14" s="2"/>
      <c r="B14" s="2"/>
      <c r="C14" s="2"/>
      <c r="D14" s="2" t="s">
        <v>3</v>
      </c>
      <c r="E14" s="2" t="s">
        <v>4</v>
      </c>
      <c r="F14" s="2" t="s">
        <v>5</v>
      </c>
      <c r="G14" s="2" t="s">
        <v>6</v>
      </c>
      <c r="H14" s="2" t="s">
        <v>14</v>
      </c>
      <c r="I14" s="2" t="s">
        <v>15</v>
      </c>
      <c r="J14" s="2"/>
    </row>
    <row r="15" spans="1:10" x14ac:dyDescent="0.3">
      <c r="A15" s="2"/>
      <c r="B15" s="4" t="s">
        <v>7</v>
      </c>
      <c r="C15" s="2" t="s">
        <v>8</v>
      </c>
      <c r="D15" s="5">
        <v>0</v>
      </c>
      <c r="E15" s="5">
        <v>1</v>
      </c>
      <c r="F15" s="5">
        <v>0</v>
      </c>
      <c r="G15" s="5">
        <v>0</v>
      </c>
      <c r="H15" s="2">
        <f>SUM(D15:G15)</f>
        <v>1</v>
      </c>
      <c r="I15" s="2" t="s">
        <v>16</v>
      </c>
      <c r="J15" s="2">
        <v>1</v>
      </c>
    </row>
    <row r="16" spans="1:10" ht="14.4" customHeight="1" x14ac:dyDescent="0.3">
      <c r="A16" s="2"/>
      <c r="B16" s="4"/>
      <c r="C16" s="2" t="s">
        <v>9</v>
      </c>
      <c r="D16" s="5">
        <v>1</v>
      </c>
      <c r="E16" s="5">
        <v>0</v>
      </c>
      <c r="F16" s="5">
        <v>0</v>
      </c>
      <c r="G16" s="5">
        <v>0</v>
      </c>
      <c r="H16" s="2">
        <f t="shared" ref="H16:H18" si="0">SUM(D16:G16)</f>
        <v>1</v>
      </c>
      <c r="I16" s="2" t="s">
        <v>16</v>
      </c>
      <c r="J16" s="2">
        <v>1</v>
      </c>
    </row>
    <row r="17" spans="1:10" x14ac:dyDescent="0.3">
      <c r="A17" s="2"/>
      <c r="B17" s="4"/>
      <c r="C17" s="2" t="s">
        <v>10</v>
      </c>
      <c r="D17" s="5">
        <v>0</v>
      </c>
      <c r="E17" s="5">
        <v>0</v>
      </c>
      <c r="F17" s="5">
        <v>0</v>
      </c>
      <c r="G17" s="5">
        <v>1</v>
      </c>
      <c r="H17" s="2">
        <f t="shared" si="0"/>
        <v>1</v>
      </c>
      <c r="I17" s="2" t="s">
        <v>16</v>
      </c>
      <c r="J17" s="2">
        <v>1</v>
      </c>
    </row>
    <row r="18" spans="1:10" x14ac:dyDescent="0.3">
      <c r="A18" s="2"/>
      <c r="B18" s="4"/>
      <c r="C18" s="2" t="s">
        <v>12</v>
      </c>
      <c r="D18" s="5">
        <v>0</v>
      </c>
      <c r="E18" s="5">
        <v>0</v>
      </c>
      <c r="F18" s="5">
        <v>1</v>
      </c>
      <c r="G18" s="5">
        <v>0</v>
      </c>
      <c r="H18" s="2">
        <f t="shared" si="0"/>
        <v>1</v>
      </c>
      <c r="I18" s="2" t="s">
        <v>16</v>
      </c>
      <c r="J18" s="2">
        <v>1</v>
      </c>
    </row>
    <row r="19" spans="1:10" x14ac:dyDescent="0.3">
      <c r="A19" s="2"/>
      <c r="B19" s="2"/>
      <c r="C19" s="2" t="s">
        <v>14</v>
      </c>
      <c r="D19" s="2">
        <f>SUM(D15:D18)</f>
        <v>1</v>
      </c>
      <c r="E19" s="2">
        <f t="shared" ref="E19:G19" si="1">SUM(E15:E18)</f>
        <v>1</v>
      </c>
      <c r="F19" s="2">
        <f t="shared" si="1"/>
        <v>1</v>
      </c>
      <c r="G19" s="2">
        <f t="shared" si="1"/>
        <v>1</v>
      </c>
      <c r="H19" s="2"/>
      <c r="I19" s="2"/>
      <c r="J19" s="2"/>
    </row>
    <row r="20" spans="1:10" x14ac:dyDescent="0.3">
      <c r="A20" s="2"/>
      <c r="B20" s="2"/>
      <c r="C20" s="2" t="s">
        <v>15</v>
      </c>
      <c r="D20" s="2" t="s">
        <v>17</v>
      </c>
      <c r="E20" s="2" t="s">
        <v>17</v>
      </c>
      <c r="F20" s="2" t="s">
        <v>17</v>
      </c>
      <c r="G20" s="2" t="s">
        <v>17</v>
      </c>
      <c r="H20" s="2"/>
      <c r="I20" s="2"/>
      <c r="J20" s="2"/>
    </row>
    <row r="21" spans="1:10" x14ac:dyDescent="0.3">
      <c r="A21" s="2"/>
      <c r="B21" s="2"/>
      <c r="C21" s="2" t="s">
        <v>18</v>
      </c>
      <c r="D21" s="2">
        <v>1</v>
      </c>
      <c r="E21" s="2">
        <v>1</v>
      </c>
      <c r="F21" s="2">
        <v>1</v>
      </c>
      <c r="G21" s="2">
        <v>1</v>
      </c>
      <c r="H21" s="2"/>
      <c r="I21" s="2"/>
      <c r="J21" s="2"/>
    </row>
    <row r="25" spans="1:10" x14ac:dyDescent="0.3">
      <c r="A25" s="6" t="s">
        <v>19</v>
      </c>
      <c r="B25" s="6" t="s">
        <v>20</v>
      </c>
      <c r="C25" s="7">
        <f>SUMPRODUCT(D6:G9,D15:G18)</f>
        <v>2590</v>
      </c>
    </row>
    <row r="28" spans="1:10" x14ac:dyDescent="0.3">
      <c r="A28" s="8" t="s">
        <v>21</v>
      </c>
      <c r="B28" s="8"/>
    </row>
    <row r="29" spans="1:10" x14ac:dyDescent="0.3">
      <c r="A29" s="6" t="s">
        <v>22</v>
      </c>
      <c r="B29">
        <v>2590</v>
      </c>
    </row>
    <row r="30" spans="1:10" x14ac:dyDescent="0.3">
      <c r="A30" s="6" t="s">
        <v>23</v>
      </c>
      <c r="D30" s="9" t="s">
        <v>2</v>
      </c>
      <c r="E30" s="9"/>
      <c r="F30" s="9"/>
      <c r="G30" s="9"/>
    </row>
    <row r="31" spans="1:10" x14ac:dyDescent="0.3">
      <c r="D31" t="s">
        <v>3</v>
      </c>
      <c r="E31" t="s">
        <v>4</v>
      </c>
      <c r="F31" t="s">
        <v>5</v>
      </c>
      <c r="G31" t="s">
        <v>6</v>
      </c>
    </row>
    <row r="32" spans="1:10" x14ac:dyDescent="0.3">
      <c r="B32" s="10" t="s">
        <v>7</v>
      </c>
      <c r="C32" t="s">
        <v>8</v>
      </c>
      <c r="D32" s="11">
        <v>0</v>
      </c>
      <c r="E32" s="11">
        <v>1</v>
      </c>
      <c r="F32" s="11">
        <v>0</v>
      </c>
      <c r="G32" s="11">
        <v>0</v>
      </c>
    </row>
    <row r="33" spans="2:7" x14ac:dyDescent="0.3">
      <c r="B33" s="10"/>
      <c r="C33" t="s">
        <v>9</v>
      </c>
      <c r="D33" s="11">
        <v>1</v>
      </c>
      <c r="E33" s="11">
        <v>0</v>
      </c>
      <c r="F33" s="11">
        <v>0</v>
      </c>
      <c r="G33" s="11">
        <v>0</v>
      </c>
    </row>
    <row r="34" spans="2:7" x14ac:dyDescent="0.3">
      <c r="B34" s="10"/>
      <c r="C34" t="s">
        <v>10</v>
      </c>
      <c r="D34" s="11">
        <v>0</v>
      </c>
      <c r="E34" s="11">
        <v>0</v>
      </c>
      <c r="F34" s="11">
        <v>0</v>
      </c>
      <c r="G34" s="11">
        <v>1</v>
      </c>
    </row>
    <row r="35" spans="2:7" x14ac:dyDescent="0.3">
      <c r="B35" s="10"/>
      <c r="C35" t="s">
        <v>12</v>
      </c>
      <c r="D35" s="11">
        <v>0</v>
      </c>
      <c r="E35" s="11">
        <v>0</v>
      </c>
      <c r="F35" s="11">
        <v>1</v>
      </c>
      <c r="G35" s="11">
        <v>0</v>
      </c>
    </row>
    <row r="1048550" spans="16384:16384" x14ac:dyDescent="0.3">
      <c r="XFD1048550" t="e" cm="1">
        <f t="array" ref="XFD1048550">solver_pre</f>
        <v>#NAME?</v>
      </c>
    </row>
    <row r="1048551" spans="16384:16384" x14ac:dyDescent="0.3">
      <c r="XFD1048551" t="e" cm="1">
        <f t="array" ref="XFD1048551">solver_scl</f>
        <v>#NAME?</v>
      </c>
    </row>
    <row r="1048552" spans="16384:16384" x14ac:dyDescent="0.3">
      <c r="XFD1048552" t="e" cm="1">
        <f t="array" ref="XFD1048552">solver_rlx</f>
        <v>#NAME?</v>
      </c>
    </row>
    <row r="1048553" spans="16384:16384" x14ac:dyDescent="0.3">
      <c r="XFD1048553" t="e" cm="1">
        <f t="array" ref="XFD1048553">solver_tol</f>
        <v>#NAME?</v>
      </c>
    </row>
    <row r="1048554" spans="16384:16384" x14ac:dyDescent="0.3">
      <c r="XFD1048554" t="e" cm="1">
        <f t="array" ref="XFD1048554">solver_cvg</f>
        <v>#NAME?</v>
      </c>
    </row>
    <row r="1048555" spans="16384:16384" x14ac:dyDescent="0.3">
      <c r="XFD1048555" t="e" cm="1">
        <f t="array" ref="XFD1048555">AREAS(solver_adj1)</f>
        <v>#NAME?</v>
      </c>
    </row>
    <row r="1048556" spans="16384:16384" x14ac:dyDescent="0.3">
      <c r="XFD1048556" t="e" cm="1">
        <f t="array" ref="XFD1048556">solver_ssz</f>
        <v>#NAME?</v>
      </c>
    </row>
    <row r="1048557" spans="16384:16384" x14ac:dyDescent="0.3">
      <c r="XFD1048557" t="e" cm="1">
        <f t="array" ref="XFD1048557">solver_rsd</f>
        <v>#NAME?</v>
      </c>
    </row>
    <row r="1048558" spans="16384:16384" x14ac:dyDescent="0.3">
      <c r="XFD1048558" t="e" cm="1">
        <f t="array" ref="XFD1048558">solver_mrt</f>
        <v>#NAME?</v>
      </c>
    </row>
    <row r="1048559" spans="16384:16384" x14ac:dyDescent="0.3">
      <c r="XFD1048559" t="e" cm="1">
        <f t="array" ref="XFD1048559">solver_mni</f>
        <v>#NAME?</v>
      </c>
    </row>
    <row r="1048560" spans="16384:16384" x14ac:dyDescent="0.3">
      <c r="XFD1048560" t="e" cm="1">
        <f t="array" ref="XFD1048560">solver_rbv</f>
        <v>#NAME?</v>
      </c>
    </row>
    <row r="1048561" spans="16384:16384" x14ac:dyDescent="0.3">
      <c r="XFD1048561" t="e" cm="1">
        <f t="array" ref="XFD1048561">solver_neg</f>
        <v>#NAME?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mergeCells count="8">
    <mergeCell ref="D30:G30"/>
    <mergeCell ref="B32:B35"/>
    <mergeCell ref="A1:I1"/>
    <mergeCell ref="D4:G4"/>
    <mergeCell ref="B6:B9"/>
    <mergeCell ref="D13:G13"/>
    <mergeCell ref="B15:B18"/>
    <mergeCell ref="A28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UMPIRE ASSGN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2024-08-02T13:03:55Z</dcterms:created>
  <dcterms:modified xsi:type="dcterms:W3CDTF">2024-08-02T13:04:09Z</dcterms:modified>
</cp:coreProperties>
</file>