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b3ee8ec7ba0360db/Desktop/excel projects/"/>
    </mc:Choice>
  </mc:AlternateContent>
  <xr:revisionPtr revIDLastSave="1" documentId="8_{C873B8B9-3D85-417E-87B4-C3D90C8C07FA}" xr6:coauthVersionLast="47" xr6:coauthVersionMax="47" xr10:uidLastSave="{77A78A6A-6C5B-4229-850B-181A4E70FE27}"/>
  <bookViews>
    <workbookView xWindow="-108" yWindow="-108" windowWidth="23256" windowHeight="12456" xr2:uid="{479E9252-A995-40B7-ABD3-5602DB3AF122}"/>
  </bookViews>
  <sheets>
    <sheet name="19TH HOLE GOLF CLU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9" i="1" l="1"/>
  <c r="H39" i="1" s="1"/>
  <c r="D39" i="1"/>
  <c r="G39" i="1" s="1"/>
  <c r="C39" i="1"/>
  <c r="F39" i="1" s="1"/>
  <c r="E38" i="1"/>
  <c r="H38" i="1" s="1"/>
  <c r="D38" i="1"/>
  <c r="G38" i="1" s="1"/>
  <c r="C38" i="1"/>
  <c r="F38" i="1" s="1"/>
  <c r="H37" i="1"/>
  <c r="G37" i="1"/>
  <c r="E37" i="1"/>
  <c r="D37" i="1"/>
  <c r="C37" i="1"/>
  <c r="F37" i="1" s="1"/>
  <c r="G36" i="1"/>
  <c r="F36" i="1"/>
  <c r="E36" i="1"/>
  <c r="H36" i="1" s="1"/>
  <c r="D36" i="1"/>
  <c r="C36" i="1"/>
  <c r="G35" i="1"/>
  <c r="E35" i="1"/>
  <c r="H35" i="1" s="1"/>
  <c r="D35" i="1"/>
  <c r="C35" i="1"/>
  <c r="F35" i="1" s="1"/>
  <c r="G34" i="1"/>
  <c r="E34" i="1"/>
  <c r="H34" i="1" s="1"/>
  <c r="D34" i="1"/>
  <c r="C34" i="1"/>
  <c r="F34" i="1" s="1"/>
  <c r="H33" i="1"/>
  <c r="G33" i="1"/>
  <c r="E33" i="1"/>
  <c r="D33" i="1"/>
  <c r="C33" i="1"/>
  <c r="F33" i="1" s="1"/>
  <c r="G32" i="1"/>
  <c r="F32" i="1"/>
  <c r="E32" i="1"/>
  <c r="H32" i="1" s="1"/>
  <c r="D32" i="1"/>
  <c r="C32" i="1"/>
  <c r="G31" i="1"/>
  <c r="E31" i="1"/>
  <c r="H31" i="1" s="1"/>
  <c r="D31" i="1"/>
  <c r="C31" i="1"/>
  <c r="F31" i="1" s="1"/>
  <c r="G30" i="1"/>
  <c r="E30" i="1"/>
  <c r="H30" i="1" s="1"/>
  <c r="D30" i="1"/>
  <c r="C30" i="1"/>
  <c r="F30" i="1" s="1"/>
  <c r="H29" i="1"/>
  <c r="G29" i="1"/>
  <c r="E29" i="1"/>
  <c r="D29" i="1"/>
  <c r="C29" i="1"/>
  <c r="F29" i="1" s="1"/>
  <c r="G28" i="1"/>
  <c r="G41" i="1" s="1"/>
  <c r="F28" i="1"/>
  <c r="E28" i="1"/>
  <c r="H28" i="1" s="1"/>
  <c r="D28" i="1"/>
  <c r="C28" i="1"/>
  <c r="N8" i="1"/>
  <c r="N9" i="1" s="1"/>
  <c r="O12" i="1"/>
  <c r="O11" i="1"/>
  <c r="O13" i="1"/>
  <c r="O9" i="1"/>
  <c r="O8" i="1"/>
  <c r="N11" i="1" l="1"/>
  <c r="N12" i="1"/>
  <c r="H41" i="1"/>
  <c r="F41" i="1"/>
  <c r="N13" i="1" l="1"/>
  <c r="T5" i="1" s="1"/>
  <c r="W5" i="1"/>
</calcChain>
</file>

<file path=xl/sharedStrings.xml><?xml version="1.0" encoding="utf-8"?>
<sst xmlns="http://schemas.openxmlformats.org/spreadsheetml/2006/main" count="50" uniqueCount="43">
  <si>
    <t>THE 19TH HOLE GOLF CLUB</t>
  </si>
  <si>
    <t>GIVEN DATA:</t>
  </si>
  <si>
    <t>MODEL THE BUSINESS</t>
  </si>
  <si>
    <t>PROFIT FORECASTING</t>
  </si>
  <si>
    <t>GIVEN:</t>
  </si>
  <si>
    <t>DATA</t>
  </si>
  <si>
    <t>FORMULA</t>
  </si>
  <si>
    <t>SALE PRICE</t>
  </si>
  <si>
    <t>PROFIT</t>
  </si>
  <si>
    <t>UNIT COST</t>
  </si>
  <si>
    <t>MONTH</t>
  </si>
  <si>
    <t>PRICE</t>
  </si>
  <si>
    <t>DEMAND(00s)</t>
  </si>
  <si>
    <t>unit cost:</t>
  </si>
  <si>
    <t>per set of clubs</t>
  </si>
  <si>
    <t>sale price:</t>
  </si>
  <si>
    <t>&lt;--dummy (multiple of 10)</t>
  </si>
  <si>
    <t>demand(00s)</t>
  </si>
  <si>
    <t>actual demand:</t>
  </si>
  <si>
    <t>total cost:</t>
  </si>
  <si>
    <t>revenue:</t>
  </si>
  <si>
    <t>profit:</t>
  </si>
  <si>
    <t>PREDICTION MODELS:</t>
  </si>
  <si>
    <t>LINEAR:</t>
  </si>
  <si>
    <t>Y=MX+B</t>
  </si>
  <si>
    <t>EXPONENTIAL</t>
  </si>
  <si>
    <t>Y=AE^(BX)</t>
  </si>
  <si>
    <t>POWER</t>
  </si>
  <si>
    <t>Y = AX^B</t>
  </si>
  <si>
    <t>SLOPE(M)</t>
  </si>
  <si>
    <t>CONSTANT(A)</t>
  </si>
  <si>
    <t>CONST(A)</t>
  </si>
  <si>
    <t>INTERCEPT(B)</t>
  </si>
  <si>
    <t>CONSTANT(B)</t>
  </si>
  <si>
    <t>CONST(B)</t>
  </si>
  <si>
    <t>PREDICTIONS BASED ON MODEL</t>
  </si>
  <si>
    <t>ABSOLUTE PERCENTAGE ERROR</t>
  </si>
  <si>
    <t>PRICE(X)</t>
  </si>
  <si>
    <t>LINEAR</t>
  </si>
  <si>
    <t>AVERAGE:</t>
  </si>
  <si>
    <t>&lt;--using the model with the smallest error %</t>
  </si>
  <si>
    <t>SCENARIO</t>
  </si>
  <si>
    <t>The 19th Hole sells golf clubs at its golf outlet stores throughout the US.  The company knows that the demand for its club varies considerably with price.  In the last year, the demand at each price level was recorded in the table below.The company wants to estimate the relationship between demand and price and then use this estimated relationship to answer the following questions: 
Assuming the unit cost of producing a set of clubs is $250, and the price must be a multiple of $10, what price should the company charge to maximize its profit?
How does the optimal price depend on the unit cost of producing a set of clubs?
Is the model an accurate representation of reality?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</si>
</sst>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_(&quot;$&quot;* #,##0_);_(&quot;$&quot;* \(#,##0\);_(&quot;$&quot;* &quot;-&quot;??_);_(@_)"/>
    <numFmt numFmtId="165" formatCode="&quot;$&quot;#,##0"/>
    <numFmt numFmtId="166" formatCode="&quot;$&quot;#,##0.00"/>
    <numFmt numFmtId="167" formatCode="0.0"/>
    <numFmt numFmtId="168" formatCode="0.0%"/>
  </numFmts>
  <fonts count="9" x14ac:knownFonts="1">
    <font>
      <sz val="11"/>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b/>
      <sz val="26"/>
      <color theme="3"/>
      <name val="Calibri"/>
      <family val="2"/>
      <scheme val="minor"/>
    </font>
    <font>
      <sz val="11"/>
      <color theme="6"/>
      <name val="Calibri"/>
      <family val="2"/>
      <scheme val="minor"/>
    </font>
    <font>
      <b/>
      <sz val="20"/>
      <color theme="1"/>
      <name val="Calibri"/>
      <family val="2"/>
      <scheme val="minor"/>
    </font>
    <font>
      <sz val="11"/>
      <color theme="4" tint="-0.499984740745262"/>
      <name val="Calibri"/>
      <family val="2"/>
      <scheme val="minor"/>
    </font>
    <font>
      <sz val="9"/>
      <color theme="1"/>
      <name val="Calibri"/>
      <family val="2"/>
      <scheme val="minor"/>
    </font>
  </fonts>
  <fills count="5">
    <fill>
      <patternFill patternType="none"/>
    </fill>
    <fill>
      <patternFill patternType="gray125"/>
    </fill>
    <fill>
      <patternFill patternType="solid">
        <fgColor rgb="FFFFFFCC"/>
      </patternFill>
    </fill>
    <fill>
      <patternFill patternType="solid">
        <fgColor theme="7" tint="0.79998168889431442"/>
        <bgColor indexed="65"/>
      </patternFill>
    </fill>
    <fill>
      <patternFill patternType="solid">
        <fgColor theme="9" tint="0.39997558519241921"/>
        <bgColor indexed="64"/>
      </patternFill>
    </fill>
  </fills>
  <borders count="16">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5">
    <xf numFmtId="0" fontId="0" fillId="0" borderId="0"/>
    <xf numFmtId="9" fontId="1" fillId="0" borderId="0" applyFont="0" applyFill="0" applyBorder="0" applyAlignment="0" applyProtection="0"/>
    <xf numFmtId="0" fontId="2" fillId="0" borderId="1" applyNumberFormat="0" applyFill="0" applyAlignment="0" applyProtection="0"/>
    <xf numFmtId="0" fontId="1" fillId="2" borderId="2" applyNumberFormat="0" applyFont="0" applyAlignment="0" applyProtection="0"/>
    <xf numFmtId="0" fontId="1" fillId="3" borderId="0" applyNumberFormat="0" applyBorder="0" applyAlignment="0" applyProtection="0"/>
  </cellStyleXfs>
  <cellXfs count="39">
    <xf numFmtId="0" fontId="0" fillId="0" borderId="0" xfId="0"/>
    <xf numFmtId="0" fontId="3" fillId="0" borderId="0" xfId="0" applyFont="1"/>
    <xf numFmtId="0" fontId="3" fillId="0" borderId="3" xfId="0" applyFont="1" applyBorder="1"/>
    <xf numFmtId="0" fontId="0" fillId="0" borderId="3" xfId="0" applyBorder="1"/>
    <xf numFmtId="44" fontId="5" fillId="0" borderId="3" xfId="0" applyNumberFormat="1" applyFont="1" applyBorder="1"/>
    <xf numFmtId="164" fontId="5" fillId="0" borderId="3" xfId="0" applyNumberFormat="1" applyFont="1" applyBorder="1"/>
    <xf numFmtId="164" fontId="0" fillId="0" borderId="3" xfId="0" applyNumberFormat="1" applyBorder="1"/>
    <xf numFmtId="165" fontId="0" fillId="0" borderId="3" xfId="0" applyNumberFormat="1" applyBorder="1"/>
    <xf numFmtId="166" fontId="0" fillId="0" borderId="0" xfId="0" applyNumberFormat="1"/>
    <xf numFmtId="166" fontId="0" fillId="4" borderId="0" xfId="0" applyNumberFormat="1" applyFill="1"/>
    <xf numFmtId="1" fontId="0" fillId="0" borderId="0" xfId="0" applyNumberFormat="1"/>
    <xf numFmtId="44" fontId="0" fillId="0" borderId="0" xfId="0" applyNumberFormat="1"/>
    <xf numFmtId="0" fontId="3" fillId="0" borderId="7" xfId="0" applyFont="1" applyBorder="1"/>
    <xf numFmtId="0" fontId="0" fillId="0" borderId="8" xfId="0" applyBorder="1"/>
    <xf numFmtId="0" fontId="0" fillId="0" borderId="7" xfId="0" applyBorder="1"/>
    <xf numFmtId="0" fontId="0" fillId="0" borderId="9" xfId="0" applyBorder="1"/>
    <xf numFmtId="0" fontId="0" fillId="0" borderId="10" xfId="0" applyBorder="1"/>
    <xf numFmtId="0" fontId="0" fillId="0" borderId="11" xfId="0" applyBorder="1"/>
    <xf numFmtId="0" fontId="7" fillId="0" borderId="3" xfId="0" applyFont="1" applyBorder="1"/>
    <xf numFmtId="2" fontId="0" fillId="0" borderId="3" xfId="0" applyNumberFormat="1" applyBorder="1"/>
    <xf numFmtId="167" fontId="0" fillId="0" borderId="3" xfId="0" applyNumberFormat="1" applyBorder="1"/>
    <xf numFmtId="168" fontId="0" fillId="0" borderId="3" xfId="1" applyNumberFormat="1" applyFont="1" applyBorder="1"/>
    <xf numFmtId="168" fontId="0" fillId="0" borderId="3" xfId="0" applyNumberFormat="1" applyBorder="1"/>
    <xf numFmtId="0" fontId="8" fillId="0" borderId="15" xfId="0" applyFont="1" applyBorder="1" applyAlignment="1">
      <alignment horizontal="left" vertical="top" wrapText="1"/>
    </xf>
    <xf numFmtId="0" fontId="8" fillId="0" borderId="0" xfId="0" applyFont="1" applyAlignment="1">
      <alignment horizontal="left" vertical="top" wrapText="1"/>
    </xf>
    <xf numFmtId="0" fontId="0" fillId="2" borderId="2" xfId="3" applyFont="1" applyAlignment="1">
      <alignment horizontal="center"/>
    </xf>
    <xf numFmtId="0" fontId="1" fillId="3" borderId="0" xfId="4" applyAlignment="1">
      <alignment horizontal="left" vertical="top" wrapText="1"/>
    </xf>
    <xf numFmtId="0" fontId="5" fillId="0" borderId="0" xfId="0" applyFont="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12"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4" fillId="0" borderId="1" xfId="2" applyFont="1" applyAlignment="1">
      <alignment horizontal="center"/>
    </xf>
    <xf numFmtId="0" fontId="3" fillId="0" borderId="0" xfId="0" applyFont="1" applyAlignment="1">
      <alignment horizontal="center"/>
    </xf>
    <xf numFmtId="0" fontId="0" fillId="0" borderId="0" xfId="0" applyAlignment="1">
      <alignment horizontal="center"/>
    </xf>
    <xf numFmtId="0" fontId="3" fillId="0" borderId="3" xfId="0" applyFont="1" applyBorder="1" applyAlignment="1">
      <alignment horizontal="center"/>
    </xf>
    <xf numFmtId="0" fontId="6" fillId="0" borderId="3" xfId="0" applyFont="1" applyBorder="1" applyAlignment="1">
      <alignment horizontal="center" vertical="center" textRotation="90" wrapText="1"/>
    </xf>
  </cellXfs>
  <cellStyles count="5">
    <cellStyle name="20% - Accent4" xfId="4" builtinId="42"/>
    <cellStyle name="Heading 1" xfId="2" builtinId="16"/>
    <cellStyle name="Normal" xfId="0" builtinId="0"/>
    <cellStyle name="Note" xfId="3" builtinId="10"/>
    <cellStyle name="Percent" xfId="1" builtinId="5"/>
  </cellStyles>
  <dxfs count="12">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DEMAND</a:t>
            </a:r>
            <a:r>
              <a:rPr lang="en-IN" baseline="0"/>
              <a:t> VS PROFIT SCATTERPLOT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'19TH HOLE GOLF CLUB'!$C$5</c:f>
              <c:strCache>
                <c:ptCount val="1"/>
                <c:pt idx="0">
                  <c:v>DEMAND(00s)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olid"/>
              </a:ln>
              <a:effectLst/>
            </c:spPr>
            <c:trendlineType val="linear"/>
            <c:dispRSqr val="0"/>
            <c:dispEq val="1"/>
            <c:trendlineLbl>
              <c:layout>
                <c:manualLayout>
                  <c:x val="5.1521216097987751E-2"/>
                  <c:y val="-0.3376811752697579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exp"/>
            <c:dispRSqr val="0"/>
            <c:dispEq val="0"/>
          </c:trendline>
          <c:trendline>
            <c:spPr>
              <a:ln w="19050" cap="rnd">
                <a:solidFill>
                  <a:schemeClr val="accent1"/>
                </a:solidFill>
                <a:prstDash val="sysDot"/>
              </a:ln>
              <a:effectLst/>
            </c:spPr>
            <c:trendlineType val="exp"/>
            <c:dispRSqr val="0"/>
            <c:dispEq val="1"/>
            <c:trendlineLbl>
              <c:layout>
                <c:manualLayout>
                  <c:x val="-0.20871478565179352"/>
                  <c:y val="-0.1348680373286672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rgbClr val="FF0000"/>
                </a:solidFill>
                <a:prstDash val="sysDot"/>
              </a:ln>
              <a:effectLst/>
            </c:spPr>
            <c:trendlineType val="power"/>
            <c:dispRSqr val="0"/>
            <c:dispEq val="1"/>
            <c:trendlineLbl>
              <c:layout>
                <c:manualLayout>
                  <c:x val="-7.1929404067713504E-2"/>
                  <c:y val="2.4137639671065716E-2"/>
                </c:manualLayout>
              </c:layout>
              <c:numFmt formatCode="#,##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linear"/>
            <c:dispRSqr val="0"/>
            <c:dispEq val="0"/>
          </c:trendline>
          <c:xVal>
            <c:numRef>
              <c:f>'19TH HOLE GOLF CLUB'!$B$6:$B$17</c:f>
              <c:numCache>
                <c:formatCode>"$"#,##0</c:formatCode>
                <c:ptCount val="12"/>
                <c:pt idx="0">
                  <c:v>450</c:v>
                </c:pt>
                <c:pt idx="1">
                  <c:v>300</c:v>
                </c:pt>
                <c:pt idx="2">
                  <c:v>440</c:v>
                </c:pt>
                <c:pt idx="3">
                  <c:v>360</c:v>
                </c:pt>
                <c:pt idx="4">
                  <c:v>290</c:v>
                </c:pt>
                <c:pt idx="5">
                  <c:v>450</c:v>
                </c:pt>
                <c:pt idx="6">
                  <c:v>340</c:v>
                </c:pt>
                <c:pt idx="7">
                  <c:v>370</c:v>
                </c:pt>
                <c:pt idx="8">
                  <c:v>500</c:v>
                </c:pt>
                <c:pt idx="9">
                  <c:v>490</c:v>
                </c:pt>
                <c:pt idx="10">
                  <c:v>430</c:v>
                </c:pt>
                <c:pt idx="11">
                  <c:v>390</c:v>
                </c:pt>
              </c:numCache>
            </c:numRef>
          </c:xVal>
          <c:yVal>
            <c:numRef>
              <c:f>'19TH HOLE GOLF CLUB'!$C$6:$C$17</c:f>
              <c:numCache>
                <c:formatCode>General</c:formatCode>
                <c:ptCount val="12"/>
                <c:pt idx="0">
                  <c:v>45</c:v>
                </c:pt>
                <c:pt idx="1">
                  <c:v>103</c:v>
                </c:pt>
                <c:pt idx="2">
                  <c:v>49</c:v>
                </c:pt>
                <c:pt idx="3">
                  <c:v>86</c:v>
                </c:pt>
                <c:pt idx="4">
                  <c:v>125</c:v>
                </c:pt>
                <c:pt idx="5">
                  <c:v>52</c:v>
                </c:pt>
                <c:pt idx="6">
                  <c:v>87</c:v>
                </c:pt>
                <c:pt idx="7">
                  <c:v>68</c:v>
                </c:pt>
                <c:pt idx="8">
                  <c:v>45</c:v>
                </c:pt>
                <c:pt idx="9">
                  <c:v>44</c:v>
                </c:pt>
                <c:pt idx="10">
                  <c:v>58</c:v>
                </c:pt>
                <c:pt idx="11">
                  <c:v>68</c:v>
                </c:pt>
              </c:numCache>
            </c:numRef>
          </c:yVal>
          <c:smooth val="0"/>
          <c:extLst>
            <c:ext xmlns:c16="http://schemas.microsoft.com/office/drawing/2014/chart" uri="{C3380CC4-5D6E-409C-BE32-E72D297353CC}">
              <c16:uniqueId val="{00000007-5094-468E-8D5A-1A0F1F03FE0E}"/>
            </c:ext>
          </c:extLst>
        </c:ser>
        <c:dLbls>
          <c:showLegendKey val="0"/>
          <c:showVal val="0"/>
          <c:showCatName val="0"/>
          <c:showSerName val="0"/>
          <c:showPercent val="0"/>
          <c:showBubbleSize val="0"/>
        </c:dLbls>
        <c:axId val="409225328"/>
        <c:axId val="409226768"/>
      </c:scatterChart>
      <c:valAx>
        <c:axId val="4092253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226768"/>
        <c:crosses val="autoZero"/>
        <c:crossBetween val="midCat"/>
      </c:valAx>
      <c:valAx>
        <c:axId val="409226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DEMAND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2253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a:t>
            </a:r>
            <a:r>
              <a:rPr lang="en-IN" baseline="0"/>
              <a:t> PRICE VS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'19TH HOLE GOLF CLUB'!$T$4</c:f>
              <c:strCache>
                <c:ptCount val="1"/>
                <c:pt idx="0">
                  <c:v>PROFIT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'19TH HOLE GOLF CLUB'!$S$5:$S$61</c:f>
              <c:numCache>
                <c:formatCode>"$"#,##0</c:formatCode>
                <c:ptCount val="57"/>
                <c:pt idx="1">
                  <c:v>250</c:v>
                </c:pt>
                <c:pt idx="2">
                  <c:v>260</c:v>
                </c:pt>
                <c:pt idx="3">
                  <c:v>270</c:v>
                </c:pt>
                <c:pt idx="4">
                  <c:v>280</c:v>
                </c:pt>
                <c:pt idx="5">
                  <c:v>290</c:v>
                </c:pt>
                <c:pt idx="6">
                  <c:v>300</c:v>
                </c:pt>
                <c:pt idx="7">
                  <c:v>310</c:v>
                </c:pt>
                <c:pt idx="8">
                  <c:v>320</c:v>
                </c:pt>
                <c:pt idx="9">
                  <c:v>330</c:v>
                </c:pt>
                <c:pt idx="10">
                  <c:v>340</c:v>
                </c:pt>
                <c:pt idx="11">
                  <c:v>350</c:v>
                </c:pt>
                <c:pt idx="12">
                  <c:v>360</c:v>
                </c:pt>
                <c:pt idx="13">
                  <c:v>370</c:v>
                </c:pt>
                <c:pt idx="14">
                  <c:v>380</c:v>
                </c:pt>
                <c:pt idx="15">
                  <c:v>390</c:v>
                </c:pt>
                <c:pt idx="16">
                  <c:v>400</c:v>
                </c:pt>
                <c:pt idx="17">
                  <c:v>410</c:v>
                </c:pt>
                <c:pt idx="18">
                  <c:v>420</c:v>
                </c:pt>
                <c:pt idx="19">
                  <c:v>430</c:v>
                </c:pt>
                <c:pt idx="20">
                  <c:v>440</c:v>
                </c:pt>
                <c:pt idx="21">
                  <c:v>450</c:v>
                </c:pt>
                <c:pt idx="22">
                  <c:v>460</c:v>
                </c:pt>
                <c:pt idx="23">
                  <c:v>470</c:v>
                </c:pt>
                <c:pt idx="24">
                  <c:v>480</c:v>
                </c:pt>
                <c:pt idx="25">
                  <c:v>490</c:v>
                </c:pt>
                <c:pt idx="26">
                  <c:v>500</c:v>
                </c:pt>
                <c:pt idx="27">
                  <c:v>510</c:v>
                </c:pt>
                <c:pt idx="28">
                  <c:v>520</c:v>
                </c:pt>
                <c:pt idx="29">
                  <c:v>530</c:v>
                </c:pt>
                <c:pt idx="30">
                  <c:v>540</c:v>
                </c:pt>
                <c:pt idx="31">
                  <c:v>550</c:v>
                </c:pt>
                <c:pt idx="32">
                  <c:v>560</c:v>
                </c:pt>
                <c:pt idx="33">
                  <c:v>570</c:v>
                </c:pt>
                <c:pt idx="34">
                  <c:v>580</c:v>
                </c:pt>
                <c:pt idx="35">
                  <c:v>590</c:v>
                </c:pt>
                <c:pt idx="36">
                  <c:v>600</c:v>
                </c:pt>
                <c:pt idx="37">
                  <c:v>610</c:v>
                </c:pt>
                <c:pt idx="38">
                  <c:v>620</c:v>
                </c:pt>
                <c:pt idx="39">
                  <c:v>630</c:v>
                </c:pt>
                <c:pt idx="40">
                  <c:v>640</c:v>
                </c:pt>
                <c:pt idx="41">
                  <c:v>650</c:v>
                </c:pt>
                <c:pt idx="42">
                  <c:v>660</c:v>
                </c:pt>
                <c:pt idx="43">
                  <c:v>670</c:v>
                </c:pt>
                <c:pt idx="44">
                  <c:v>680</c:v>
                </c:pt>
                <c:pt idx="45">
                  <c:v>690</c:v>
                </c:pt>
                <c:pt idx="46">
                  <c:v>700</c:v>
                </c:pt>
                <c:pt idx="47">
                  <c:v>710</c:v>
                </c:pt>
                <c:pt idx="48">
                  <c:v>720</c:v>
                </c:pt>
                <c:pt idx="49">
                  <c:v>730</c:v>
                </c:pt>
                <c:pt idx="50">
                  <c:v>740</c:v>
                </c:pt>
                <c:pt idx="51">
                  <c:v>750</c:v>
                </c:pt>
                <c:pt idx="52">
                  <c:v>760</c:v>
                </c:pt>
                <c:pt idx="53">
                  <c:v>770</c:v>
                </c:pt>
                <c:pt idx="54">
                  <c:v>780</c:v>
                </c:pt>
                <c:pt idx="55">
                  <c:v>790</c:v>
                </c:pt>
                <c:pt idx="56">
                  <c:v>800</c:v>
                </c:pt>
              </c:numCache>
            </c:numRef>
          </c:xVal>
          <c:yVal>
            <c:numRef>
              <c:f>'19TH HOLE GOLF CLUB'!$T$5:$T$61</c:f>
              <c:numCache>
                <c:formatCode>"$"#,##0</c:formatCode>
                <c:ptCount val="57"/>
                <c:pt idx="0" formatCode="_(&quot;$&quot;* #,##0.00_);_(&quot;$&quot;* \(#,##0.00\);_(&quot;$&quot;* &quot;-&quot;??_);_(@_)">
                  <c:v>831338.85314930137</c:v>
                </c:pt>
                <c:pt idx="1">
                  <c:v>0</c:v>
                </c:pt>
                <c:pt idx="2">
                  <c:v>144859.72842847556</c:v>
                </c:pt>
                <c:pt idx="3">
                  <c:v>269590.60184817808</c:v>
                </c:pt>
                <c:pt idx="4">
                  <c:v>377277.18719872413</c:v>
                </c:pt>
                <c:pt idx="5">
                  <c:v>470458.61526328744</c:v>
                </c:pt>
                <c:pt idx="6">
                  <c:v>551238.40185229108</c:v>
                </c:pt>
                <c:pt idx="7">
                  <c:v>621369.53021456813</c:v>
                </c:pt>
                <c:pt idx="8">
                  <c:v>682320.93416212313</c:v>
                </c:pt>
                <c:pt idx="9">
                  <c:v>735329.86392835062</c:v>
                </c:pt>
                <c:pt idx="10">
                  <c:v>781443.44106265297</c:v>
                </c:pt>
                <c:pt idx="11">
                  <c:v>821551.86522268457</c:v>
                </c:pt>
                <c:pt idx="12">
                  <c:v>856415.12424477958</c:v>
                </c:pt>
                <c:pt idx="13">
                  <c:v>886684.61116254725</c:v>
                </c:pt>
                <c:pt idx="14">
                  <c:v>912920.72098907013</c:v>
                </c:pt>
                <c:pt idx="15">
                  <c:v>935607.253438466</c:v>
                </c:pt>
                <c:pt idx="16">
                  <c:v>955163.26238462282</c:v>
                </c:pt>
                <c:pt idx="17">
                  <c:v>971952.85243747453</c:v>
                </c:pt>
                <c:pt idx="18">
                  <c:v>986293.31587235699</c:v>
                </c:pt>
                <c:pt idx="19">
                  <c:v>998461.92082203622</c:v>
                </c:pt>
                <c:pt idx="20">
                  <c:v>1008701.5979665397</c:v>
                </c:pt>
                <c:pt idx="21">
                  <c:v>1017225.7233983984</c:v>
                </c:pt>
                <c:pt idx="22">
                  <c:v>1024222.1565401531</c:v>
                </c:pt>
                <c:pt idx="23">
                  <c:v>1029856.6614397548</c:v>
                </c:pt>
                <c:pt idx="24">
                  <c:v>1034275.8155834542</c:v>
                </c:pt>
                <c:pt idx="25">
                  <c:v>1037609.4911199291</c:v>
                </c:pt>
                <c:pt idx="26">
                  <c:v>1039972.9779989794</c:v>
                </c:pt>
                <c:pt idx="27">
                  <c:v>1041468.8061629091</c:v>
                </c:pt>
                <c:pt idx="28">
                  <c:v>1042188.3139489595</c:v>
                </c:pt>
                <c:pt idx="29">
                  <c:v>1042213.0017719698</c:v>
                </c:pt>
                <c:pt idx="30">
                  <c:v>1041615.7035724644</c:v>
                </c:pt>
                <c:pt idx="31">
                  <c:v>1040461.6031350964</c:v>
                </c:pt>
                <c:pt idx="32">
                  <c:v>1038809.1179690239</c:v>
                </c:pt>
                <c:pt idx="33">
                  <c:v>1036710.669808225</c:v>
                </c:pt>
                <c:pt idx="34">
                  <c:v>1034213.3577876764</c:v>
                </c:pt>
                <c:pt idx="35">
                  <c:v>1031359.5478624469</c:v>
                </c:pt>
                <c:pt idx="36">
                  <c:v>1028187.3899667513</c:v>
                </c:pt>
                <c:pt idx="37">
                  <c:v>1024731.2726827315</c:v>
                </c:pt>
                <c:pt idx="38">
                  <c:v>1021022.2237432048</c:v>
                </c:pt>
                <c:pt idx="39">
                  <c:v>1017088.2634793159</c:v>
                </c:pt>
                <c:pt idx="40">
                  <c:v>1012954.7173026291</c:v>
                </c:pt>
                <c:pt idx="41">
                  <c:v>1008644.4924491229</c:v>
                </c:pt>
                <c:pt idx="42">
                  <c:v>1004178.3234829371</c:v>
                </c:pt>
                <c:pt idx="43">
                  <c:v>999574.99043870345</c:v>
                </c:pt>
                <c:pt idx="44">
                  <c:v>994851.51295467373</c:v>
                </c:pt>
                <c:pt idx="45">
                  <c:v>990023.32329994719</c:v>
                </c:pt>
                <c:pt idx="46">
                  <c:v>985104.42081539321</c:v>
                </c:pt>
                <c:pt idx="47">
                  <c:v>980107.50995916908</c:v>
                </c:pt>
                <c:pt idx="48">
                  <c:v>975044.1238656675</c:v>
                </c:pt>
                <c:pt idx="49">
                  <c:v>969924.73508398188</c:v>
                </c:pt>
                <c:pt idx="50">
                  <c:v>964758.8549528002</c:v>
                </c:pt>
                <c:pt idx="51">
                  <c:v>959555.12288789009</c:v>
                </c:pt>
                <c:pt idx="52">
                  <c:v>954321.38670201262</c:v>
                </c:pt>
                <c:pt idx="53">
                  <c:v>949064.7749414182</c:v>
                </c:pt>
                <c:pt idx="54">
                  <c:v>943791.76210536808</c:v>
                </c:pt>
                <c:pt idx="55">
                  <c:v>938508.22751260083</c:v>
                </c:pt>
                <c:pt idx="56">
                  <c:v>933219.50848926988</c:v>
                </c:pt>
              </c:numCache>
            </c:numRef>
          </c:yVal>
          <c:smooth val="0"/>
          <c:extLst>
            <c:ext xmlns:c16="http://schemas.microsoft.com/office/drawing/2014/chart" uri="{C3380CC4-5D6E-409C-BE32-E72D297353CC}">
              <c16:uniqueId val="{00000000-52E2-4A75-A00A-AC6BD2E690C6}"/>
            </c:ext>
          </c:extLst>
        </c:ser>
        <c:dLbls>
          <c:showLegendKey val="0"/>
          <c:showVal val="0"/>
          <c:showCatName val="0"/>
          <c:showSerName val="0"/>
          <c:showPercent val="0"/>
          <c:showBubbleSize val="0"/>
        </c:dLbls>
        <c:axId val="448199280"/>
        <c:axId val="448199760"/>
      </c:scatterChart>
      <c:valAx>
        <c:axId val="44819928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SALE</a:t>
                </a:r>
                <a:r>
                  <a:rPr lang="en-IN" baseline="0"/>
                  <a:t> PRICE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199760"/>
        <c:crosses val="autoZero"/>
        <c:crossBetween val="midCat"/>
      </c:valAx>
      <c:valAx>
        <c:axId val="448199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19928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 PRICE</a:t>
            </a:r>
            <a:r>
              <a:rPr lang="en-IN" baseline="0"/>
              <a:t> VS </a:t>
            </a:r>
            <a:r>
              <a:rPr lang="en-IN"/>
              <a:t>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'19TH HOLE GOLF CLUB'!$T$4</c:f>
              <c:strCache>
                <c:ptCount val="1"/>
                <c:pt idx="0">
                  <c:v>PROFIT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'19TH HOLE GOLF CLUB'!$S$5:$S$64</c:f>
              <c:numCache>
                <c:formatCode>"$"#,##0</c:formatCode>
                <c:ptCount val="60"/>
                <c:pt idx="1">
                  <c:v>250</c:v>
                </c:pt>
                <c:pt idx="2">
                  <c:v>260</c:v>
                </c:pt>
                <c:pt idx="3">
                  <c:v>270</c:v>
                </c:pt>
                <c:pt idx="4">
                  <c:v>280</c:v>
                </c:pt>
                <c:pt idx="5">
                  <c:v>290</c:v>
                </c:pt>
                <c:pt idx="6">
                  <c:v>300</c:v>
                </c:pt>
                <c:pt idx="7">
                  <c:v>310</c:v>
                </c:pt>
                <c:pt idx="8">
                  <c:v>320</c:v>
                </c:pt>
                <c:pt idx="9">
                  <c:v>330</c:v>
                </c:pt>
                <c:pt idx="10">
                  <c:v>340</c:v>
                </c:pt>
                <c:pt idx="11">
                  <c:v>350</c:v>
                </c:pt>
                <c:pt idx="12">
                  <c:v>360</c:v>
                </c:pt>
                <c:pt idx="13">
                  <c:v>370</c:v>
                </c:pt>
                <c:pt idx="14">
                  <c:v>380</c:v>
                </c:pt>
                <c:pt idx="15">
                  <c:v>390</c:v>
                </c:pt>
                <c:pt idx="16">
                  <c:v>400</c:v>
                </c:pt>
                <c:pt idx="17">
                  <c:v>410</c:v>
                </c:pt>
                <c:pt idx="18">
                  <c:v>420</c:v>
                </c:pt>
                <c:pt idx="19">
                  <c:v>430</c:v>
                </c:pt>
                <c:pt idx="20">
                  <c:v>440</c:v>
                </c:pt>
                <c:pt idx="21">
                  <c:v>450</c:v>
                </c:pt>
                <c:pt idx="22">
                  <c:v>460</c:v>
                </c:pt>
                <c:pt idx="23">
                  <c:v>470</c:v>
                </c:pt>
                <c:pt idx="24">
                  <c:v>480</c:v>
                </c:pt>
                <c:pt idx="25">
                  <c:v>490</c:v>
                </c:pt>
                <c:pt idx="26">
                  <c:v>500</c:v>
                </c:pt>
                <c:pt idx="27">
                  <c:v>510</c:v>
                </c:pt>
                <c:pt idx="28">
                  <c:v>520</c:v>
                </c:pt>
                <c:pt idx="29">
                  <c:v>530</c:v>
                </c:pt>
                <c:pt idx="30">
                  <c:v>540</c:v>
                </c:pt>
                <c:pt idx="31">
                  <c:v>550</c:v>
                </c:pt>
                <c:pt idx="32">
                  <c:v>560</c:v>
                </c:pt>
                <c:pt idx="33">
                  <c:v>570</c:v>
                </c:pt>
                <c:pt idx="34">
                  <c:v>580</c:v>
                </c:pt>
                <c:pt idx="35">
                  <c:v>590</c:v>
                </c:pt>
                <c:pt idx="36">
                  <c:v>600</c:v>
                </c:pt>
                <c:pt idx="37">
                  <c:v>610</c:v>
                </c:pt>
                <c:pt idx="38">
                  <c:v>620</c:v>
                </c:pt>
                <c:pt idx="39">
                  <c:v>630</c:v>
                </c:pt>
                <c:pt idx="40">
                  <c:v>640</c:v>
                </c:pt>
                <c:pt idx="41">
                  <c:v>650</c:v>
                </c:pt>
                <c:pt idx="42">
                  <c:v>660</c:v>
                </c:pt>
                <c:pt idx="43">
                  <c:v>670</c:v>
                </c:pt>
                <c:pt idx="44">
                  <c:v>680</c:v>
                </c:pt>
                <c:pt idx="45">
                  <c:v>690</c:v>
                </c:pt>
                <c:pt idx="46">
                  <c:v>700</c:v>
                </c:pt>
                <c:pt idx="47">
                  <c:v>710</c:v>
                </c:pt>
                <c:pt idx="48">
                  <c:v>720</c:v>
                </c:pt>
                <c:pt idx="49">
                  <c:v>730</c:v>
                </c:pt>
                <c:pt idx="50">
                  <c:v>740</c:v>
                </c:pt>
                <c:pt idx="51">
                  <c:v>750</c:v>
                </c:pt>
                <c:pt idx="52">
                  <c:v>760</c:v>
                </c:pt>
                <c:pt idx="53">
                  <c:v>770</c:v>
                </c:pt>
                <c:pt idx="54">
                  <c:v>780</c:v>
                </c:pt>
                <c:pt idx="55">
                  <c:v>790</c:v>
                </c:pt>
                <c:pt idx="56">
                  <c:v>800</c:v>
                </c:pt>
                <c:pt idx="57">
                  <c:v>900</c:v>
                </c:pt>
                <c:pt idx="58">
                  <c:v>1000</c:v>
                </c:pt>
                <c:pt idx="59">
                  <c:v>1500</c:v>
                </c:pt>
              </c:numCache>
            </c:numRef>
          </c:xVal>
          <c:yVal>
            <c:numRef>
              <c:f>'19TH HOLE GOLF CLUB'!$T$5:$T$64</c:f>
              <c:numCache>
                <c:formatCode>"$"#,##0</c:formatCode>
                <c:ptCount val="60"/>
                <c:pt idx="0" formatCode="_(&quot;$&quot;* #,##0.00_);_(&quot;$&quot;* \(#,##0.00\);_(&quot;$&quot;* &quot;-&quot;??_);_(@_)">
                  <c:v>831338.85314930137</c:v>
                </c:pt>
                <c:pt idx="1">
                  <c:v>0</c:v>
                </c:pt>
                <c:pt idx="2">
                  <c:v>144859.72842847556</c:v>
                </c:pt>
                <c:pt idx="3">
                  <c:v>269590.60184817808</c:v>
                </c:pt>
                <c:pt idx="4">
                  <c:v>377277.18719872413</c:v>
                </c:pt>
                <c:pt idx="5">
                  <c:v>470458.61526328744</c:v>
                </c:pt>
                <c:pt idx="6">
                  <c:v>551238.40185229108</c:v>
                </c:pt>
                <c:pt idx="7">
                  <c:v>621369.53021456813</c:v>
                </c:pt>
                <c:pt idx="8">
                  <c:v>682320.93416212313</c:v>
                </c:pt>
                <c:pt idx="9">
                  <c:v>735329.86392835062</c:v>
                </c:pt>
                <c:pt idx="10">
                  <c:v>781443.44106265297</c:v>
                </c:pt>
                <c:pt idx="11">
                  <c:v>821551.86522268457</c:v>
                </c:pt>
                <c:pt idx="12">
                  <c:v>856415.12424477958</c:v>
                </c:pt>
                <c:pt idx="13">
                  <c:v>886684.61116254725</c:v>
                </c:pt>
                <c:pt idx="14">
                  <c:v>912920.72098907013</c:v>
                </c:pt>
                <c:pt idx="15">
                  <c:v>935607.253438466</c:v>
                </c:pt>
                <c:pt idx="16">
                  <c:v>955163.26238462282</c:v>
                </c:pt>
                <c:pt idx="17">
                  <c:v>971952.85243747453</c:v>
                </c:pt>
                <c:pt idx="18">
                  <c:v>986293.31587235699</c:v>
                </c:pt>
                <c:pt idx="19">
                  <c:v>998461.92082203622</c:v>
                </c:pt>
                <c:pt idx="20">
                  <c:v>1008701.5979665397</c:v>
                </c:pt>
                <c:pt idx="21">
                  <c:v>1017225.7233983984</c:v>
                </c:pt>
                <c:pt idx="22">
                  <c:v>1024222.1565401531</c:v>
                </c:pt>
                <c:pt idx="23">
                  <c:v>1029856.6614397548</c:v>
                </c:pt>
                <c:pt idx="24">
                  <c:v>1034275.8155834542</c:v>
                </c:pt>
                <c:pt idx="25">
                  <c:v>1037609.4911199291</c:v>
                </c:pt>
                <c:pt idx="26">
                  <c:v>1039972.9779989794</c:v>
                </c:pt>
                <c:pt idx="27">
                  <c:v>1041468.8061629091</c:v>
                </c:pt>
                <c:pt idx="28">
                  <c:v>1042188.3139489595</c:v>
                </c:pt>
                <c:pt idx="29">
                  <c:v>1042213.0017719698</c:v>
                </c:pt>
                <c:pt idx="30">
                  <c:v>1041615.7035724644</c:v>
                </c:pt>
                <c:pt idx="31">
                  <c:v>1040461.6031350964</c:v>
                </c:pt>
                <c:pt idx="32">
                  <c:v>1038809.1179690239</c:v>
                </c:pt>
                <c:pt idx="33">
                  <c:v>1036710.669808225</c:v>
                </c:pt>
                <c:pt idx="34">
                  <c:v>1034213.3577876764</c:v>
                </c:pt>
                <c:pt idx="35">
                  <c:v>1031359.5478624469</c:v>
                </c:pt>
                <c:pt idx="36">
                  <c:v>1028187.3899667513</c:v>
                </c:pt>
                <c:pt idx="37">
                  <c:v>1024731.2726827315</c:v>
                </c:pt>
                <c:pt idx="38">
                  <c:v>1021022.2237432048</c:v>
                </c:pt>
                <c:pt idx="39">
                  <c:v>1017088.2634793159</c:v>
                </c:pt>
                <c:pt idx="40">
                  <c:v>1012954.7173026291</c:v>
                </c:pt>
                <c:pt idx="41">
                  <c:v>1008644.4924491229</c:v>
                </c:pt>
                <c:pt idx="42">
                  <c:v>1004178.3234829371</c:v>
                </c:pt>
                <c:pt idx="43">
                  <c:v>999574.99043870345</c:v>
                </c:pt>
                <c:pt idx="44">
                  <c:v>994851.51295467373</c:v>
                </c:pt>
                <c:pt idx="45">
                  <c:v>990023.32329994719</c:v>
                </c:pt>
                <c:pt idx="46">
                  <c:v>985104.42081539321</c:v>
                </c:pt>
                <c:pt idx="47">
                  <c:v>980107.50995916908</c:v>
                </c:pt>
                <c:pt idx="48">
                  <c:v>975044.1238656675</c:v>
                </c:pt>
                <c:pt idx="49">
                  <c:v>969924.73508398188</c:v>
                </c:pt>
                <c:pt idx="50">
                  <c:v>964758.8549528002</c:v>
                </c:pt>
                <c:pt idx="51">
                  <c:v>959555.12288789009</c:v>
                </c:pt>
                <c:pt idx="52">
                  <c:v>954321.38670201262</c:v>
                </c:pt>
                <c:pt idx="53">
                  <c:v>949064.7749414182</c:v>
                </c:pt>
                <c:pt idx="54">
                  <c:v>943791.76210536808</c:v>
                </c:pt>
                <c:pt idx="55">
                  <c:v>938508.22751260083</c:v>
                </c:pt>
                <c:pt idx="56">
                  <c:v>933219.50848926988</c:v>
                </c:pt>
                <c:pt idx="57" formatCode="_(&quot;$&quot;* #,##0_);_(&quot;$&quot;* \(#,##0\);_(&quot;$&quot;* &quot;-&quot;??_);_(@_)">
                  <c:v>880917.95766693447</c:v>
                </c:pt>
                <c:pt idx="58" formatCode="_(&quot;$&quot;* #,##0_);_(&quot;$&quot;* \(#,##0\);_(&quot;$&quot;* &quot;-&quot;??_);_(@_)">
                  <c:v>831338.85314930137</c:v>
                </c:pt>
                <c:pt idx="59" formatCode="_(&quot;$&quot;* #,##0_);_(&quot;$&quot;* \(#,##0\);_(&quot;$&quot;* &quot;-&quot;??_);_(@_)">
                  <c:v>639211.68487958203</c:v>
                </c:pt>
              </c:numCache>
            </c:numRef>
          </c:yVal>
          <c:smooth val="0"/>
          <c:extLst>
            <c:ext xmlns:c16="http://schemas.microsoft.com/office/drawing/2014/chart" uri="{C3380CC4-5D6E-409C-BE32-E72D297353CC}">
              <c16:uniqueId val="{00000000-DCE8-42B2-9326-BE51322C4A25}"/>
            </c:ext>
          </c:extLst>
        </c:ser>
        <c:dLbls>
          <c:showLegendKey val="0"/>
          <c:showVal val="0"/>
          <c:showCatName val="0"/>
          <c:showSerName val="0"/>
          <c:showPercent val="0"/>
          <c:showBubbleSize val="0"/>
        </c:dLbls>
        <c:axId val="409215248"/>
        <c:axId val="409210448"/>
      </c:scatterChart>
      <c:valAx>
        <c:axId val="4092152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210448"/>
        <c:crosses val="autoZero"/>
        <c:crossBetween val="midCat"/>
      </c:valAx>
      <c:valAx>
        <c:axId val="40921044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2152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a:t>
            </a:r>
            <a:r>
              <a:rPr lang="en-IN" baseline="0"/>
              <a:t> PRICE VS UNIT COST VS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'19TH HOLE GOLF CLUB'!$W$4:$W$5</c:f>
              <c:strCache>
                <c:ptCount val="2"/>
                <c:pt idx="1">
                  <c:v> $831,339 </c:v>
                </c:pt>
              </c:strCache>
            </c:strRef>
          </c:tx>
          <c:spPr>
            <a:solidFill>
              <a:schemeClr val="accent1"/>
            </a:solidFill>
            <a:ln>
              <a:noFill/>
            </a:ln>
            <a:effectLst/>
          </c:spPr>
          <c:invertIfNegative val="0"/>
          <c:cat>
            <c:strRef>
              <c:f>'19TH HOLE GOLF CLUB'!$V$6:$V$60</c:f>
              <c:strCache>
                <c:ptCount val="1"/>
                <c:pt idx="0">
                  <c:v>SALE PRICE</c:v>
                </c:pt>
              </c:strCache>
            </c:strRef>
          </c:cat>
          <c:val>
            <c:numRef>
              <c:f>'19TH HOLE GOLF CLUB'!$W$6:$W$60</c:f>
              <c:numCache>
                <c:formatCode>_("$"* #,##0_);_("$"* \(#,##0\);_("$"* "-"??_);_(@_)</c:formatCode>
                <c:ptCount val="55"/>
                <c:pt idx="0">
                  <c:v>260</c:v>
                </c:pt>
                <c:pt idx="1">
                  <c:v>270</c:v>
                </c:pt>
                <c:pt idx="2">
                  <c:v>280</c:v>
                </c:pt>
                <c:pt idx="3">
                  <c:v>290</c:v>
                </c:pt>
                <c:pt idx="4">
                  <c:v>300</c:v>
                </c:pt>
                <c:pt idx="5">
                  <c:v>310</c:v>
                </c:pt>
                <c:pt idx="6">
                  <c:v>320</c:v>
                </c:pt>
                <c:pt idx="7">
                  <c:v>330</c:v>
                </c:pt>
                <c:pt idx="8">
                  <c:v>340</c:v>
                </c:pt>
                <c:pt idx="9">
                  <c:v>350</c:v>
                </c:pt>
                <c:pt idx="10">
                  <c:v>360</c:v>
                </c:pt>
                <c:pt idx="11">
                  <c:v>370</c:v>
                </c:pt>
                <c:pt idx="12">
                  <c:v>380</c:v>
                </c:pt>
                <c:pt idx="13">
                  <c:v>390</c:v>
                </c:pt>
                <c:pt idx="14">
                  <c:v>400</c:v>
                </c:pt>
                <c:pt idx="15">
                  <c:v>410</c:v>
                </c:pt>
                <c:pt idx="16">
                  <c:v>420</c:v>
                </c:pt>
                <c:pt idx="17">
                  <c:v>430</c:v>
                </c:pt>
                <c:pt idx="18">
                  <c:v>440</c:v>
                </c:pt>
                <c:pt idx="19">
                  <c:v>450</c:v>
                </c:pt>
                <c:pt idx="20">
                  <c:v>460</c:v>
                </c:pt>
                <c:pt idx="21">
                  <c:v>470</c:v>
                </c:pt>
                <c:pt idx="22">
                  <c:v>480</c:v>
                </c:pt>
                <c:pt idx="23">
                  <c:v>490</c:v>
                </c:pt>
                <c:pt idx="24">
                  <c:v>500</c:v>
                </c:pt>
                <c:pt idx="25">
                  <c:v>510</c:v>
                </c:pt>
                <c:pt idx="26">
                  <c:v>520</c:v>
                </c:pt>
                <c:pt idx="27">
                  <c:v>530</c:v>
                </c:pt>
                <c:pt idx="28">
                  <c:v>540</c:v>
                </c:pt>
                <c:pt idx="29">
                  <c:v>550</c:v>
                </c:pt>
                <c:pt idx="30">
                  <c:v>560</c:v>
                </c:pt>
                <c:pt idx="31">
                  <c:v>570</c:v>
                </c:pt>
                <c:pt idx="32">
                  <c:v>580</c:v>
                </c:pt>
                <c:pt idx="33">
                  <c:v>590</c:v>
                </c:pt>
                <c:pt idx="34">
                  <c:v>600</c:v>
                </c:pt>
                <c:pt idx="35">
                  <c:v>610</c:v>
                </c:pt>
                <c:pt idx="36">
                  <c:v>620</c:v>
                </c:pt>
                <c:pt idx="37">
                  <c:v>630</c:v>
                </c:pt>
                <c:pt idx="38">
                  <c:v>640</c:v>
                </c:pt>
                <c:pt idx="39">
                  <c:v>650</c:v>
                </c:pt>
                <c:pt idx="40">
                  <c:v>660</c:v>
                </c:pt>
                <c:pt idx="41">
                  <c:v>670</c:v>
                </c:pt>
                <c:pt idx="42">
                  <c:v>680</c:v>
                </c:pt>
                <c:pt idx="43">
                  <c:v>690</c:v>
                </c:pt>
                <c:pt idx="44">
                  <c:v>700</c:v>
                </c:pt>
                <c:pt idx="45">
                  <c:v>710</c:v>
                </c:pt>
                <c:pt idx="46">
                  <c:v>720</c:v>
                </c:pt>
                <c:pt idx="47">
                  <c:v>730</c:v>
                </c:pt>
                <c:pt idx="48">
                  <c:v>740</c:v>
                </c:pt>
                <c:pt idx="49">
                  <c:v>750</c:v>
                </c:pt>
                <c:pt idx="50">
                  <c:v>760</c:v>
                </c:pt>
                <c:pt idx="51">
                  <c:v>770</c:v>
                </c:pt>
                <c:pt idx="52">
                  <c:v>780</c:v>
                </c:pt>
                <c:pt idx="53">
                  <c:v>790</c:v>
                </c:pt>
                <c:pt idx="54">
                  <c:v>800</c:v>
                </c:pt>
              </c:numCache>
            </c:numRef>
          </c:val>
          <c:extLst>
            <c:ext xmlns:c16="http://schemas.microsoft.com/office/drawing/2014/chart" uri="{C3380CC4-5D6E-409C-BE32-E72D297353CC}">
              <c16:uniqueId val="{00000000-D54F-4054-91CC-DCFA7C5B6B67}"/>
            </c:ext>
          </c:extLst>
        </c:ser>
        <c:ser>
          <c:idx val="1"/>
          <c:order val="1"/>
          <c:tx>
            <c:strRef>
              <c:f>'19TH HOLE GOLF CLUB'!$X$4:$X$5</c:f>
              <c:strCache>
                <c:ptCount val="2"/>
                <c:pt idx="0">
                  <c:v>UNIT COST</c:v>
                </c:pt>
                <c:pt idx="1">
                  <c:v> $250 </c:v>
                </c:pt>
              </c:strCache>
            </c:strRef>
          </c:tx>
          <c:spPr>
            <a:solidFill>
              <a:schemeClr val="accent2"/>
            </a:solidFill>
            <a:ln>
              <a:noFill/>
            </a:ln>
            <a:effectLst/>
          </c:spPr>
          <c:invertIfNegative val="0"/>
          <c:cat>
            <c:strRef>
              <c:f>'19TH HOLE GOLF CLUB'!$V$6:$V$60</c:f>
              <c:strCache>
                <c:ptCount val="1"/>
                <c:pt idx="0">
                  <c:v>SALE PRICE</c:v>
                </c:pt>
              </c:strCache>
            </c:strRef>
          </c:cat>
          <c:val>
            <c:numRef>
              <c:f>'19TH HOLE GOLF CLUB'!$X$6:$X$60</c:f>
              <c:numCache>
                <c:formatCode>_("$"* #,##0_);_("$"* \(#,##0\);_("$"* "-"??_);_(@_)</c:formatCode>
                <c:ptCount val="55"/>
                <c:pt idx="0">
                  <c:v>144859.72842847556</c:v>
                </c:pt>
                <c:pt idx="1">
                  <c:v>269590.60184817808</c:v>
                </c:pt>
                <c:pt idx="2">
                  <c:v>377277.18719872413</c:v>
                </c:pt>
                <c:pt idx="3">
                  <c:v>470458.61526328744</c:v>
                </c:pt>
                <c:pt idx="4">
                  <c:v>551238.40185229108</c:v>
                </c:pt>
                <c:pt idx="5">
                  <c:v>621369.53021456813</c:v>
                </c:pt>
                <c:pt idx="6">
                  <c:v>682320.93416212313</c:v>
                </c:pt>
                <c:pt idx="7">
                  <c:v>735329.86392835062</c:v>
                </c:pt>
                <c:pt idx="8">
                  <c:v>781443.44106265297</c:v>
                </c:pt>
                <c:pt idx="9">
                  <c:v>821551.86522268457</c:v>
                </c:pt>
                <c:pt idx="10">
                  <c:v>856415.12424477958</c:v>
                </c:pt>
                <c:pt idx="11">
                  <c:v>886684.61116254725</c:v>
                </c:pt>
                <c:pt idx="12">
                  <c:v>912920.72098907013</c:v>
                </c:pt>
                <c:pt idx="13">
                  <c:v>935607.253438466</c:v>
                </c:pt>
                <c:pt idx="14">
                  <c:v>955163.26238462282</c:v>
                </c:pt>
                <c:pt idx="15">
                  <c:v>971952.85243747453</c:v>
                </c:pt>
                <c:pt idx="16">
                  <c:v>986293.31587235699</c:v>
                </c:pt>
                <c:pt idx="17">
                  <c:v>998461.92082203622</c:v>
                </c:pt>
                <c:pt idx="18">
                  <c:v>1008701.5979665397</c:v>
                </c:pt>
                <c:pt idx="19">
                  <c:v>1017225.7233983984</c:v>
                </c:pt>
                <c:pt idx="20">
                  <c:v>1024222.1565401531</c:v>
                </c:pt>
                <c:pt idx="21">
                  <c:v>1029856.6614397548</c:v>
                </c:pt>
                <c:pt idx="22">
                  <c:v>1034275.8155834542</c:v>
                </c:pt>
                <c:pt idx="23">
                  <c:v>1037609.4911199291</c:v>
                </c:pt>
                <c:pt idx="24">
                  <c:v>1039972.9779989794</c:v>
                </c:pt>
                <c:pt idx="25">
                  <c:v>1041468.8061629091</c:v>
                </c:pt>
                <c:pt idx="26">
                  <c:v>1042188.3139489595</c:v>
                </c:pt>
                <c:pt idx="27">
                  <c:v>1042213.0017719698</c:v>
                </c:pt>
                <c:pt idx="28">
                  <c:v>1041615.7035724644</c:v>
                </c:pt>
                <c:pt idx="29">
                  <c:v>1040461.6031350964</c:v>
                </c:pt>
                <c:pt idx="30">
                  <c:v>1038809.1179690239</c:v>
                </c:pt>
                <c:pt idx="31">
                  <c:v>1036710.669808225</c:v>
                </c:pt>
                <c:pt idx="32">
                  <c:v>1034213.3577876764</c:v>
                </c:pt>
                <c:pt idx="33">
                  <c:v>1031359.5478624469</c:v>
                </c:pt>
                <c:pt idx="34">
                  <c:v>1028187.3899667513</c:v>
                </c:pt>
                <c:pt idx="35">
                  <c:v>1024731.2726827315</c:v>
                </c:pt>
                <c:pt idx="36">
                  <c:v>1021022.2237432048</c:v>
                </c:pt>
                <c:pt idx="37">
                  <c:v>1017088.2634793159</c:v>
                </c:pt>
                <c:pt idx="38">
                  <c:v>1012954.7173026291</c:v>
                </c:pt>
                <c:pt idx="39">
                  <c:v>1008644.4924491229</c:v>
                </c:pt>
                <c:pt idx="40">
                  <c:v>1004178.3234829371</c:v>
                </c:pt>
                <c:pt idx="41">
                  <c:v>999574.99043870345</c:v>
                </c:pt>
                <c:pt idx="42">
                  <c:v>994851.51295467373</c:v>
                </c:pt>
                <c:pt idx="43">
                  <c:v>990023.32329994719</c:v>
                </c:pt>
                <c:pt idx="44">
                  <c:v>985104.42081539321</c:v>
                </c:pt>
                <c:pt idx="45">
                  <c:v>980107.50995916908</c:v>
                </c:pt>
                <c:pt idx="46">
                  <c:v>975044.1238656675</c:v>
                </c:pt>
                <c:pt idx="47">
                  <c:v>969924.73508398188</c:v>
                </c:pt>
                <c:pt idx="48">
                  <c:v>964758.8549528002</c:v>
                </c:pt>
                <c:pt idx="49">
                  <c:v>959555.12288789009</c:v>
                </c:pt>
                <c:pt idx="50">
                  <c:v>954321.38670201262</c:v>
                </c:pt>
                <c:pt idx="51">
                  <c:v>949064.7749414182</c:v>
                </c:pt>
                <c:pt idx="52">
                  <c:v>943791.76210536808</c:v>
                </c:pt>
                <c:pt idx="53">
                  <c:v>938508.22751260083</c:v>
                </c:pt>
                <c:pt idx="54">
                  <c:v>933219.50848926988</c:v>
                </c:pt>
              </c:numCache>
            </c:numRef>
          </c:val>
          <c:extLst>
            <c:ext xmlns:c16="http://schemas.microsoft.com/office/drawing/2014/chart" uri="{C3380CC4-5D6E-409C-BE32-E72D297353CC}">
              <c16:uniqueId val="{00000001-D54F-4054-91CC-DCFA7C5B6B67}"/>
            </c:ext>
          </c:extLst>
        </c:ser>
        <c:ser>
          <c:idx val="2"/>
          <c:order val="2"/>
          <c:tx>
            <c:strRef>
              <c:f>'19TH HOLE GOLF CLUB'!$Y$4:$Y$5</c:f>
              <c:strCache>
                <c:ptCount val="2"/>
                <c:pt idx="0">
                  <c:v>UNIT COST</c:v>
                </c:pt>
                <c:pt idx="1">
                  <c:v> $300 </c:v>
                </c:pt>
              </c:strCache>
            </c:strRef>
          </c:tx>
          <c:spPr>
            <a:solidFill>
              <a:schemeClr val="accent3"/>
            </a:solidFill>
            <a:ln>
              <a:noFill/>
            </a:ln>
            <a:effectLst/>
          </c:spPr>
          <c:invertIfNegative val="0"/>
          <c:cat>
            <c:strRef>
              <c:f>'19TH HOLE GOLF CLUB'!$V$6:$V$60</c:f>
              <c:strCache>
                <c:ptCount val="1"/>
                <c:pt idx="0">
                  <c:v>SALE PRICE</c:v>
                </c:pt>
              </c:strCache>
            </c:strRef>
          </c:cat>
          <c:val>
            <c:numRef>
              <c:f>'19TH HOLE GOLF CLUB'!$Y$6:$Y$60</c:f>
              <c:numCache>
                <c:formatCode>_("$"* #,##0_);_("$"* \(#,##0\);_("$"* "-"??_);_(@_)</c:formatCode>
                <c:ptCount val="55"/>
                <c:pt idx="0">
                  <c:v>-579438.91371390224</c:v>
                </c:pt>
                <c:pt idx="1">
                  <c:v>-404385.90277226688</c:v>
                </c:pt>
                <c:pt idx="2">
                  <c:v>-251518.12479914958</c:v>
                </c:pt>
                <c:pt idx="3">
                  <c:v>-117614.65381582174</c:v>
                </c:pt>
                <c:pt idx="4">
                  <c:v>0</c:v>
                </c:pt>
                <c:pt idx="5">
                  <c:v>103561.58836909477</c:v>
                </c:pt>
                <c:pt idx="6">
                  <c:v>194948.83833203511</c:v>
                </c:pt>
                <c:pt idx="7">
                  <c:v>275748.69897313137</c:v>
                </c:pt>
                <c:pt idx="8">
                  <c:v>347308.19602784561</c:v>
                </c:pt>
                <c:pt idx="9">
                  <c:v>410775.93261134205</c:v>
                </c:pt>
                <c:pt idx="10">
                  <c:v>467135.52231533453</c:v>
                </c:pt>
                <c:pt idx="11">
                  <c:v>517232.68984481925</c:v>
                </c:pt>
                <c:pt idx="12">
                  <c:v>561797.36676250491</c:v>
                </c:pt>
                <c:pt idx="13">
                  <c:v>601461.80578187108</c:v>
                </c:pt>
                <c:pt idx="14">
                  <c:v>636775.50825641514</c:v>
                </c:pt>
                <c:pt idx="15">
                  <c:v>668217.58605076349</c:v>
                </c:pt>
                <c:pt idx="16">
                  <c:v>696207.04649813427</c:v>
                </c:pt>
                <c:pt idx="17">
                  <c:v>721111.38726035948</c:v>
                </c:pt>
                <c:pt idx="18">
                  <c:v>743253.80902797659</c:v>
                </c:pt>
                <c:pt idx="19">
                  <c:v>762919.29254879872</c:v>
                </c:pt>
                <c:pt idx="20">
                  <c:v>780359.73831630708</c:v>
                </c:pt>
                <c:pt idx="21">
                  <c:v>795798.32929435605</c:v>
                </c:pt>
                <c:pt idx="22">
                  <c:v>809433.24697835557</c:v>
                </c:pt>
                <c:pt idx="23">
                  <c:v>821440.84713661065</c:v>
                </c:pt>
                <c:pt idx="24">
                  <c:v>831978.3823991837</c:v>
                </c:pt>
                <c:pt idx="25">
                  <c:v>841186.34343927284</c:v>
                </c:pt>
                <c:pt idx="26">
                  <c:v>849190.47803248558</c:v>
                </c:pt>
                <c:pt idx="27">
                  <c:v>856103.53716983227</c:v>
                </c:pt>
                <c:pt idx="28">
                  <c:v>862026.78916341881</c:v>
                </c:pt>
                <c:pt idx="29">
                  <c:v>867051.33594591368</c:v>
                </c:pt>
                <c:pt idx="30">
                  <c:v>871259.26023208455</c:v>
                </c:pt>
                <c:pt idx="31">
                  <c:v>874724.6276506898</c:v>
                </c:pt>
                <c:pt idx="32">
                  <c:v>877514.36418348295</c:v>
                </c:pt>
                <c:pt idx="33">
                  <c:v>879689.02611796942</c:v>
                </c:pt>
                <c:pt idx="34">
                  <c:v>881303.47711435833</c:v>
                </c:pt>
                <c:pt idx="35">
                  <c:v>882407.48481012986</c:v>
                </c:pt>
                <c:pt idx="36">
                  <c:v>883046.24756169063</c:v>
                </c:pt>
                <c:pt idx="37">
                  <c:v>883260.86038993229</c:v>
                </c:pt>
                <c:pt idx="38">
                  <c:v>883088.7279048562</c:v>
                </c:pt>
                <c:pt idx="39">
                  <c:v>882563.93089298252</c:v>
                </c:pt>
                <c:pt idx="40">
                  <c:v>881717.55232648132</c:v>
                </c:pt>
                <c:pt idx="41">
                  <c:v>880577.96776742931</c:v>
                </c:pt>
                <c:pt idx="42">
                  <c:v>879171.10447157209</c:v>
                </c:pt>
                <c:pt idx="43">
                  <c:v>877520.67292495316</c:v>
                </c:pt>
                <c:pt idx="44">
                  <c:v>875648.37405812729</c:v>
                </c:pt>
                <c:pt idx="45">
                  <c:v>873574.08496360714</c:v>
                </c:pt>
                <c:pt idx="46">
                  <c:v>871316.02558208595</c:v>
                </c:pt>
                <c:pt idx="47">
                  <c:v>868890.90851273388</c:v>
                </c:pt>
                <c:pt idx="48">
                  <c:v>866314.07383516757</c:v>
                </c:pt>
                <c:pt idx="49">
                  <c:v>863599.61059910117</c:v>
                </c:pt>
                <c:pt idx="50">
                  <c:v>860760.4664371094</c:v>
                </c:pt>
                <c:pt idx="51">
                  <c:v>857808.54658166645</c:v>
                </c:pt>
                <c:pt idx="52">
                  <c:v>854754.80341618229</c:v>
                </c:pt>
                <c:pt idx="53">
                  <c:v>851609.31755773036</c:v>
                </c:pt>
                <c:pt idx="54">
                  <c:v>848381.37135388167</c:v>
                </c:pt>
              </c:numCache>
            </c:numRef>
          </c:val>
          <c:extLst>
            <c:ext xmlns:c16="http://schemas.microsoft.com/office/drawing/2014/chart" uri="{C3380CC4-5D6E-409C-BE32-E72D297353CC}">
              <c16:uniqueId val="{00000002-D54F-4054-91CC-DCFA7C5B6B67}"/>
            </c:ext>
          </c:extLst>
        </c:ser>
        <c:ser>
          <c:idx val="3"/>
          <c:order val="3"/>
          <c:tx>
            <c:strRef>
              <c:f>'19TH HOLE GOLF CLUB'!$Z$4:$Z$5</c:f>
              <c:strCache>
                <c:ptCount val="2"/>
                <c:pt idx="0">
                  <c:v>UNIT COST</c:v>
                </c:pt>
                <c:pt idx="1">
                  <c:v> $350 </c:v>
                </c:pt>
              </c:strCache>
            </c:strRef>
          </c:tx>
          <c:spPr>
            <a:solidFill>
              <a:schemeClr val="accent4"/>
            </a:solidFill>
            <a:ln>
              <a:noFill/>
            </a:ln>
            <a:effectLst/>
          </c:spPr>
          <c:invertIfNegative val="0"/>
          <c:cat>
            <c:strRef>
              <c:f>'19TH HOLE GOLF CLUB'!$V$6:$V$60</c:f>
              <c:strCache>
                <c:ptCount val="1"/>
                <c:pt idx="0">
                  <c:v>SALE PRICE</c:v>
                </c:pt>
              </c:strCache>
            </c:strRef>
          </c:cat>
          <c:val>
            <c:numRef>
              <c:f>'19TH HOLE GOLF CLUB'!$Z$6:$Z$60</c:f>
              <c:numCache>
                <c:formatCode>_("$"* #,##0_);_("$"* \(#,##0\);_("$"* "-"??_);_(@_)</c:formatCode>
                <c:ptCount val="55"/>
                <c:pt idx="0">
                  <c:v>-1303737.5558562791</c:v>
                </c:pt>
                <c:pt idx="1">
                  <c:v>-1078362.4073927123</c:v>
                </c:pt>
                <c:pt idx="2">
                  <c:v>-880313.43679702282</c:v>
                </c:pt>
                <c:pt idx="3">
                  <c:v>-705687.9228949314</c:v>
                </c:pt>
                <c:pt idx="4">
                  <c:v>-551238.40185229108</c:v>
                </c:pt>
                <c:pt idx="5">
                  <c:v>-414246.3534763786</c:v>
                </c:pt>
                <c:pt idx="6">
                  <c:v>-292423.2574980529</c:v>
                </c:pt>
                <c:pt idx="7">
                  <c:v>-183832.46598208742</c:v>
                </c:pt>
                <c:pt idx="8">
                  <c:v>-86827.049006961286</c:v>
                </c:pt>
                <c:pt idx="9">
                  <c:v>0</c:v>
                </c:pt>
                <c:pt idx="10">
                  <c:v>77855.920385889243</c:v>
                </c:pt>
                <c:pt idx="11">
                  <c:v>147780.76852709148</c:v>
                </c:pt>
                <c:pt idx="12">
                  <c:v>210674.01253593946</c:v>
                </c:pt>
                <c:pt idx="13">
                  <c:v>267316.35812527593</c:v>
                </c:pt>
                <c:pt idx="14">
                  <c:v>318387.75412820745</c:v>
                </c:pt>
                <c:pt idx="15">
                  <c:v>364482.31966405269</c:v>
                </c:pt>
                <c:pt idx="16">
                  <c:v>406120.77712391177</c:v>
                </c:pt>
                <c:pt idx="17">
                  <c:v>443760.85369868297</c:v>
                </c:pt>
                <c:pt idx="18">
                  <c:v>477806.02008941351</c:v>
                </c:pt>
                <c:pt idx="19">
                  <c:v>508612.86169919907</c:v>
                </c:pt>
                <c:pt idx="20">
                  <c:v>536497.3200924613</c:v>
                </c:pt>
                <c:pt idx="21">
                  <c:v>561739.9971489571</c:v>
                </c:pt>
                <c:pt idx="22">
                  <c:v>584590.67837325693</c:v>
                </c:pt>
                <c:pt idx="23">
                  <c:v>605272.20315329218</c:v>
                </c:pt>
                <c:pt idx="24">
                  <c:v>623983.78679938777</c:v>
                </c:pt>
                <c:pt idx="25">
                  <c:v>640903.8807156363</c:v>
                </c:pt>
                <c:pt idx="26">
                  <c:v>656192.64211601159</c:v>
                </c:pt>
                <c:pt idx="27">
                  <c:v>669994.07256769482</c:v>
                </c:pt>
                <c:pt idx="28">
                  <c:v>682437.87475437322</c:v>
                </c:pt>
                <c:pt idx="29">
                  <c:v>693641.06875673099</c:v>
                </c:pt>
                <c:pt idx="30">
                  <c:v>703709.4024951451</c:v>
                </c:pt>
                <c:pt idx="31">
                  <c:v>712738.58549315459</c:v>
                </c:pt>
                <c:pt idx="32">
                  <c:v>720815.37057928951</c:v>
                </c:pt>
                <c:pt idx="33">
                  <c:v>728018.50437349197</c:v>
                </c:pt>
                <c:pt idx="34">
                  <c:v>734419.56426196522</c:v>
                </c:pt>
                <c:pt idx="35">
                  <c:v>740083.69693752832</c:v>
                </c:pt>
                <c:pt idx="36">
                  <c:v>745070.27138017653</c:v>
                </c:pt>
                <c:pt idx="37">
                  <c:v>749433.45730054856</c:v>
                </c:pt>
                <c:pt idx="38">
                  <c:v>753222.73850708327</c:v>
                </c:pt>
                <c:pt idx="39">
                  <c:v>756483.36933684221</c:v>
                </c:pt>
                <c:pt idx="40">
                  <c:v>759256.78117002558</c:v>
                </c:pt>
                <c:pt idx="41">
                  <c:v>761580.94509615505</c:v>
                </c:pt>
                <c:pt idx="42">
                  <c:v>763490.69598847057</c:v>
                </c:pt>
                <c:pt idx="43">
                  <c:v>765018.02254995925</c:v>
                </c:pt>
                <c:pt idx="44">
                  <c:v>766192.32730086136</c:v>
                </c:pt>
                <c:pt idx="45">
                  <c:v>767040.65996804531</c:v>
                </c:pt>
                <c:pt idx="46">
                  <c:v>767587.92729850428</c:v>
                </c:pt>
                <c:pt idx="47">
                  <c:v>767857.08194148575</c:v>
                </c:pt>
                <c:pt idx="48">
                  <c:v>767869.29271753482</c:v>
                </c:pt>
                <c:pt idx="49">
                  <c:v>767644.09831031214</c:v>
                </c:pt>
                <c:pt idx="50">
                  <c:v>767199.54617220617</c:v>
                </c:pt>
                <c:pt idx="51">
                  <c:v>766552.3182219147</c:v>
                </c:pt>
                <c:pt idx="52">
                  <c:v>765717.84472699661</c:v>
                </c:pt>
                <c:pt idx="53">
                  <c:v>764710.40760285989</c:v>
                </c:pt>
                <c:pt idx="54">
                  <c:v>763543.23421849345</c:v>
                </c:pt>
              </c:numCache>
            </c:numRef>
          </c:val>
          <c:extLst>
            <c:ext xmlns:c16="http://schemas.microsoft.com/office/drawing/2014/chart" uri="{C3380CC4-5D6E-409C-BE32-E72D297353CC}">
              <c16:uniqueId val="{00000003-D54F-4054-91CC-DCFA7C5B6B67}"/>
            </c:ext>
          </c:extLst>
        </c:ser>
        <c:ser>
          <c:idx val="4"/>
          <c:order val="4"/>
          <c:tx>
            <c:strRef>
              <c:f>'19TH HOLE GOLF CLUB'!$AA$4:$AA$5</c:f>
              <c:strCache>
                <c:ptCount val="2"/>
                <c:pt idx="0">
                  <c:v>UNIT COST</c:v>
                </c:pt>
                <c:pt idx="1">
                  <c:v> $400 </c:v>
                </c:pt>
              </c:strCache>
            </c:strRef>
          </c:tx>
          <c:spPr>
            <a:solidFill>
              <a:schemeClr val="accent5"/>
            </a:solidFill>
            <a:ln>
              <a:noFill/>
            </a:ln>
            <a:effectLst/>
          </c:spPr>
          <c:invertIfNegative val="0"/>
          <c:cat>
            <c:strRef>
              <c:f>'19TH HOLE GOLF CLUB'!$V$6:$V$60</c:f>
              <c:strCache>
                <c:ptCount val="1"/>
                <c:pt idx="0">
                  <c:v>SALE PRICE</c:v>
                </c:pt>
              </c:strCache>
            </c:strRef>
          </c:cat>
          <c:val>
            <c:numRef>
              <c:f>'19TH HOLE GOLF CLUB'!$AA$6:$AA$60</c:f>
              <c:numCache>
                <c:formatCode>_("$"* #,##0_);_("$"* \(#,##0\);_("$"* "-"??_);_(@_)</c:formatCode>
                <c:ptCount val="55"/>
                <c:pt idx="0">
                  <c:v>-2028036.1979986569</c:v>
                </c:pt>
                <c:pt idx="1">
                  <c:v>-1752338.9120131573</c:v>
                </c:pt>
                <c:pt idx="2">
                  <c:v>-1509108.7487948965</c:v>
                </c:pt>
                <c:pt idx="3">
                  <c:v>-1293761.1919740411</c:v>
                </c:pt>
                <c:pt idx="4">
                  <c:v>-1102476.8037045817</c:v>
                </c:pt>
                <c:pt idx="5">
                  <c:v>-932054.2953218515</c:v>
                </c:pt>
                <c:pt idx="6">
                  <c:v>-779795.35332814092</c:v>
                </c:pt>
                <c:pt idx="7">
                  <c:v>-643413.63093730668</c:v>
                </c:pt>
                <c:pt idx="8">
                  <c:v>-520962.29404176865</c:v>
                </c:pt>
                <c:pt idx="9">
                  <c:v>-410775.93261134205</c:v>
                </c:pt>
                <c:pt idx="10">
                  <c:v>-311423.68154355604</c:v>
                </c:pt>
                <c:pt idx="11">
                  <c:v>-221671.15279063676</c:v>
                </c:pt>
                <c:pt idx="12">
                  <c:v>-140449.341690626</c:v>
                </c:pt>
                <c:pt idx="13">
                  <c:v>-66829.08953131875</c:v>
                </c:pt>
                <c:pt idx="14">
                  <c:v>0</c:v>
                </c:pt>
                <c:pt idx="15">
                  <c:v>60747.053277342115</c:v>
                </c:pt>
                <c:pt idx="16">
                  <c:v>116034.50774968928</c:v>
                </c:pt>
                <c:pt idx="17">
                  <c:v>166410.32013700623</c:v>
                </c:pt>
                <c:pt idx="18">
                  <c:v>212358.23115085065</c:v>
                </c:pt>
                <c:pt idx="19">
                  <c:v>254306.43084959942</c:v>
                </c:pt>
                <c:pt idx="20">
                  <c:v>292634.9018686153</c:v>
                </c:pt>
                <c:pt idx="21">
                  <c:v>327681.66500355839</c:v>
                </c:pt>
                <c:pt idx="22">
                  <c:v>359748.10976815806</c:v>
                </c:pt>
                <c:pt idx="23">
                  <c:v>389103.55916997371</c:v>
                </c:pt>
                <c:pt idx="24">
                  <c:v>415989.19119959185</c:v>
                </c:pt>
                <c:pt idx="25">
                  <c:v>440621.417992</c:v>
                </c:pt>
                <c:pt idx="26">
                  <c:v>463194.80619953759</c:v>
                </c:pt>
                <c:pt idx="27">
                  <c:v>483884.60796555737</c:v>
                </c:pt>
                <c:pt idx="28">
                  <c:v>502848.96034532762</c:v>
                </c:pt>
                <c:pt idx="29">
                  <c:v>520230.80156754819</c:v>
                </c:pt>
                <c:pt idx="30">
                  <c:v>536159.544758206</c:v>
                </c:pt>
                <c:pt idx="31">
                  <c:v>550752.54333561938</c:v>
                </c:pt>
                <c:pt idx="32">
                  <c:v>564116.37697509606</c:v>
                </c:pt>
                <c:pt idx="33">
                  <c:v>576347.98262901441</c:v>
                </c:pt>
                <c:pt idx="34">
                  <c:v>587535.65140957222</c:v>
                </c:pt>
                <c:pt idx="35">
                  <c:v>597759.90906492667</c:v>
                </c:pt>
                <c:pt idx="36">
                  <c:v>607094.29519866221</c:v>
                </c:pt>
                <c:pt idx="37">
                  <c:v>615606.05421116482</c:v>
                </c:pt>
                <c:pt idx="38">
                  <c:v>623356.74910931021</c:v>
                </c:pt>
                <c:pt idx="39">
                  <c:v>630402.80778070178</c:v>
                </c:pt>
                <c:pt idx="40">
                  <c:v>636796.01001356984</c:v>
                </c:pt>
                <c:pt idx="41">
                  <c:v>642583.92242488079</c:v>
                </c:pt>
                <c:pt idx="42">
                  <c:v>647810.28750536893</c:v>
                </c:pt>
                <c:pt idx="43">
                  <c:v>652515.37217496522</c:v>
                </c:pt>
                <c:pt idx="44">
                  <c:v>656736.28054359555</c:v>
                </c:pt>
                <c:pt idx="45">
                  <c:v>660507.23497248348</c:v>
                </c:pt>
                <c:pt idx="46">
                  <c:v>663859.82901492261</c:v>
                </c:pt>
                <c:pt idx="47">
                  <c:v>666823.25537023752</c:v>
                </c:pt>
                <c:pt idx="48">
                  <c:v>669424.51159990218</c:v>
                </c:pt>
                <c:pt idx="49">
                  <c:v>671688.58602152311</c:v>
                </c:pt>
                <c:pt idx="50">
                  <c:v>673638.62590730307</c:v>
                </c:pt>
                <c:pt idx="51">
                  <c:v>675296.08986216295</c:v>
                </c:pt>
                <c:pt idx="52">
                  <c:v>676680.88603781094</c:v>
                </c:pt>
                <c:pt idx="53">
                  <c:v>677811.49764798942</c:v>
                </c:pt>
                <c:pt idx="54">
                  <c:v>678705.09708310536</c:v>
                </c:pt>
              </c:numCache>
            </c:numRef>
          </c:val>
          <c:extLst>
            <c:ext xmlns:c16="http://schemas.microsoft.com/office/drawing/2014/chart" uri="{C3380CC4-5D6E-409C-BE32-E72D297353CC}">
              <c16:uniqueId val="{00000004-D54F-4054-91CC-DCFA7C5B6B67}"/>
            </c:ext>
          </c:extLst>
        </c:ser>
        <c:ser>
          <c:idx val="5"/>
          <c:order val="5"/>
          <c:tx>
            <c:strRef>
              <c:f>'19TH HOLE GOLF CLUB'!$AB$4:$AB$5</c:f>
              <c:strCache>
                <c:ptCount val="2"/>
                <c:pt idx="0">
                  <c:v>UNIT COST</c:v>
                </c:pt>
                <c:pt idx="1">
                  <c:v> $450 </c:v>
                </c:pt>
              </c:strCache>
            </c:strRef>
          </c:tx>
          <c:spPr>
            <a:solidFill>
              <a:schemeClr val="accent6"/>
            </a:solidFill>
            <a:ln>
              <a:noFill/>
            </a:ln>
            <a:effectLst/>
          </c:spPr>
          <c:invertIfNegative val="0"/>
          <c:cat>
            <c:strRef>
              <c:f>'19TH HOLE GOLF CLUB'!$V$6:$V$60</c:f>
              <c:strCache>
                <c:ptCount val="1"/>
                <c:pt idx="0">
                  <c:v>SALE PRICE</c:v>
                </c:pt>
              </c:strCache>
            </c:strRef>
          </c:cat>
          <c:val>
            <c:numRef>
              <c:f>'19TH HOLE GOLF CLUB'!$AB$6:$AB$60</c:f>
              <c:numCache>
                <c:formatCode>_("$"* #,##0_);_("$"* \(#,##0\);_("$"* "-"??_);_(@_)</c:formatCode>
                <c:ptCount val="55"/>
                <c:pt idx="0">
                  <c:v>-2752334.8401410338</c:v>
                </c:pt>
                <c:pt idx="1">
                  <c:v>-2426315.4166336022</c:v>
                </c:pt>
                <c:pt idx="2">
                  <c:v>-2137904.0607927702</c:v>
                </c:pt>
                <c:pt idx="3">
                  <c:v>-1881834.4610531498</c:v>
                </c:pt>
                <c:pt idx="4">
                  <c:v>-1653715.2055568728</c:v>
                </c:pt>
                <c:pt idx="5">
                  <c:v>-1449862.2371673249</c:v>
                </c:pt>
                <c:pt idx="6">
                  <c:v>-1267167.4491582289</c:v>
                </c:pt>
                <c:pt idx="7">
                  <c:v>-1102994.7958925259</c:v>
                </c:pt>
                <c:pt idx="8">
                  <c:v>-955097.53907657554</c:v>
                </c:pt>
                <c:pt idx="9">
                  <c:v>-821551.86522268457</c:v>
                </c:pt>
                <c:pt idx="10">
                  <c:v>-700703.28347300133</c:v>
                </c:pt>
                <c:pt idx="11">
                  <c:v>-591123.07410836453</c:v>
                </c:pt>
                <c:pt idx="12">
                  <c:v>-491572.69591719145</c:v>
                </c:pt>
                <c:pt idx="13">
                  <c:v>-400974.5371879139</c:v>
                </c:pt>
                <c:pt idx="14">
                  <c:v>-318387.75412820745</c:v>
                </c:pt>
                <c:pt idx="15">
                  <c:v>-242988.21310936892</c:v>
                </c:pt>
                <c:pt idx="16">
                  <c:v>-174051.76162453368</c:v>
                </c:pt>
                <c:pt idx="17">
                  <c:v>-110940.21342467051</c:v>
                </c:pt>
                <c:pt idx="18">
                  <c:v>-53089.557787712663</c:v>
                </c:pt>
                <c:pt idx="19">
                  <c:v>0</c:v>
                </c:pt>
                <c:pt idx="20">
                  <c:v>48772.483644769527</c:v>
                </c:pt>
                <c:pt idx="21">
                  <c:v>93623.332858159672</c:v>
                </c:pt>
                <c:pt idx="22">
                  <c:v>134905.54116305942</c:v>
                </c:pt>
                <c:pt idx="23">
                  <c:v>172934.91518665501</c:v>
                </c:pt>
                <c:pt idx="24">
                  <c:v>207994.59559979592</c:v>
                </c:pt>
                <c:pt idx="25">
                  <c:v>240338.9552683637</c:v>
                </c:pt>
                <c:pt idx="26">
                  <c:v>270196.97028306359</c:v>
                </c:pt>
                <c:pt idx="27">
                  <c:v>297775.14336341992</c:v>
                </c:pt>
                <c:pt idx="28">
                  <c:v>323260.04593628203</c:v>
                </c:pt>
                <c:pt idx="29">
                  <c:v>346820.53437836538</c:v>
                </c:pt>
                <c:pt idx="30">
                  <c:v>368609.68702126667</c:v>
                </c:pt>
                <c:pt idx="31">
                  <c:v>388766.50117808441</c:v>
                </c:pt>
                <c:pt idx="32">
                  <c:v>407417.38337090285</c:v>
                </c:pt>
                <c:pt idx="33">
                  <c:v>424677.46088453708</c:v>
                </c:pt>
                <c:pt idx="34">
                  <c:v>440651.73855717899</c:v>
                </c:pt>
                <c:pt idx="35">
                  <c:v>455436.12119232514</c:v>
                </c:pt>
                <c:pt idx="36">
                  <c:v>469118.31901714811</c:v>
                </c:pt>
                <c:pt idx="37">
                  <c:v>481778.65112178121</c:v>
                </c:pt>
                <c:pt idx="38">
                  <c:v>493490.75971153728</c:v>
                </c:pt>
                <c:pt idx="39">
                  <c:v>504322.24622456147</c:v>
                </c:pt>
                <c:pt idx="40">
                  <c:v>514335.23885711422</c:v>
                </c:pt>
                <c:pt idx="41">
                  <c:v>523586.89975360665</c:v>
                </c:pt>
                <c:pt idx="42">
                  <c:v>532129.8790222673</c:v>
                </c:pt>
                <c:pt idx="43">
                  <c:v>540012.72179997119</c:v>
                </c:pt>
                <c:pt idx="44">
                  <c:v>547280.23378632963</c:v>
                </c:pt>
                <c:pt idx="45">
                  <c:v>553973.80997692165</c:v>
                </c:pt>
                <c:pt idx="46">
                  <c:v>560131.73073134094</c:v>
                </c:pt>
                <c:pt idx="47">
                  <c:v>565789.42879898939</c:v>
                </c:pt>
                <c:pt idx="48">
                  <c:v>570979.73048226954</c:v>
                </c:pt>
                <c:pt idx="49">
                  <c:v>575733.07373273408</c:v>
                </c:pt>
                <c:pt idx="50">
                  <c:v>580077.70564239984</c:v>
                </c:pt>
                <c:pt idx="51">
                  <c:v>584039.86150241119</c:v>
                </c:pt>
                <c:pt idx="52">
                  <c:v>587643.92734862538</c:v>
                </c:pt>
                <c:pt idx="53">
                  <c:v>590912.58769311896</c:v>
                </c:pt>
                <c:pt idx="54">
                  <c:v>593866.95994771714</c:v>
                </c:pt>
              </c:numCache>
            </c:numRef>
          </c:val>
          <c:extLst>
            <c:ext xmlns:c16="http://schemas.microsoft.com/office/drawing/2014/chart" uri="{C3380CC4-5D6E-409C-BE32-E72D297353CC}">
              <c16:uniqueId val="{00000005-D54F-4054-91CC-DCFA7C5B6B67}"/>
            </c:ext>
          </c:extLst>
        </c:ser>
        <c:ser>
          <c:idx val="6"/>
          <c:order val="6"/>
          <c:tx>
            <c:strRef>
              <c:f>'19TH HOLE GOLF CLUB'!$AC$4:$AC$5</c:f>
              <c:strCache>
                <c:ptCount val="2"/>
                <c:pt idx="0">
                  <c:v>UNIT COST</c:v>
                </c:pt>
                <c:pt idx="1">
                  <c:v> $500 </c:v>
                </c:pt>
              </c:strCache>
            </c:strRef>
          </c:tx>
          <c:spPr>
            <a:solidFill>
              <a:schemeClr val="accent1">
                <a:lumMod val="60000"/>
              </a:schemeClr>
            </a:solidFill>
            <a:ln>
              <a:noFill/>
            </a:ln>
            <a:effectLst/>
          </c:spPr>
          <c:invertIfNegative val="0"/>
          <c:cat>
            <c:strRef>
              <c:f>'19TH HOLE GOLF CLUB'!$V$6:$V$60</c:f>
              <c:strCache>
                <c:ptCount val="1"/>
                <c:pt idx="0">
                  <c:v>SALE PRICE</c:v>
                </c:pt>
              </c:strCache>
            </c:strRef>
          </c:cat>
          <c:val>
            <c:numRef>
              <c:f>'19TH HOLE GOLF CLUB'!$AC$6:$AC$60</c:f>
              <c:numCache>
                <c:formatCode>_("$"* #,##0_);_("$"* \(#,##0\);_("$"* "-"??_);_(@_)</c:formatCode>
                <c:ptCount val="55"/>
                <c:pt idx="0">
                  <c:v>-3476633.4822834115</c:v>
                </c:pt>
                <c:pt idx="1">
                  <c:v>-3100291.9212540481</c:v>
                </c:pt>
                <c:pt idx="2">
                  <c:v>-2766699.3727906439</c:v>
                </c:pt>
                <c:pt idx="3">
                  <c:v>-2469907.7301322594</c:v>
                </c:pt>
                <c:pt idx="4">
                  <c:v>-2204953.6074091638</c:v>
                </c:pt>
                <c:pt idx="5">
                  <c:v>-1967670.1790127978</c:v>
                </c:pt>
                <c:pt idx="6">
                  <c:v>-1754539.5449883174</c:v>
                </c:pt>
                <c:pt idx="7">
                  <c:v>-1562575.9608477447</c:v>
                </c:pt>
                <c:pt idx="8">
                  <c:v>-1389232.7841113824</c:v>
                </c:pt>
                <c:pt idx="9">
                  <c:v>-1232327.7978340266</c:v>
                </c:pt>
                <c:pt idx="10">
                  <c:v>-1089982.8854024466</c:v>
                </c:pt>
                <c:pt idx="11">
                  <c:v>-960574.9954260923</c:v>
                </c:pt>
                <c:pt idx="12">
                  <c:v>-842696.05014375644</c:v>
                </c:pt>
                <c:pt idx="13">
                  <c:v>-735119.98484450858</c:v>
                </c:pt>
                <c:pt idx="14">
                  <c:v>-636775.50825641491</c:v>
                </c:pt>
                <c:pt idx="15">
                  <c:v>-546723.4794960795</c:v>
                </c:pt>
                <c:pt idx="16">
                  <c:v>-464138.03099875618</c:v>
                </c:pt>
                <c:pt idx="17">
                  <c:v>-388290.74698634725</c:v>
                </c:pt>
                <c:pt idx="18">
                  <c:v>-318537.34672627551</c:v>
                </c:pt>
                <c:pt idx="19">
                  <c:v>-254306.43084959965</c:v>
                </c:pt>
                <c:pt idx="20">
                  <c:v>-195089.93457907671</c:v>
                </c:pt>
                <c:pt idx="21">
                  <c:v>-140434.99928723928</c:v>
                </c:pt>
                <c:pt idx="22">
                  <c:v>-89937.027442039456</c:v>
                </c:pt>
                <c:pt idx="23">
                  <c:v>-43233.728796663694</c:v>
                </c:pt>
                <c:pt idx="24">
                  <c:v>0</c:v>
                </c:pt>
                <c:pt idx="25">
                  <c:v>40056.4925447274</c:v>
                </c:pt>
                <c:pt idx="26">
                  <c:v>77199.134366589598</c:v>
                </c:pt>
                <c:pt idx="27">
                  <c:v>111665.67876128247</c:v>
                </c:pt>
                <c:pt idx="28">
                  <c:v>143671.13152723666</c:v>
                </c:pt>
                <c:pt idx="29">
                  <c:v>173410.26718918281</c:v>
                </c:pt>
                <c:pt idx="30">
                  <c:v>201059.82928432734</c:v>
                </c:pt>
                <c:pt idx="31">
                  <c:v>226780.4590205492</c:v>
                </c:pt>
                <c:pt idx="32">
                  <c:v>250718.38976670941</c:v>
                </c:pt>
                <c:pt idx="33">
                  <c:v>273006.93914005952</c:v>
                </c:pt>
                <c:pt idx="34">
                  <c:v>293767.825704786</c:v>
                </c:pt>
                <c:pt idx="35">
                  <c:v>313112.33331972361</c:v>
                </c:pt>
                <c:pt idx="36">
                  <c:v>331142.34283563402</c:v>
                </c:pt>
                <c:pt idx="37">
                  <c:v>347951.24803239759</c:v>
                </c:pt>
                <c:pt idx="38">
                  <c:v>363624.77031376422</c:v>
                </c:pt>
                <c:pt idx="39">
                  <c:v>378241.68466842105</c:v>
                </c:pt>
                <c:pt idx="40">
                  <c:v>391874.46770065837</c:v>
                </c:pt>
                <c:pt idx="41">
                  <c:v>404589.87708233227</c:v>
                </c:pt>
                <c:pt idx="42">
                  <c:v>416449.47053916566</c:v>
                </c:pt>
                <c:pt idx="43">
                  <c:v>427510.07142497716</c:v>
                </c:pt>
                <c:pt idx="44">
                  <c:v>437824.1870290637</c:v>
                </c:pt>
                <c:pt idx="45">
                  <c:v>447440.38498135982</c:v>
                </c:pt>
                <c:pt idx="46">
                  <c:v>456403.63244775927</c:v>
                </c:pt>
                <c:pt idx="47">
                  <c:v>464755.60222774127</c:v>
                </c:pt>
                <c:pt idx="48">
                  <c:v>472534.94936463679</c:v>
                </c:pt>
                <c:pt idx="49">
                  <c:v>479777.56144394504</c:v>
                </c:pt>
                <c:pt idx="50">
                  <c:v>486516.78537749662</c:v>
                </c:pt>
                <c:pt idx="51">
                  <c:v>492783.63314265944</c:v>
                </c:pt>
                <c:pt idx="52">
                  <c:v>498606.96865943971</c:v>
                </c:pt>
                <c:pt idx="53">
                  <c:v>504013.67773824849</c:v>
                </c:pt>
                <c:pt idx="54">
                  <c:v>509028.82281232905</c:v>
                </c:pt>
              </c:numCache>
            </c:numRef>
          </c:val>
          <c:extLst>
            <c:ext xmlns:c16="http://schemas.microsoft.com/office/drawing/2014/chart" uri="{C3380CC4-5D6E-409C-BE32-E72D297353CC}">
              <c16:uniqueId val="{00000006-D54F-4054-91CC-DCFA7C5B6B67}"/>
            </c:ext>
          </c:extLst>
        </c:ser>
        <c:ser>
          <c:idx val="7"/>
          <c:order val="7"/>
          <c:tx>
            <c:strRef>
              <c:f>'19TH HOLE GOLF CLUB'!$AD$4:$AD$5</c:f>
              <c:strCache>
                <c:ptCount val="2"/>
                <c:pt idx="0">
                  <c:v>UNIT COST</c:v>
                </c:pt>
                <c:pt idx="1">
                  <c:v> $550 </c:v>
                </c:pt>
              </c:strCache>
            </c:strRef>
          </c:tx>
          <c:spPr>
            <a:solidFill>
              <a:schemeClr val="accent2">
                <a:lumMod val="60000"/>
              </a:schemeClr>
            </a:solidFill>
            <a:ln>
              <a:noFill/>
            </a:ln>
            <a:effectLst/>
          </c:spPr>
          <c:invertIfNegative val="0"/>
          <c:cat>
            <c:strRef>
              <c:f>'19TH HOLE GOLF CLUB'!$V$6:$V$60</c:f>
              <c:strCache>
                <c:ptCount val="1"/>
                <c:pt idx="0">
                  <c:v>SALE PRICE</c:v>
                </c:pt>
              </c:strCache>
            </c:strRef>
          </c:cat>
          <c:val>
            <c:numRef>
              <c:f>'19TH HOLE GOLF CLUB'!$AD$6:$AD$60</c:f>
              <c:numCache>
                <c:formatCode>_("$"* #,##0_);_("$"* \(#,##0\);_("$"* "-"??_);_(@_)</c:formatCode>
                <c:ptCount val="55"/>
                <c:pt idx="0">
                  <c:v>-4200932.1244257884</c:v>
                </c:pt>
                <c:pt idx="1">
                  <c:v>-3774268.4258744931</c:v>
                </c:pt>
                <c:pt idx="2">
                  <c:v>-3395494.6847885177</c:v>
                </c:pt>
                <c:pt idx="3">
                  <c:v>-3057980.9992113691</c:v>
                </c:pt>
                <c:pt idx="4">
                  <c:v>-2756192.0092614549</c:v>
                </c:pt>
                <c:pt idx="5">
                  <c:v>-2485478.1208582716</c:v>
                </c:pt>
                <c:pt idx="6">
                  <c:v>-2241911.640818405</c:v>
                </c:pt>
                <c:pt idx="7">
                  <c:v>-2022157.125802964</c:v>
                </c:pt>
                <c:pt idx="8">
                  <c:v>-1823368.0291461898</c:v>
                </c:pt>
                <c:pt idx="9">
                  <c:v>-1643103.7304453691</c:v>
                </c:pt>
                <c:pt idx="10">
                  <c:v>-1479262.4873318919</c:v>
                </c:pt>
                <c:pt idx="11">
                  <c:v>-1330026.9167438205</c:v>
                </c:pt>
                <c:pt idx="12">
                  <c:v>-1193819.4043703219</c:v>
                </c:pt>
                <c:pt idx="13">
                  <c:v>-1069265.4325011037</c:v>
                </c:pt>
                <c:pt idx="14">
                  <c:v>-955163.26238462236</c:v>
                </c:pt>
                <c:pt idx="15">
                  <c:v>-850458.74588279054</c:v>
                </c:pt>
                <c:pt idx="16">
                  <c:v>-754224.30037297867</c:v>
                </c:pt>
                <c:pt idx="17">
                  <c:v>-665641.28054802399</c:v>
                </c:pt>
                <c:pt idx="18">
                  <c:v>-583985.13566483883</c:v>
                </c:pt>
                <c:pt idx="19">
                  <c:v>-508612.8616991993</c:v>
                </c:pt>
                <c:pt idx="20">
                  <c:v>-438952.35280292248</c:v>
                </c:pt>
                <c:pt idx="21">
                  <c:v>-374493.33143263776</c:v>
                </c:pt>
                <c:pt idx="22">
                  <c:v>-314779.59604713786</c:v>
                </c:pt>
                <c:pt idx="23">
                  <c:v>-259402.37277998216</c:v>
                </c:pt>
                <c:pt idx="24">
                  <c:v>-207994.59559979569</c:v>
                </c:pt>
                <c:pt idx="25">
                  <c:v>-160225.97017890913</c:v>
                </c:pt>
                <c:pt idx="26">
                  <c:v>-115798.70154988416</c:v>
                </c:pt>
                <c:pt idx="27">
                  <c:v>-74443.78584085498</c:v>
                </c:pt>
                <c:pt idx="28">
                  <c:v>-35917.782881808933</c:v>
                </c:pt>
                <c:pt idx="29">
                  <c:v>0</c:v>
                </c:pt>
                <c:pt idx="30">
                  <c:v>33509.971547388006</c:v>
                </c:pt>
                <c:pt idx="31">
                  <c:v>64794.41686301399</c:v>
                </c:pt>
                <c:pt idx="32">
                  <c:v>94019.396162515972</c:v>
                </c:pt>
                <c:pt idx="33">
                  <c:v>121336.41739558196</c:v>
                </c:pt>
                <c:pt idx="34">
                  <c:v>146883.912852393</c:v>
                </c:pt>
                <c:pt idx="35">
                  <c:v>170788.54544712184</c:v>
                </c:pt>
                <c:pt idx="36">
                  <c:v>193166.36665411969</c:v>
                </c:pt>
                <c:pt idx="37">
                  <c:v>214123.84494301397</c:v>
                </c:pt>
                <c:pt idx="38">
                  <c:v>233758.7809159914</c:v>
                </c:pt>
                <c:pt idx="39">
                  <c:v>252161.12311228062</c:v>
                </c:pt>
                <c:pt idx="40">
                  <c:v>269413.69654420274</c:v>
                </c:pt>
                <c:pt idx="41">
                  <c:v>285592.85441105813</c:v>
                </c:pt>
                <c:pt idx="42">
                  <c:v>300769.06205606414</c:v>
                </c:pt>
                <c:pt idx="43">
                  <c:v>315007.42104998324</c:v>
                </c:pt>
                <c:pt idx="44">
                  <c:v>328368.14027179778</c:v>
                </c:pt>
                <c:pt idx="45">
                  <c:v>340906.95998579799</c:v>
                </c:pt>
                <c:pt idx="46">
                  <c:v>352675.53416417772</c:v>
                </c:pt>
                <c:pt idx="47">
                  <c:v>363721.77565649315</c:v>
                </c:pt>
                <c:pt idx="48">
                  <c:v>374090.16824700404</c:v>
                </c:pt>
                <c:pt idx="49">
                  <c:v>383822.04915515613</c:v>
                </c:pt>
                <c:pt idx="50">
                  <c:v>392955.8651125934</c:v>
                </c:pt>
                <c:pt idx="51">
                  <c:v>401527.40478290769</c:v>
                </c:pt>
                <c:pt idx="52">
                  <c:v>409570.00997025403</c:v>
                </c:pt>
                <c:pt idx="53">
                  <c:v>417114.76778337813</c:v>
                </c:pt>
                <c:pt idx="54">
                  <c:v>424190.68567694083</c:v>
                </c:pt>
              </c:numCache>
            </c:numRef>
          </c:val>
          <c:extLst>
            <c:ext xmlns:c16="http://schemas.microsoft.com/office/drawing/2014/chart" uri="{C3380CC4-5D6E-409C-BE32-E72D297353CC}">
              <c16:uniqueId val="{00000007-D54F-4054-91CC-DCFA7C5B6B67}"/>
            </c:ext>
          </c:extLst>
        </c:ser>
        <c:ser>
          <c:idx val="8"/>
          <c:order val="8"/>
          <c:tx>
            <c:strRef>
              <c:f>'19TH HOLE GOLF CLUB'!$AE$4:$AE$5</c:f>
              <c:strCache>
                <c:ptCount val="2"/>
                <c:pt idx="0">
                  <c:v>UNIT COST</c:v>
                </c:pt>
                <c:pt idx="1">
                  <c:v> $600 </c:v>
                </c:pt>
              </c:strCache>
            </c:strRef>
          </c:tx>
          <c:spPr>
            <a:solidFill>
              <a:schemeClr val="accent3">
                <a:lumMod val="60000"/>
              </a:schemeClr>
            </a:solidFill>
            <a:ln>
              <a:noFill/>
            </a:ln>
            <a:effectLst/>
          </c:spPr>
          <c:invertIfNegative val="0"/>
          <c:cat>
            <c:strRef>
              <c:f>'19TH HOLE GOLF CLUB'!$V$6:$V$60</c:f>
              <c:strCache>
                <c:ptCount val="1"/>
                <c:pt idx="0">
                  <c:v>SALE PRICE</c:v>
                </c:pt>
              </c:strCache>
            </c:strRef>
          </c:cat>
          <c:val>
            <c:numRef>
              <c:f>'19TH HOLE GOLF CLUB'!$AE$6:$AE$60</c:f>
              <c:numCache>
                <c:formatCode>_("$"* #,##0_);_("$"* \(#,##0\);_("$"* "-"??_);_(@_)</c:formatCode>
                <c:ptCount val="55"/>
                <c:pt idx="0">
                  <c:v>-4925230.7665681671</c:v>
                </c:pt>
                <c:pt idx="1">
                  <c:v>-4448244.930494938</c:v>
                </c:pt>
                <c:pt idx="2">
                  <c:v>-4024289.9967863914</c:v>
                </c:pt>
                <c:pt idx="3">
                  <c:v>-3646054.2682904778</c:v>
                </c:pt>
                <c:pt idx="4">
                  <c:v>-3307430.411113746</c:v>
                </c:pt>
                <c:pt idx="5">
                  <c:v>-3003286.0627037445</c:v>
                </c:pt>
                <c:pt idx="6">
                  <c:v>-2729283.7366484934</c:v>
                </c:pt>
                <c:pt idx="7">
                  <c:v>-2481738.2907581832</c:v>
                </c:pt>
                <c:pt idx="8">
                  <c:v>-2257503.2741809972</c:v>
                </c:pt>
                <c:pt idx="9">
                  <c:v>-2053879.6630567117</c:v>
                </c:pt>
                <c:pt idx="10">
                  <c:v>-1868542.0892613367</c:v>
                </c:pt>
                <c:pt idx="11">
                  <c:v>-1699478.8380615483</c:v>
                </c:pt>
                <c:pt idx="12">
                  <c:v>-1544942.7585968869</c:v>
                </c:pt>
                <c:pt idx="13">
                  <c:v>-1403410.8801576984</c:v>
                </c:pt>
                <c:pt idx="14">
                  <c:v>-1273551.0165128303</c:v>
                </c:pt>
                <c:pt idx="15">
                  <c:v>-1154194.0122695016</c:v>
                </c:pt>
                <c:pt idx="16">
                  <c:v>-1044310.5697472016</c:v>
                </c:pt>
                <c:pt idx="17">
                  <c:v>-942991.81410970073</c:v>
                </c:pt>
                <c:pt idx="18">
                  <c:v>-849432.92460340168</c:v>
                </c:pt>
                <c:pt idx="19">
                  <c:v>-762919.29254879896</c:v>
                </c:pt>
                <c:pt idx="20">
                  <c:v>-682814.77102676872</c:v>
                </c:pt>
                <c:pt idx="21">
                  <c:v>-608551.66357803671</c:v>
                </c:pt>
                <c:pt idx="22">
                  <c:v>-539622.16465223674</c:v>
                </c:pt>
                <c:pt idx="23">
                  <c:v>-475571.01676330063</c:v>
                </c:pt>
                <c:pt idx="24">
                  <c:v>-415989.19119959138</c:v>
                </c:pt>
                <c:pt idx="25">
                  <c:v>-360508.4329025452</c:v>
                </c:pt>
                <c:pt idx="26">
                  <c:v>-308796.53746635816</c:v>
                </c:pt>
                <c:pt idx="27">
                  <c:v>-260553.25044299266</c:v>
                </c:pt>
                <c:pt idx="28">
                  <c:v>-215506.69729085453</c:v>
                </c:pt>
                <c:pt idx="29">
                  <c:v>-173410.26718918257</c:v>
                </c:pt>
                <c:pt idx="30">
                  <c:v>-134039.88618955133</c:v>
                </c:pt>
                <c:pt idx="31">
                  <c:v>-97191.625294521218</c:v>
                </c:pt>
                <c:pt idx="32">
                  <c:v>-62679.59744167747</c:v>
                </c:pt>
                <c:pt idx="33">
                  <c:v>-30334.104348895373</c:v>
                </c:pt>
                <c:pt idx="34">
                  <c:v>0</c:v>
                </c:pt>
                <c:pt idx="35">
                  <c:v>28464.757574520307</c:v>
                </c:pt>
                <c:pt idx="36">
                  <c:v>55190.390472605592</c:v>
                </c:pt>
                <c:pt idx="37">
                  <c:v>80296.441853630356</c:v>
                </c:pt>
                <c:pt idx="38">
                  <c:v>103892.79151821835</c:v>
                </c:pt>
                <c:pt idx="39">
                  <c:v>126080.56155614019</c:v>
                </c:pt>
                <c:pt idx="40">
                  <c:v>146952.92538774689</c:v>
                </c:pt>
                <c:pt idx="41">
                  <c:v>166595.83173978399</c:v>
                </c:pt>
                <c:pt idx="42">
                  <c:v>185088.65357296239</c:v>
                </c:pt>
                <c:pt idx="43">
                  <c:v>202504.77067498909</c:v>
                </c:pt>
                <c:pt idx="44">
                  <c:v>218912.09351453185</c:v>
                </c:pt>
                <c:pt idx="45">
                  <c:v>234373.53499023593</c:v>
                </c:pt>
                <c:pt idx="46">
                  <c:v>248947.43588059605</c:v>
                </c:pt>
                <c:pt idx="47">
                  <c:v>262687.94908524514</c:v>
                </c:pt>
                <c:pt idx="48">
                  <c:v>275645.38712937152</c:v>
                </c:pt>
                <c:pt idx="49">
                  <c:v>287866.5368663671</c:v>
                </c:pt>
                <c:pt idx="50">
                  <c:v>299394.94484769017</c:v>
                </c:pt>
                <c:pt idx="51">
                  <c:v>310271.17642315594</c:v>
                </c:pt>
                <c:pt idx="52">
                  <c:v>320533.05128106824</c:v>
                </c:pt>
                <c:pt idx="53">
                  <c:v>330215.85782850767</c:v>
                </c:pt>
                <c:pt idx="54">
                  <c:v>339352.54854155262</c:v>
                </c:pt>
              </c:numCache>
            </c:numRef>
          </c:val>
          <c:extLst>
            <c:ext xmlns:c16="http://schemas.microsoft.com/office/drawing/2014/chart" uri="{C3380CC4-5D6E-409C-BE32-E72D297353CC}">
              <c16:uniqueId val="{00000008-D54F-4054-91CC-DCFA7C5B6B67}"/>
            </c:ext>
          </c:extLst>
        </c:ser>
        <c:ser>
          <c:idx val="9"/>
          <c:order val="9"/>
          <c:tx>
            <c:strRef>
              <c:f>'19TH HOLE GOLF CLUB'!$AF$4:$AF$5</c:f>
              <c:strCache>
                <c:ptCount val="2"/>
                <c:pt idx="0">
                  <c:v>UNIT COST</c:v>
                </c:pt>
                <c:pt idx="1">
                  <c:v> $650 </c:v>
                </c:pt>
              </c:strCache>
            </c:strRef>
          </c:tx>
          <c:spPr>
            <a:solidFill>
              <a:schemeClr val="accent4">
                <a:lumMod val="60000"/>
              </a:schemeClr>
            </a:solidFill>
            <a:ln>
              <a:noFill/>
            </a:ln>
            <a:effectLst/>
          </c:spPr>
          <c:invertIfNegative val="0"/>
          <c:cat>
            <c:strRef>
              <c:f>'19TH HOLE GOLF CLUB'!$V$6:$V$60</c:f>
              <c:strCache>
                <c:ptCount val="1"/>
                <c:pt idx="0">
                  <c:v>SALE PRICE</c:v>
                </c:pt>
              </c:strCache>
            </c:strRef>
          </c:cat>
          <c:val>
            <c:numRef>
              <c:f>'19TH HOLE GOLF CLUB'!$AF$6:$AF$60</c:f>
              <c:numCache>
                <c:formatCode>_("$"* #,##0_);_("$"* \(#,##0\);_("$"* "-"??_);_(@_)</c:formatCode>
                <c:ptCount val="55"/>
                <c:pt idx="0">
                  <c:v>-5649529.4087105431</c:v>
                </c:pt>
                <c:pt idx="1">
                  <c:v>-5122221.435115383</c:v>
                </c:pt>
                <c:pt idx="2">
                  <c:v>-4653085.3087842651</c:v>
                </c:pt>
                <c:pt idx="3">
                  <c:v>-4234127.5373695875</c:v>
                </c:pt>
                <c:pt idx="4">
                  <c:v>-3858668.8129660371</c:v>
                </c:pt>
                <c:pt idx="5">
                  <c:v>-3521094.0045492174</c:v>
                </c:pt>
                <c:pt idx="6">
                  <c:v>-3216655.832478581</c:v>
                </c:pt>
                <c:pt idx="7">
                  <c:v>-2941319.4557134025</c:v>
                </c:pt>
                <c:pt idx="8">
                  <c:v>-2691638.5192158045</c:v>
                </c:pt>
                <c:pt idx="9">
                  <c:v>-2464655.5956680533</c:v>
                </c:pt>
                <c:pt idx="10">
                  <c:v>-2257821.6911907825</c:v>
                </c:pt>
                <c:pt idx="11">
                  <c:v>-2068930.7593792765</c:v>
                </c:pt>
                <c:pt idx="12">
                  <c:v>-1896066.1128234528</c:v>
                </c:pt>
                <c:pt idx="13">
                  <c:v>-1737556.3278142936</c:v>
                </c:pt>
                <c:pt idx="14">
                  <c:v>-1591938.7706410377</c:v>
                </c:pt>
                <c:pt idx="15">
                  <c:v>-1457929.2786562121</c:v>
                </c:pt>
                <c:pt idx="16">
                  <c:v>-1334396.8391214241</c:v>
                </c:pt>
                <c:pt idx="17">
                  <c:v>-1220342.347671377</c:v>
                </c:pt>
                <c:pt idx="18">
                  <c:v>-1114880.713541965</c:v>
                </c:pt>
                <c:pt idx="19">
                  <c:v>-1017225.7233983986</c:v>
                </c:pt>
                <c:pt idx="20">
                  <c:v>-926677.18925061449</c:v>
                </c:pt>
                <c:pt idx="21">
                  <c:v>-842609.99572343566</c:v>
                </c:pt>
                <c:pt idx="22">
                  <c:v>-764464.73325733561</c:v>
                </c:pt>
                <c:pt idx="23">
                  <c:v>-691739.66074661911</c:v>
                </c:pt>
                <c:pt idx="24">
                  <c:v>-623983.78679938754</c:v>
                </c:pt>
                <c:pt idx="25">
                  <c:v>-560790.89562618174</c:v>
                </c:pt>
                <c:pt idx="26">
                  <c:v>-501794.37338283216</c:v>
                </c:pt>
                <c:pt idx="27">
                  <c:v>-446662.71504513011</c:v>
                </c:pt>
                <c:pt idx="28">
                  <c:v>-395095.61169990012</c:v>
                </c:pt>
                <c:pt idx="29">
                  <c:v>-346820.53437836561</c:v>
                </c:pt>
                <c:pt idx="30">
                  <c:v>-301589.74392649066</c:v>
                </c:pt>
                <c:pt idx="31">
                  <c:v>-259177.66745205619</c:v>
                </c:pt>
                <c:pt idx="32">
                  <c:v>-219378.59104587091</c:v>
                </c:pt>
                <c:pt idx="33">
                  <c:v>-182004.62609337294</c:v>
                </c:pt>
                <c:pt idx="34">
                  <c:v>-146883.91285239323</c:v>
                </c:pt>
                <c:pt idx="35">
                  <c:v>-113859.03029808123</c:v>
                </c:pt>
                <c:pt idx="36">
                  <c:v>-82785.585708908504</c:v>
                </c:pt>
                <c:pt idx="37">
                  <c:v>-53530.961235753493</c:v>
                </c:pt>
                <c:pt idx="38">
                  <c:v>-25973.197879554704</c:v>
                </c:pt>
                <c:pt idx="39">
                  <c:v>0</c:v>
                </c:pt>
                <c:pt idx="40">
                  <c:v>24492.154231291264</c:v>
                </c:pt>
                <c:pt idx="41">
                  <c:v>47598.80906850961</c:v>
                </c:pt>
                <c:pt idx="42">
                  <c:v>69408.245089860866</c:v>
                </c:pt>
                <c:pt idx="43">
                  <c:v>90002.120299995178</c:v>
                </c:pt>
                <c:pt idx="44">
                  <c:v>109456.04675726593</c:v>
                </c:pt>
                <c:pt idx="45">
                  <c:v>127840.1099946741</c:v>
                </c:pt>
                <c:pt idx="46">
                  <c:v>145219.33759701438</c:v>
                </c:pt>
                <c:pt idx="47">
                  <c:v>161654.1225139969</c:v>
                </c:pt>
                <c:pt idx="48">
                  <c:v>177200.60601173877</c:v>
                </c:pt>
                <c:pt idx="49">
                  <c:v>191911.02457757806</c:v>
                </c:pt>
                <c:pt idx="50">
                  <c:v>205834.02458278695</c:v>
                </c:pt>
                <c:pt idx="51">
                  <c:v>219014.94806340407</c:v>
                </c:pt>
                <c:pt idx="52">
                  <c:v>231496.09259188268</c:v>
                </c:pt>
                <c:pt idx="53">
                  <c:v>243316.94787363708</c:v>
                </c:pt>
                <c:pt idx="54">
                  <c:v>254514.41140616452</c:v>
                </c:pt>
              </c:numCache>
            </c:numRef>
          </c:val>
          <c:extLst>
            <c:ext xmlns:c16="http://schemas.microsoft.com/office/drawing/2014/chart" uri="{C3380CC4-5D6E-409C-BE32-E72D297353CC}">
              <c16:uniqueId val="{00000009-D54F-4054-91CC-DCFA7C5B6B67}"/>
            </c:ext>
          </c:extLst>
        </c:ser>
        <c:dLbls>
          <c:showLegendKey val="0"/>
          <c:showVal val="0"/>
          <c:showCatName val="0"/>
          <c:showSerName val="0"/>
          <c:showPercent val="0"/>
          <c:showBubbleSize val="0"/>
        </c:dLbls>
        <c:gapWidth val="219"/>
        <c:overlap val="-27"/>
        <c:axId val="560445712"/>
        <c:axId val="560449552"/>
      </c:barChart>
      <c:catAx>
        <c:axId val="560445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449552"/>
        <c:crosses val="autoZero"/>
        <c:auto val="1"/>
        <c:lblAlgn val="ctr"/>
        <c:lblOffset val="100"/>
        <c:noMultiLvlLbl val="0"/>
      </c:catAx>
      <c:valAx>
        <c:axId val="56044955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4457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480060</xdr:colOff>
      <xdr:row>1</xdr:row>
      <xdr:rowOff>87630</xdr:rowOff>
    </xdr:from>
    <xdr:to>
      <xdr:col>11</xdr:col>
      <xdr:colOff>175260</xdr:colOff>
      <xdr:row>16</xdr:row>
      <xdr:rowOff>87630</xdr:rowOff>
    </xdr:to>
    <xdr:graphicFrame macro="">
      <xdr:nvGraphicFramePr>
        <xdr:cNvPr id="2" name="Chart 1">
          <a:extLst>
            <a:ext uri="{FF2B5EF4-FFF2-40B4-BE49-F238E27FC236}">
              <a16:creationId xmlns:a16="http://schemas.microsoft.com/office/drawing/2014/main" id="{31B9391D-973D-4AFE-B976-8F474DBB5F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149256</xdr:colOff>
      <xdr:row>26</xdr:row>
      <xdr:rowOff>77771</xdr:rowOff>
    </xdr:from>
    <xdr:to>
      <xdr:col>17</xdr:col>
      <xdr:colOff>361359</xdr:colOff>
      <xdr:row>40</xdr:row>
      <xdr:rowOff>291445</xdr:rowOff>
    </xdr:to>
    <xdr:graphicFrame macro="">
      <xdr:nvGraphicFramePr>
        <xdr:cNvPr id="3" name="Chart 2">
          <a:extLst>
            <a:ext uri="{FF2B5EF4-FFF2-40B4-BE49-F238E27FC236}">
              <a16:creationId xmlns:a16="http://schemas.microsoft.com/office/drawing/2014/main" id="{65CCF023-5B54-4750-A889-D7D376D9E3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149258</xdr:colOff>
      <xdr:row>42</xdr:row>
      <xdr:rowOff>132761</xdr:rowOff>
    </xdr:from>
    <xdr:to>
      <xdr:col>17</xdr:col>
      <xdr:colOff>361361</xdr:colOff>
      <xdr:row>57</xdr:row>
      <xdr:rowOff>165755</xdr:rowOff>
    </xdr:to>
    <xdr:graphicFrame macro="">
      <xdr:nvGraphicFramePr>
        <xdr:cNvPr id="4" name="Chart 3">
          <a:extLst>
            <a:ext uri="{FF2B5EF4-FFF2-40B4-BE49-F238E27FC236}">
              <a16:creationId xmlns:a16="http://schemas.microsoft.com/office/drawing/2014/main" id="{F6BE31C8-AF74-4429-8003-E4D5B8F796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32</xdr:col>
      <xdr:colOff>141401</xdr:colOff>
      <xdr:row>3</xdr:row>
      <xdr:rowOff>62060</xdr:rowOff>
    </xdr:from>
    <xdr:to>
      <xdr:col>43</xdr:col>
      <xdr:colOff>534185</xdr:colOff>
      <xdr:row>32</xdr:row>
      <xdr:rowOff>133546</xdr:rowOff>
    </xdr:to>
    <xdr:graphicFrame macro="">
      <xdr:nvGraphicFramePr>
        <xdr:cNvPr id="5" name="Chart 4">
          <a:extLst>
            <a:ext uri="{FF2B5EF4-FFF2-40B4-BE49-F238E27FC236}">
              <a16:creationId xmlns:a16="http://schemas.microsoft.com/office/drawing/2014/main" id="{F0143A64-B5DD-4CC0-ADAA-0EE73AB146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101FC-BCBA-4B84-B93B-DFC14798EE1C}">
  <dimension ref="A1:AR64"/>
  <sheetViews>
    <sheetView tabSelected="1" topLeftCell="A42" zoomScaleNormal="100" workbookViewId="0">
      <selection activeCell="B65" sqref="B65"/>
    </sheetView>
  </sheetViews>
  <sheetFormatPr defaultRowHeight="14.4" x14ac:dyDescent="0.3"/>
  <cols>
    <col min="1" max="1" width="13" customWidth="1"/>
    <col min="2" max="2" width="13.33203125" customWidth="1"/>
    <col min="3" max="3" width="13.109375" customWidth="1"/>
    <col min="4" max="4" width="15.33203125" customWidth="1"/>
    <col min="5" max="5" width="12" customWidth="1"/>
    <col min="6" max="6" width="11.21875" customWidth="1"/>
    <col min="7" max="7" width="14.21875" customWidth="1"/>
    <col min="8" max="8" width="12.44140625" customWidth="1"/>
    <col min="13" max="13" width="15" customWidth="1"/>
    <col min="14" max="14" width="12.77734375" bestFit="1" customWidth="1"/>
    <col min="19" max="19" width="13.77734375" customWidth="1"/>
    <col min="20" max="20" width="12.44140625" bestFit="1" customWidth="1"/>
    <col min="23" max="23" width="12.5546875" bestFit="1" customWidth="1"/>
    <col min="24" max="24" width="14.109375" bestFit="1" customWidth="1"/>
    <col min="25" max="25" width="13" bestFit="1" customWidth="1"/>
    <col min="26" max="32" width="14.6640625" bestFit="1" customWidth="1"/>
  </cols>
  <sheetData>
    <row r="1" spans="1:44" ht="37.799999999999997" customHeight="1" thickBot="1" x14ac:dyDescent="0.7">
      <c r="A1" s="34" t="s">
        <v>0</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row>
    <row r="2" spans="1:44" ht="15" thickTop="1" x14ac:dyDescent="0.3"/>
    <row r="3" spans="1:44" x14ac:dyDescent="0.3">
      <c r="A3" t="s">
        <v>1</v>
      </c>
      <c r="M3" s="35" t="s">
        <v>2</v>
      </c>
      <c r="N3" s="35"/>
      <c r="O3" s="35"/>
      <c r="P3" s="35"/>
      <c r="Q3" s="35"/>
      <c r="S3" t="s">
        <v>3</v>
      </c>
    </row>
    <row r="4" spans="1:44" x14ac:dyDescent="0.3">
      <c r="M4" s="1" t="s">
        <v>4</v>
      </c>
      <c r="N4" t="s">
        <v>5</v>
      </c>
      <c r="O4" s="36" t="s">
        <v>6</v>
      </c>
      <c r="P4" s="36"/>
      <c r="Q4" s="36"/>
      <c r="S4" s="2" t="s">
        <v>7</v>
      </c>
      <c r="T4" s="2" t="s">
        <v>8</v>
      </c>
      <c r="V4" s="3"/>
      <c r="W4" s="3"/>
      <c r="X4" s="37" t="s">
        <v>9</v>
      </c>
      <c r="Y4" s="37"/>
      <c r="Z4" s="37"/>
      <c r="AA4" s="37"/>
      <c r="AB4" s="37"/>
      <c r="AC4" s="37"/>
      <c r="AD4" s="37"/>
      <c r="AE4" s="37"/>
      <c r="AF4" s="37"/>
    </row>
    <row r="5" spans="1:44" ht="20.399999999999999" customHeight="1" x14ac:dyDescent="0.3">
      <c r="A5" s="3" t="s">
        <v>10</v>
      </c>
      <c r="B5" s="3" t="s">
        <v>11</v>
      </c>
      <c r="C5" s="3" t="s">
        <v>12</v>
      </c>
      <c r="O5" s="27"/>
      <c r="P5" s="27"/>
      <c r="Q5" s="27"/>
      <c r="S5" s="3"/>
      <c r="T5" s="4">
        <f>N13</f>
        <v>831338.85314930137</v>
      </c>
      <c r="V5" s="3"/>
      <c r="W5" s="5">
        <f>N13</f>
        <v>831338.85314930137</v>
      </c>
      <c r="X5" s="6">
        <v>250</v>
      </c>
      <c r="Y5" s="6">
        <v>300</v>
      </c>
      <c r="Z5" s="6">
        <v>350</v>
      </c>
      <c r="AA5" s="6">
        <v>400</v>
      </c>
      <c r="AB5" s="6">
        <v>450</v>
      </c>
      <c r="AC5" s="6">
        <v>500</v>
      </c>
      <c r="AD5" s="6">
        <v>550</v>
      </c>
      <c r="AE5" s="6">
        <v>600</v>
      </c>
      <c r="AF5" s="6">
        <v>650</v>
      </c>
    </row>
    <row r="6" spans="1:44" x14ac:dyDescent="0.3">
      <c r="A6" s="3">
        <v>1</v>
      </c>
      <c r="B6" s="7">
        <v>450</v>
      </c>
      <c r="C6" s="3">
        <v>45</v>
      </c>
      <c r="M6" t="s">
        <v>13</v>
      </c>
      <c r="N6" s="8">
        <v>250</v>
      </c>
      <c r="O6" s="27" t="s">
        <v>14</v>
      </c>
      <c r="P6" s="27"/>
      <c r="Q6" s="27"/>
      <c r="S6" s="7">
        <v>250</v>
      </c>
      <c r="T6" s="7">
        <f t="dataTable" ref="T6:T64" dt2D="0" dtr="0" r1="N7"/>
        <v>0</v>
      </c>
      <c r="V6" s="38" t="s">
        <v>7</v>
      </c>
      <c r="W6" s="6">
        <v>260</v>
      </c>
      <c r="X6" s="6">
        <f t="dataTable" ref="X6:AF60" dt2D="1" dtr="1" r1="N6" r2="N7" ca="1"/>
        <v>144859.72842847556</v>
      </c>
      <c r="Y6" s="6">
        <v>-579438.91371390224</v>
      </c>
      <c r="Z6" s="6">
        <v>-1303737.5558562791</v>
      </c>
      <c r="AA6" s="6">
        <v>-2028036.1979986569</v>
      </c>
      <c r="AB6" s="6">
        <v>-2752334.8401410338</v>
      </c>
      <c r="AC6" s="6">
        <v>-3476633.4822834115</v>
      </c>
      <c r="AD6" s="6">
        <v>-4200932.1244257884</v>
      </c>
      <c r="AE6" s="6">
        <v>-4925230.7665681671</v>
      </c>
      <c r="AF6" s="6">
        <v>-5649529.4087105431</v>
      </c>
    </row>
    <row r="7" spans="1:44" x14ac:dyDescent="0.3">
      <c r="A7" s="3">
        <v>2</v>
      </c>
      <c r="B7" s="7">
        <v>300</v>
      </c>
      <c r="C7" s="3">
        <v>103</v>
      </c>
      <c r="M7" t="s">
        <v>15</v>
      </c>
      <c r="N7" s="9">
        <v>1000</v>
      </c>
      <c r="O7" s="27" t="s">
        <v>16</v>
      </c>
      <c r="P7" s="27"/>
      <c r="Q7" s="27"/>
      <c r="S7" s="7">
        <v>260</v>
      </c>
      <c r="T7" s="7">
        <v>144859.72842847556</v>
      </c>
      <c r="V7" s="38"/>
      <c r="W7" s="6">
        <v>270</v>
      </c>
      <c r="X7" s="6">
        <v>269590.60184817808</v>
      </c>
      <c r="Y7" s="6">
        <v>-404385.90277226688</v>
      </c>
      <c r="Z7" s="6">
        <v>-1078362.4073927123</v>
      </c>
      <c r="AA7" s="6">
        <v>-1752338.9120131573</v>
      </c>
      <c r="AB7" s="6">
        <v>-2426315.4166336022</v>
      </c>
      <c r="AC7" s="6">
        <v>-3100291.9212540481</v>
      </c>
      <c r="AD7" s="6">
        <v>-3774268.4258744931</v>
      </c>
      <c r="AE7" s="6">
        <v>-4448244.930494938</v>
      </c>
      <c r="AF7" s="6">
        <v>-5122221.435115383</v>
      </c>
    </row>
    <row r="8" spans="1:44" x14ac:dyDescent="0.3">
      <c r="A8" s="3">
        <v>3</v>
      </c>
      <c r="B8" s="7">
        <v>440</v>
      </c>
      <c r="C8" s="3">
        <v>49</v>
      </c>
      <c r="M8" t="s">
        <v>17</v>
      </c>
      <c r="N8" s="10">
        <f>H22*N7^H23</f>
        <v>11.084518041990686</v>
      </c>
      <c r="O8" s="27" t="str">
        <f ca="1">_xlfn.FORMULATEXT(N8)</f>
        <v>=H22*N7^H23</v>
      </c>
      <c r="P8" s="27"/>
      <c r="Q8" s="27"/>
      <c r="S8" s="7">
        <v>270</v>
      </c>
      <c r="T8" s="7">
        <v>269590.60184817808</v>
      </c>
      <c r="V8" s="38"/>
      <c r="W8" s="6">
        <v>280</v>
      </c>
      <c r="X8" s="6">
        <v>377277.18719872413</v>
      </c>
      <c r="Y8" s="6">
        <v>-251518.12479914958</v>
      </c>
      <c r="Z8" s="6">
        <v>-880313.43679702282</v>
      </c>
      <c r="AA8" s="6">
        <v>-1509108.7487948965</v>
      </c>
      <c r="AB8" s="6">
        <v>-2137904.0607927702</v>
      </c>
      <c r="AC8" s="6">
        <v>-2766699.3727906439</v>
      </c>
      <c r="AD8" s="6">
        <v>-3395494.6847885177</v>
      </c>
      <c r="AE8" s="6">
        <v>-4024289.9967863914</v>
      </c>
      <c r="AF8" s="6">
        <v>-4653085.3087842651</v>
      </c>
    </row>
    <row r="9" spans="1:44" x14ac:dyDescent="0.3">
      <c r="A9" s="3">
        <v>4</v>
      </c>
      <c r="B9" s="7">
        <v>360</v>
      </c>
      <c r="C9" s="3">
        <v>86</v>
      </c>
      <c r="M9" t="s">
        <v>18</v>
      </c>
      <c r="N9" s="10">
        <f>N8*100</f>
        <v>1108.4518041990686</v>
      </c>
      <c r="O9" s="27" t="str">
        <f t="shared" ref="O9:O13" ca="1" si="0">_xlfn.FORMULATEXT(N9)</f>
        <v>=N8*100</v>
      </c>
      <c r="P9" s="27"/>
      <c r="Q9" s="27"/>
      <c r="S9" s="7">
        <v>280</v>
      </c>
      <c r="T9" s="7">
        <v>377277.18719872413</v>
      </c>
      <c r="V9" s="38"/>
      <c r="W9" s="6">
        <v>290</v>
      </c>
      <c r="X9" s="6">
        <v>470458.61526328744</v>
      </c>
      <c r="Y9" s="6">
        <v>-117614.65381582174</v>
      </c>
      <c r="Z9" s="6">
        <v>-705687.9228949314</v>
      </c>
      <c r="AA9" s="6">
        <v>-1293761.1919740411</v>
      </c>
      <c r="AB9" s="6">
        <v>-1881834.4610531498</v>
      </c>
      <c r="AC9" s="6">
        <v>-2469907.7301322594</v>
      </c>
      <c r="AD9" s="6">
        <v>-3057980.9992113691</v>
      </c>
      <c r="AE9" s="6">
        <v>-3646054.2682904778</v>
      </c>
      <c r="AF9" s="6">
        <v>-4234127.5373695875</v>
      </c>
    </row>
    <row r="10" spans="1:44" x14ac:dyDescent="0.3">
      <c r="A10" s="3">
        <v>5</v>
      </c>
      <c r="B10" s="7">
        <v>290</v>
      </c>
      <c r="C10" s="3">
        <v>125</v>
      </c>
      <c r="O10" s="27"/>
      <c r="P10" s="27"/>
      <c r="Q10" s="27"/>
      <c r="S10" s="7">
        <v>290</v>
      </c>
      <c r="T10" s="7">
        <v>470458.61526328744</v>
      </c>
      <c r="V10" s="38"/>
      <c r="W10" s="6">
        <v>300</v>
      </c>
      <c r="X10" s="6">
        <v>551238.40185229108</v>
      </c>
      <c r="Y10" s="6">
        <v>0</v>
      </c>
      <c r="Z10" s="6">
        <v>-551238.40185229108</v>
      </c>
      <c r="AA10" s="6">
        <v>-1102476.8037045817</v>
      </c>
      <c r="AB10" s="6">
        <v>-1653715.2055568728</v>
      </c>
      <c r="AC10" s="6">
        <v>-2204953.6074091638</v>
      </c>
      <c r="AD10" s="6">
        <v>-2756192.0092614549</v>
      </c>
      <c r="AE10" s="6">
        <v>-3307430.411113746</v>
      </c>
      <c r="AF10" s="6">
        <v>-3858668.8129660371</v>
      </c>
    </row>
    <row r="11" spans="1:44" x14ac:dyDescent="0.3">
      <c r="A11" s="3">
        <v>6</v>
      </c>
      <c r="B11" s="7">
        <v>450</v>
      </c>
      <c r="C11" s="3">
        <v>52</v>
      </c>
      <c r="M11" s="1" t="s">
        <v>19</v>
      </c>
      <c r="N11" s="8">
        <f>N6*N9</f>
        <v>277112.95104976714</v>
      </c>
      <c r="O11" s="27" t="str">
        <f t="shared" ca="1" si="0"/>
        <v>=N6*N9</v>
      </c>
      <c r="P11" s="27"/>
      <c r="Q11" s="27"/>
      <c r="S11" s="7">
        <v>300</v>
      </c>
      <c r="T11" s="7">
        <v>551238.40185229108</v>
      </c>
      <c r="V11" s="38"/>
      <c r="W11" s="6">
        <v>310</v>
      </c>
      <c r="X11" s="6">
        <v>621369.53021456813</v>
      </c>
      <c r="Y11" s="6">
        <v>103561.58836909477</v>
      </c>
      <c r="Z11" s="6">
        <v>-414246.3534763786</v>
      </c>
      <c r="AA11" s="6">
        <v>-932054.2953218515</v>
      </c>
      <c r="AB11" s="6">
        <v>-1449862.2371673249</v>
      </c>
      <c r="AC11" s="6">
        <v>-1967670.1790127978</v>
      </c>
      <c r="AD11" s="6">
        <v>-2485478.1208582716</v>
      </c>
      <c r="AE11" s="6">
        <v>-3003286.0627037445</v>
      </c>
      <c r="AF11" s="6">
        <v>-3521094.0045492174</v>
      </c>
    </row>
    <row r="12" spans="1:44" x14ac:dyDescent="0.3">
      <c r="A12" s="3">
        <v>7</v>
      </c>
      <c r="B12" s="7">
        <v>340</v>
      </c>
      <c r="C12" s="3">
        <v>87</v>
      </c>
      <c r="M12" s="1" t="s">
        <v>20</v>
      </c>
      <c r="N12" s="8">
        <f>N7*N9</f>
        <v>1108451.8041990686</v>
      </c>
      <c r="O12" s="27" t="str">
        <f t="shared" ca="1" si="0"/>
        <v>=N7*N9</v>
      </c>
      <c r="P12" s="27"/>
      <c r="Q12" s="27"/>
      <c r="S12" s="7">
        <v>310</v>
      </c>
      <c r="T12" s="7">
        <v>621369.53021456813</v>
      </c>
      <c r="V12" s="38"/>
      <c r="W12" s="6">
        <v>320</v>
      </c>
      <c r="X12" s="6">
        <v>682320.93416212313</v>
      </c>
      <c r="Y12" s="6">
        <v>194948.83833203511</v>
      </c>
      <c r="Z12" s="6">
        <v>-292423.2574980529</v>
      </c>
      <c r="AA12" s="6">
        <v>-779795.35332814092</v>
      </c>
      <c r="AB12" s="6">
        <v>-1267167.4491582289</v>
      </c>
      <c r="AC12" s="6">
        <v>-1754539.5449883174</v>
      </c>
      <c r="AD12" s="6">
        <v>-2241911.640818405</v>
      </c>
      <c r="AE12" s="6">
        <v>-2729283.7366484934</v>
      </c>
      <c r="AF12" s="6">
        <v>-3216655.832478581</v>
      </c>
    </row>
    <row r="13" spans="1:44" x14ac:dyDescent="0.3">
      <c r="A13" s="3">
        <v>8</v>
      </c>
      <c r="B13" s="7">
        <v>370</v>
      </c>
      <c r="C13" s="3">
        <v>68</v>
      </c>
      <c r="M13" s="1" t="s">
        <v>21</v>
      </c>
      <c r="N13" s="11">
        <f>N12-N11</f>
        <v>831338.85314930137</v>
      </c>
      <c r="O13" s="27" t="str">
        <f t="shared" ca="1" si="0"/>
        <v>=N12-N11</v>
      </c>
      <c r="P13" s="27"/>
      <c r="Q13" s="27"/>
      <c r="S13" s="7">
        <v>320</v>
      </c>
      <c r="T13" s="7">
        <v>682320.93416212313</v>
      </c>
      <c r="V13" s="38"/>
      <c r="W13" s="6">
        <v>330</v>
      </c>
      <c r="X13" s="6">
        <v>735329.86392835062</v>
      </c>
      <c r="Y13" s="6">
        <v>275748.69897313137</v>
      </c>
      <c r="Z13" s="6">
        <v>-183832.46598208742</v>
      </c>
      <c r="AA13" s="6">
        <v>-643413.63093730668</v>
      </c>
      <c r="AB13" s="6">
        <v>-1102994.7958925259</v>
      </c>
      <c r="AC13" s="6">
        <v>-1562575.9608477447</v>
      </c>
      <c r="AD13" s="6">
        <v>-2022157.125802964</v>
      </c>
      <c r="AE13" s="6">
        <v>-2481738.2907581832</v>
      </c>
      <c r="AF13" s="6">
        <v>-2941319.4557134025</v>
      </c>
    </row>
    <row r="14" spans="1:44" x14ac:dyDescent="0.3">
      <c r="A14" s="3">
        <v>9</v>
      </c>
      <c r="B14" s="7">
        <v>500</v>
      </c>
      <c r="C14" s="3">
        <v>45</v>
      </c>
      <c r="S14" s="7">
        <v>330</v>
      </c>
      <c r="T14" s="7">
        <v>735329.86392835062</v>
      </c>
      <c r="V14" s="38"/>
      <c r="W14" s="6">
        <v>340</v>
      </c>
      <c r="X14" s="6">
        <v>781443.44106265297</v>
      </c>
      <c r="Y14" s="6">
        <v>347308.19602784561</v>
      </c>
      <c r="Z14" s="6">
        <v>-86827.049006961286</v>
      </c>
      <c r="AA14" s="6">
        <v>-520962.29404176865</v>
      </c>
      <c r="AB14" s="6">
        <v>-955097.53907657554</v>
      </c>
      <c r="AC14" s="6">
        <v>-1389232.7841113824</v>
      </c>
      <c r="AD14" s="6">
        <v>-1823368.0291461898</v>
      </c>
      <c r="AE14" s="6">
        <v>-2257503.2741809972</v>
      </c>
      <c r="AF14" s="6">
        <v>-2691638.5192158045</v>
      </c>
    </row>
    <row r="15" spans="1:44" x14ac:dyDescent="0.3">
      <c r="A15" s="3">
        <v>10</v>
      </c>
      <c r="B15" s="7">
        <v>490</v>
      </c>
      <c r="C15" s="3">
        <v>44</v>
      </c>
      <c r="S15" s="7">
        <v>340</v>
      </c>
      <c r="T15" s="7">
        <v>781443.44106265297</v>
      </c>
      <c r="V15" s="38"/>
      <c r="W15" s="6">
        <v>350</v>
      </c>
      <c r="X15" s="6">
        <v>821551.86522268457</v>
      </c>
      <c r="Y15" s="6">
        <v>410775.93261134205</v>
      </c>
      <c r="Z15" s="6">
        <v>0</v>
      </c>
      <c r="AA15" s="6">
        <v>-410775.93261134205</v>
      </c>
      <c r="AB15" s="6">
        <v>-821551.86522268457</v>
      </c>
      <c r="AC15" s="6">
        <v>-1232327.7978340266</v>
      </c>
      <c r="AD15" s="6">
        <v>-1643103.7304453691</v>
      </c>
      <c r="AE15" s="6">
        <v>-2053879.6630567117</v>
      </c>
      <c r="AF15" s="6">
        <v>-2464655.5956680533</v>
      </c>
    </row>
    <row r="16" spans="1:44" x14ac:dyDescent="0.3">
      <c r="A16" s="3">
        <v>11</v>
      </c>
      <c r="B16" s="7">
        <v>430</v>
      </c>
      <c r="C16" s="3">
        <v>58</v>
      </c>
      <c r="S16" s="7">
        <v>350</v>
      </c>
      <c r="T16" s="7">
        <v>821551.86522268457</v>
      </c>
      <c r="V16" s="38"/>
      <c r="W16" s="6">
        <v>360</v>
      </c>
      <c r="X16" s="6">
        <v>856415.12424477958</v>
      </c>
      <c r="Y16" s="6">
        <v>467135.52231533453</v>
      </c>
      <c r="Z16" s="6">
        <v>77855.920385889243</v>
      </c>
      <c r="AA16" s="6">
        <v>-311423.68154355604</v>
      </c>
      <c r="AB16" s="6">
        <v>-700703.28347300133</v>
      </c>
      <c r="AC16" s="6">
        <v>-1089982.8854024466</v>
      </c>
      <c r="AD16" s="6">
        <v>-1479262.4873318919</v>
      </c>
      <c r="AE16" s="6">
        <v>-1868542.0892613367</v>
      </c>
      <c r="AF16" s="6">
        <v>-2257821.6911907825</v>
      </c>
    </row>
    <row r="17" spans="1:32" x14ac:dyDescent="0.3">
      <c r="A17" s="3">
        <v>12</v>
      </c>
      <c r="B17" s="7">
        <v>390</v>
      </c>
      <c r="C17" s="3">
        <v>68</v>
      </c>
      <c r="S17" s="7">
        <v>360</v>
      </c>
      <c r="T17" s="7">
        <v>856415.12424477958</v>
      </c>
      <c r="V17" s="38"/>
      <c r="W17" s="6">
        <v>370</v>
      </c>
      <c r="X17" s="6">
        <v>886684.61116254725</v>
      </c>
      <c r="Y17" s="6">
        <v>517232.68984481925</v>
      </c>
      <c r="Z17" s="6">
        <v>147780.76852709148</v>
      </c>
      <c r="AA17" s="6">
        <v>-221671.15279063676</v>
      </c>
      <c r="AB17" s="6">
        <v>-591123.07410836453</v>
      </c>
      <c r="AC17" s="6">
        <v>-960574.9954260923</v>
      </c>
      <c r="AD17" s="6">
        <v>-1330026.9167438205</v>
      </c>
      <c r="AE17" s="6">
        <v>-1699478.8380615483</v>
      </c>
      <c r="AF17" s="6">
        <v>-2068930.7593792765</v>
      </c>
    </row>
    <row r="18" spans="1:32" x14ac:dyDescent="0.3">
      <c r="S18" s="7">
        <v>370</v>
      </c>
      <c r="T18" s="7">
        <v>886684.61116254725</v>
      </c>
      <c r="V18" s="38"/>
      <c r="W18" s="6">
        <v>380</v>
      </c>
      <c r="X18" s="6">
        <v>912920.72098907013</v>
      </c>
      <c r="Y18" s="6">
        <v>561797.36676250491</v>
      </c>
      <c r="Z18" s="6">
        <v>210674.01253593946</v>
      </c>
      <c r="AA18" s="6">
        <v>-140449.341690626</v>
      </c>
      <c r="AB18" s="6">
        <v>-491572.69591719145</v>
      </c>
      <c r="AC18" s="6">
        <v>-842696.05014375644</v>
      </c>
      <c r="AD18" s="6">
        <v>-1193819.4043703219</v>
      </c>
      <c r="AE18" s="6">
        <v>-1544942.7585968869</v>
      </c>
      <c r="AF18" s="6">
        <v>-1896066.1128234528</v>
      </c>
    </row>
    <row r="19" spans="1:32" ht="15" thickBot="1" x14ac:dyDescent="0.35">
      <c r="S19" s="7">
        <v>380</v>
      </c>
      <c r="T19" s="7">
        <v>912920.72098907013</v>
      </c>
      <c r="V19" s="38"/>
      <c r="W19" s="6">
        <v>390</v>
      </c>
      <c r="X19" s="6">
        <v>935607.253438466</v>
      </c>
      <c r="Y19" s="6">
        <v>601461.80578187108</v>
      </c>
      <c r="Z19" s="6">
        <v>267316.35812527593</v>
      </c>
      <c r="AA19" s="6">
        <v>-66829.08953131875</v>
      </c>
      <c r="AB19" s="6">
        <v>-400974.5371879139</v>
      </c>
      <c r="AC19" s="6">
        <v>-735119.98484450858</v>
      </c>
      <c r="AD19" s="6">
        <v>-1069265.4325011037</v>
      </c>
      <c r="AE19" s="6">
        <v>-1403410.8801576984</v>
      </c>
      <c r="AF19" s="6">
        <v>-1737556.3278142936</v>
      </c>
    </row>
    <row r="20" spans="1:32" ht="23.4" customHeight="1" thickBot="1" x14ac:dyDescent="0.35">
      <c r="A20" s="28" t="s">
        <v>22</v>
      </c>
      <c r="B20" s="29"/>
      <c r="C20" s="29"/>
      <c r="D20" s="29"/>
      <c r="E20" s="29"/>
      <c r="F20" s="29"/>
      <c r="G20" s="29"/>
      <c r="H20" s="30"/>
      <c r="S20" s="7">
        <v>390</v>
      </c>
      <c r="T20" s="7">
        <v>935607.253438466</v>
      </c>
      <c r="V20" s="38"/>
      <c r="W20" s="6">
        <v>400</v>
      </c>
      <c r="X20" s="6">
        <v>955163.26238462282</v>
      </c>
      <c r="Y20" s="6">
        <v>636775.50825641514</v>
      </c>
      <c r="Z20" s="6">
        <v>318387.75412820745</v>
      </c>
      <c r="AA20" s="6">
        <v>0</v>
      </c>
      <c r="AB20" s="6">
        <v>-318387.75412820745</v>
      </c>
      <c r="AC20" s="6">
        <v>-636775.50825641491</v>
      </c>
      <c r="AD20" s="6">
        <v>-955163.26238462236</v>
      </c>
      <c r="AE20" s="6">
        <v>-1273551.0165128303</v>
      </c>
      <c r="AF20" s="6">
        <v>-1591938.7706410377</v>
      </c>
    </row>
    <row r="21" spans="1:32" x14ac:dyDescent="0.3">
      <c r="A21" s="12" t="s">
        <v>23</v>
      </c>
      <c r="B21" t="s">
        <v>24</v>
      </c>
      <c r="D21" s="1" t="s">
        <v>25</v>
      </c>
      <c r="E21" t="s">
        <v>26</v>
      </c>
      <c r="G21" s="1" t="s">
        <v>27</v>
      </c>
      <c r="H21" s="13" t="s">
        <v>28</v>
      </c>
      <c r="S21" s="7">
        <v>400</v>
      </c>
      <c r="T21" s="7">
        <v>955163.26238462282</v>
      </c>
      <c r="V21" s="38"/>
      <c r="W21" s="6">
        <v>410</v>
      </c>
      <c r="X21" s="6">
        <v>971952.85243747453</v>
      </c>
      <c r="Y21" s="6">
        <v>668217.58605076349</v>
      </c>
      <c r="Z21" s="6">
        <v>364482.31966405269</v>
      </c>
      <c r="AA21" s="6">
        <v>60747.053277342115</v>
      </c>
      <c r="AB21" s="6">
        <v>-242988.21310936892</v>
      </c>
      <c r="AC21" s="6">
        <v>-546723.4794960795</v>
      </c>
      <c r="AD21" s="6">
        <v>-850458.74588279054</v>
      </c>
      <c r="AE21" s="6">
        <v>-1154194.0122695016</v>
      </c>
      <c r="AF21" s="6">
        <v>-1457929.2786562121</v>
      </c>
    </row>
    <row r="22" spans="1:32" x14ac:dyDescent="0.3">
      <c r="A22" s="14" t="s">
        <v>29</v>
      </c>
      <c r="B22">
        <v>-0.35460000000000003</v>
      </c>
      <c r="D22" t="s">
        <v>30</v>
      </c>
      <c r="E22">
        <v>466.51</v>
      </c>
      <c r="G22" t="s">
        <v>31</v>
      </c>
      <c r="H22" s="13">
        <v>5871064</v>
      </c>
      <c r="S22" s="7">
        <v>410</v>
      </c>
      <c r="T22" s="7">
        <v>971952.85243747453</v>
      </c>
      <c r="V22" s="38"/>
      <c r="W22" s="6">
        <v>420</v>
      </c>
      <c r="X22" s="6">
        <v>986293.31587235699</v>
      </c>
      <c r="Y22" s="6">
        <v>696207.04649813427</v>
      </c>
      <c r="Z22" s="6">
        <v>406120.77712391177</v>
      </c>
      <c r="AA22" s="6">
        <v>116034.50774968928</v>
      </c>
      <c r="AB22" s="6">
        <v>-174051.76162453368</v>
      </c>
      <c r="AC22" s="6">
        <v>-464138.03099875618</v>
      </c>
      <c r="AD22" s="6">
        <v>-754224.30037297867</v>
      </c>
      <c r="AE22" s="6">
        <v>-1044310.5697472016</v>
      </c>
      <c r="AF22" s="6">
        <v>-1334396.8391214241</v>
      </c>
    </row>
    <row r="23" spans="1:32" ht="15" thickBot="1" x14ac:dyDescent="0.35">
      <c r="A23" s="15" t="s">
        <v>32</v>
      </c>
      <c r="B23" s="16">
        <v>211.31</v>
      </c>
      <c r="C23" s="16"/>
      <c r="D23" s="16" t="s">
        <v>33</v>
      </c>
      <c r="E23" s="16">
        <v>-5.0000000000000001E-3</v>
      </c>
      <c r="F23" s="16"/>
      <c r="G23" s="16" t="s">
        <v>34</v>
      </c>
      <c r="H23" s="17">
        <v>-1.9079999999999999</v>
      </c>
      <c r="S23" s="7">
        <v>420</v>
      </c>
      <c r="T23" s="7">
        <v>986293.31587235699</v>
      </c>
      <c r="V23" s="38"/>
      <c r="W23" s="6">
        <v>430</v>
      </c>
      <c r="X23" s="6">
        <v>998461.92082203622</v>
      </c>
      <c r="Y23" s="6">
        <v>721111.38726035948</v>
      </c>
      <c r="Z23" s="6">
        <v>443760.85369868297</v>
      </c>
      <c r="AA23" s="6">
        <v>166410.32013700623</v>
      </c>
      <c r="AB23" s="6">
        <v>-110940.21342467051</v>
      </c>
      <c r="AC23" s="6">
        <v>-388290.74698634725</v>
      </c>
      <c r="AD23" s="6">
        <v>-665641.28054802399</v>
      </c>
      <c r="AE23" s="6">
        <v>-942991.81410970073</v>
      </c>
      <c r="AF23" s="6">
        <v>-1220342.347671377</v>
      </c>
    </row>
    <row r="24" spans="1:32" x14ac:dyDescent="0.3">
      <c r="S24" s="7">
        <v>430</v>
      </c>
      <c r="T24" s="7">
        <v>998461.92082203622</v>
      </c>
      <c r="V24" s="38"/>
      <c r="W24" s="6">
        <v>440</v>
      </c>
      <c r="X24" s="6">
        <v>1008701.5979665397</v>
      </c>
      <c r="Y24" s="6">
        <v>743253.80902797659</v>
      </c>
      <c r="Z24" s="6">
        <v>477806.02008941351</v>
      </c>
      <c r="AA24" s="6">
        <v>212358.23115085065</v>
      </c>
      <c r="AB24" s="6">
        <v>-53089.557787712663</v>
      </c>
      <c r="AC24" s="6">
        <v>-318537.34672627551</v>
      </c>
      <c r="AD24" s="6">
        <v>-583985.13566483883</v>
      </c>
      <c r="AE24" s="6">
        <v>-849432.92460340168</v>
      </c>
      <c r="AF24" s="6">
        <v>-1114880.713541965</v>
      </c>
    </row>
    <row r="25" spans="1:32" x14ac:dyDescent="0.3">
      <c r="S25" s="7">
        <v>440</v>
      </c>
      <c r="T25" s="7">
        <v>1008701.5979665397</v>
      </c>
      <c r="V25" s="38"/>
      <c r="W25" s="6">
        <v>450</v>
      </c>
      <c r="X25" s="6">
        <v>1017225.7233983984</v>
      </c>
      <c r="Y25" s="6">
        <v>762919.29254879872</v>
      </c>
      <c r="Z25" s="6">
        <v>508612.86169919907</v>
      </c>
      <c r="AA25" s="6">
        <v>254306.43084959942</v>
      </c>
      <c r="AB25" s="6">
        <v>0</v>
      </c>
      <c r="AC25" s="6">
        <v>-254306.43084959965</v>
      </c>
      <c r="AD25" s="6">
        <v>-508612.8616991993</v>
      </c>
      <c r="AE25" s="6">
        <v>-762919.29254879896</v>
      </c>
      <c r="AF25" s="6">
        <v>-1017225.7233983986</v>
      </c>
    </row>
    <row r="26" spans="1:32" ht="18" customHeight="1" x14ac:dyDescent="0.3">
      <c r="A26" s="31" t="s">
        <v>35</v>
      </c>
      <c r="B26" s="32"/>
      <c r="C26" s="32"/>
      <c r="D26" s="32"/>
      <c r="E26" s="33"/>
      <c r="F26" s="31" t="s">
        <v>36</v>
      </c>
      <c r="G26" s="32"/>
      <c r="H26" s="33"/>
      <c r="S26" s="7">
        <v>450</v>
      </c>
      <c r="T26" s="7">
        <v>1017225.7233983984</v>
      </c>
      <c r="V26" s="38"/>
      <c r="W26" s="6">
        <v>460</v>
      </c>
      <c r="X26" s="6">
        <v>1024222.1565401531</v>
      </c>
      <c r="Y26" s="6">
        <v>780359.73831630708</v>
      </c>
      <c r="Z26" s="6">
        <v>536497.3200924613</v>
      </c>
      <c r="AA26" s="6">
        <v>292634.9018686153</v>
      </c>
      <c r="AB26" s="6">
        <v>48772.483644769527</v>
      </c>
      <c r="AC26" s="6">
        <v>-195089.93457907671</v>
      </c>
      <c r="AD26" s="6">
        <v>-438952.35280292248</v>
      </c>
      <c r="AE26" s="6">
        <v>-682814.77102676872</v>
      </c>
      <c r="AF26" s="6">
        <v>-926677.18925061449</v>
      </c>
    </row>
    <row r="27" spans="1:32" x14ac:dyDescent="0.3">
      <c r="A27" s="2" t="s">
        <v>37</v>
      </c>
      <c r="B27" s="2" t="s">
        <v>12</v>
      </c>
      <c r="C27" s="2" t="s">
        <v>38</v>
      </c>
      <c r="D27" s="2" t="s">
        <v>25</v>
      </c>
      <c r="E27" s="2" t="s">
        <v>27</v>
      </c>
      <c r="F27" s="2" t="s">
        <v>38</v>
      </c>
      <c r="G27" s="2" t="s">
        <v>25</v>
      </c>
      <c r="H27" s="2" t="s">
        <v>27</v>
      </c>
      <c r="S27" s="7">
        <v>460</v>
      </c>
      <c r="T27" s="7">
        <v>1024222.1565401531</v>
      </c>
      <c r="V27" s="38"/>
      <c r="W27" s="6">
        <v>470</v>
      </c>
      <c r="X27" s="6">
        <v>1029856.6614397548</v>
      </c>
      <c r="Y27" s="6">
        <v>795798.32929435605</v>
      </c>
      <c r="Z27" s="6">
        <v>561739.9971489571</v>
      </c>
      <c r="AA27" s="6">
        <v>327681.66500355839</v>
      </c>
      <c r="AB27" s="6">
        <v>93623.332858159672</v>
      </c>
      <c r="AC27" s="6">
        <v>-140434.99928723928</v>
      </c>
      <c r="AD27" s="6">
        <v>-374493.33143263776</v>
      </c>
      <c r="AE27" s="6">
        <v>-608551.66357803671</v>
      </c>
      <c r="AF27" s="6">
        <v>-842609.99572343566</v>
      </c>
    </row>
    <row r="28" spans="1:32" x14ac:dyDescent="0.3">
      <c r="A28" s="18">
        <v>450</v>
      </c>
      <c r="B28" s="18">
        <v>45</v>
      </c>
      <c r="C28" s="19">
        <f>$B$22*A28+$B$23</f>
        <v>51.739999999999981</v>
      </c>
      <c r="D28" s="19">
        <f>$E$22*EXP($E$23*A28)</f>
        <v>49.169792250355329</v>
      </c>
      <c r="E28" s="20">
        <f>$H$22*A28^$H$23</f>
        <v>50.861286169919921</v>
      </c>
      <c r="F28" s="21">
        <f>ABS(C28-B28)/B28</f>
        <v>0.14977777777777734</v>
      </c>
      <c r="G28" s="21">
        <f>ABS(D28-B28)/B28</f>
        <v>9.2662050007896193E-2</v>
      </c>
      <c r="H28" s="21">
        <f>ABS(E28-B28)/B28</f>
        <v>0.13025080377599826</v>
      </c>
      <c r="S28" s="7">
        <v>470</v>
      </c>
      <c r="T28" s="7">
        <v>1029856.6614397548</v>
      </c>
      <c r="V28" s="38"/>
      <c r="W28" s="6">
        <v>480</v>
      </c>
      <c r="X28" s="6">
        <v>1034275.8155834542</v>
      </c>
      <c r="Y28" s="6">
        <v>809433.24697835557</v>
      </c>
      <c r="Z28" s="6">
        <v>584590.67837325693</v>
      </c>
      <c r="AA28" s="6">
        <v>359748.10976815806</v>
      </c>
      <c r="AB28" s="6">
        <v>134905.54116305942</v>
      </c>
      <c r="AC28" s="6">
        <v>-89937.027442039456</v>
      </c>
      <c r="AD28" s="6">
        <v>-314779.59604713786</v>
      </c>
      <c r="AE28" s="6">
        <v>-539622.16465223674</v>
      </c>
      <c r="AF28" s="6">
        <v>-764464.73325733561</v>
      </c>
    </row>
    <row r="29" spans="1:32" x14ac:dyDescent="0.3">
      <c r="A29" s="18">
        <v>300</v>
      </c>
      <c r="B29" s="18">
        <v>103</v>
      </c>
      <c r="C29" s="19">
        <f t="shared" ref="C29:C39" si="1">$B$22*A29+$B$23</f>
        <v>104.92999999999999</v>
      </c>
      <c r="D29" s="19">
        <f t="shared" ref="D29:D39" si="2">$E$22*EXP($E$23*A29)</f>
        <v>104.09245101084399</v>
      </c>
      <c r="E29" s="20">
        <f t="shared" ref="E29:E39" si="3">$H$22*A29^$H$23</f>
        <v>110.2476803704582</v>
      </c>
      <c r="F29" s="21">
        <f t="shared" ref="F29:F39" si="4">ABS(C29-B29)/B29</f>
        <v>1.8737864077669832E-2</v>
      </c>
      <c r="G29" s="21">
        <f t="shared" ref="G29:G39" si="5">ABS(D29-B29)/B29</f>
        <v>1.0606320493630948E-2</v>
      </c>
      <c r="H29" s="21">
        <f t="shared" ref="H29:H39" si="6">ABS(E29-B29)/B29</f>
        <v>7.0365828839399985E-2</v>
      </c>
      <c r="S29" s="7">
        <v>480</v>
      </c>
      <c r="T29" s="7">
        <v>1034275.8155834542</v>
      </c>
      <c r="V29" s="38"/>
      <c r="W29" s="6">
        <v>490</v>
      </c>
      <c r="X29" s="6">
        <v>1037609.4911199291</v>
      </c>
      <c r="Y29" s="6">
        <v>821440.84713661065</v>
      </c>
      <c r="Z29" s="6">
        <v>605272.20315329218</v>
      </c>
      <c r="AA29" s="6">
        <v>389103.55916997371</v>
      </c>
      <c r="AB29" s="6">
        <v>172934.91518665501</v>
      </c>
      <c r="AC29" s="6">
        <v>-43233.728796663694</v>
      </c>
      <c r="AD29" s="6">
        <v>-259402.37277998216</v>
      </c>
      <c r="AE29" s="6">
        <v>-475571.01676330063</v>
      </c>
      <c r="AF29" s="6">
        <v>-691739.66074661911</v>
      </c>
    </row>
    <row r="30" spans="1:32" x14ac:dyDescent="0.3">
      <c r="A30" s="18">
        <v>440</v>
      </c>
      <c r="B30" s="18">
        <v>49</v>
      </c>
      <c r="C30" s="19">
        <f t="shared" si="1"/>
        <v>55.286000000000001</v>
      </c>
      <c r="D30" s="19">
        <f t="shared" si="2"/>
        <v>51.69078140761237</v>
      </c>
      <c r="E30" s="20">
        <f t="shared" si="3"/>
        <v>53.089557787712614</v>
      </c>
      <c r="F30" s="21">
        <f t="shared" si="4"/>
        <v>0.12828571428571431</v>
      </c>
      <c r="G30" s="21">
        <f t="shared" si="5"/>
        <v>5.4913906277803466E-2</v>
      </c>
      <c r="H30" s="21">
        <f t="shared" si="6"/>
        <v>8.3460363014543154E-2</v>
      </c>
      <c r="S30" s="7">
        <v>490</v>
      </c>
      <c r="T30" s="7">
        <v>1037609.4911199291</v>
      </c>
      <c r="V30" s="38"/>
      <c r="W30" s="6">
        <v>500</v>
      </c>
      <c r="X30" s="6">
        <v>1039972.9779989794</v>
      </c>
      <c r="Y30" s="6">
        <v>831978.3823991837</v>
      </c>
      <c r="Z30" s="6">
        <v>623983.78679938777</v>
      </c>
      <c r="AA30" s="6">
        <v>415989.19119959185</v>
      </c>
      <c r="AB30" s="6">
        <v>207994.59559979592</v>
      </c>
      <c r="AC30" s="6">
        <v>0</v>
      </c>
      <c r="AD30" s="6">
        <v>-207994.59559979569</v>
      </c>
      <c r="AE30" s="6">
        <v>-415989.19119959138</v>
      </c>
      <c r="AF30" s="6">
        <v>-623983.78679938754</v>
      </c>
    </row>
    <row r="31" spans="1:32" x14ac:dyDescent="0.3">
      <c r="A31" s="18">
        <v>360</v>
      </c>
      <c r="B31" s="18">
        <v>86</v>
      </c>
      <c r="C31" s="19">
        <f t="shared" si="1"/>
        <v>83.653999999999996</v>
      </c>
      <c r="D31" s="19">
        <f t="shared" si="2"/>
        <v>77.113584344252331</v>
      </c>
      <c r="E31" s="20">
        <f t="shared" si="3"/>
        <v>77.85592038588905</v>
      </c>
      <c r="F31" s="21">
        <f t="shared" si="4"/>
        <v>2.7279069767441901E-2</v>
      </c>
      <c r="G31" s="21">
        <f t="shared" si="5"/>
        <v>0.10333041460171709</v>
      </c>
      <c r="H31" s="21">
        <f t="shared" si="6"/>
        <v>9.4698600164080812E-2</v>
      </c>
      <c r="S31" s="7">
        <v>500</v>
      </c>
      <c r="T31" s="7">
        <v>1039972.9779989794</v>
      </c>
      <c r="V31" s="38"/>
      <c r="W31" s="6">
        <v>510</v>
      </c>
      <c r="X31" s="6">
        <v>1041468.8061629091</v>
      </c>
      <c r="Y31" s="6">
        <v>841186.34343927284</v>
      </c>
      <c r="Z31" s="6">
        <v>640903.8807156363</v>
      </c>
      <c r="AA31" s="6">
        <v>440621.417992</v>
      </c>
      <c r="AB31" s="6">
        <v>240338.9552683637</v>
      </c>
      <c r="AC31" s="6">
        <v>40056.4925447274</v>
      </c>
      <c r="AD31" s="6">
        <v>-160225.97017890913</v>
      </c>
      <c r="AE31" s="6">
        <v>-360508.4329025452</v>
      </c>
      <c r="AF31" s="6">
        <v>-560790.89562618174</v>
      </c>
    </row>
    <row r="32" spans="1:32" x14ac:dyDescent="0.3">
      <c r="A32" s="18">
        <v>290</v>
      </c>
      <c r="B32" s="18">
        <v>125</v>
      </c>
      <c r="C32" s="19">
        <f t="shared" si="1"/>
        <v>108.476</v>
      </c>
      <c r="D32" s="19">
        <f t="shared" si="2"/>
        <v>109.42938509863754</v>
      </c>
      <c r="E32" s="20">
        <f t="shared" si="3"/>
        <v>117.61465381582187</v>
      </c>
      <c r="F32" s="21">
        <f t="shared" si="4"/>
        <v>0.132192</v>
      </c>
      <c r="G32" s="21">
        <f t="shared" si="5"/>
        <v>0.12456491921089968</v>
      </c>
      <c r="H32" s="21">
        <f t="shared" si="6"/>
        <v>5.9082769473425063E-2</v>
      </c>
      <c r="S32" s="7">
        <v>510</v>
      </c>
      <c r="T32" s="7">
        <v>1041468.8061629091</v>
      </c>
      <c r="V32" s="38"/>
      <c r="W32" s="6">
        <v>520</v>
      </c>
      <c r="X32" s="6">
        <v>1042188.3139489595</v>
      </c>
      <c r="Y32" s="6">
        <v>849190.47803248558</v>
      </c>
      <c r="Z32" s="6">
        <v>656192.64211601159</v>
      </c>
      <c r="AA32" s="6">
        <v>463194.80619953759</v>
      </c>
      <c r="AB32" s="6">
        <v>270196.97028306359</v>
      </c>
      <c r="AC32" s="6">
        <v>77199.134366589598</v>
      </c>
      <c r="AD32" s="6">
        <v>-115798.70154988416</v>
      </c>
      <c r="AE32" s="6">
        <v>-308796.53746635816</v>
      </c>
      <c r="AF32" s="6">
        <v>-501794.37338283216</v>
      </c>
    </row>
    <row r="33" spans="1:32" x14ac:dyDescent="0.3">
      <c r="A33" s="18">
        <v>450</v>
      </c>
      <c r="B33" s="18">
        <v>52</v>
      </c>
      <c r="C33" s="19">
        <f t="shared" si="1"/>
        <v>51.739999999999981</v>
      </c>
      <c r="D33" s="19">
        <f t="shared" si="2"/>
        <v>49.169792250355329</v>
      </c>
      <c r="E33" s="20">
        <f t="shared" si="3"/>
        <v>50.861286169919921</v>
      </c>
      <c r="F33" s="21">
        <f t="shared" si="4"/>
        <v>5.0000000000003713E-3</v>
      </c>
      <c r="G33" s="21">
        <f t="shared" si="5"/>
        <v>5.4427072108551369E-2</v>
      </c>
      <c r="H33" s="21">
        <f t="shared" si="6"/>
        <v>2.1898342886155355E-2</v>
      </c>
      <c r="S33" s="7">
        <v>520</v>
      </c>
      <c r="T33" s="7">
        <v>1042188.3139489595</v>
      </c>
      <c r="V33" s="38"/>
      <c r="W33" s="6">
        <v>530</v>
      </c>
      <c r="X33" s="6">
        <v>1042213.0017719698</v>
      </c>
      <c r="Y33" s="6">
        <v>856103.53716983227</v>
      </c>
      <c r="Z33" s="6">
        <v>669994.07256769482</v>
      </c>
      <c r="AA33" s="6">
        <v>483884.60796555737</v>
      </c>
      <c r="AB33" s="6">
        <v>297775.14336341992</v>
      </c>
      <c r="AC33" s="6">
        <v>111665.67876128247</v>
      </c>
      <c r="AD33" s="6">
        <v>-74443.78584085498</v>
      </c>
      <c r="AE33" s="6">
        <v>-260553.25044299266</v>
      </c>
      <c r="AF33" s="6">
        <v>-446662.71504513011</v>
      </c>
    </row>
    <row r="34" spans="1:32" x14ac:dyDescent="0.3">
      <c r="A34" s="18">
        <v>340</v>
      </c>
      <c r="B34" s="18">
        <v>87</v>
      </c>
      <c r="C34" s="19">
        <f t="shared" si="1"/>
        <v>90.745999999999995</v>
      </c>
      <c r="D34" s="19">
        <f t="shared" si="2"/>
        <v>85.223690805841244</v>
      </c>
      <c r="E34" s="20">
        <f t="shared" si="3"/>
        <v>86.827049006961417</v>
      </c>
      <c r="F34" s="21">
        <f t="shared" si="4"/>
        <v>4.3057471264367757E-2</v>
      </c>
      <c r="G34" s="21">
        <f t="shared" si="5"/>
        <v>2.0417347059296046E-2</v>
      </c>
      <c r="H34" s="21">
        <f t="shared" si="6"/>
        <v>1.9879424487193459E-3</v>
      </c>
      <c r="S34" s="7">
        <v>530</v>
      </c>
      <c r="T34" s="7">
        <v>1042213.0017719698</v>
      </c>
      <c r="V34" s="38"/>
      <c r="W34" s="6">
        <v>540</v>
      </c>
      <c r="X34" s="6">
        <v>1041615.7035724644</v>
      </c>
      <c r="Y34" s="6">
        <v>862026.78916341881</v>
      </c>
      <c r="Z34" s="6">
        <v>682437.87475437322</v>
      </c>
      <c r="AA34" s="6">
        <v>502848.96034532762</v>
      </c>
      <c r="AB34" s="6">
        <v>323260.04593628203</v>
      </c>
      <c r="AC34" s="6">
        <v>143671.13152723666</v>
      </c>
      <c r="AD34" s="6">
        <v>-35917.782881808933</v>
      </c>
      <c r="AE34" s="6">
        <v>-215506.69729085453</v>
      </c>
      <c r="AF34" s="6">
        <v>-395095.61169990012</v>
      </c>
    </row>
    <row r="35" spans="1:32" x14ac:dyDescent="0.3">
      <c r="A35" s="18">
        <v>370</v>
      </c>
      <c r="B35" s="18">
        <v>68</v>
      </c>
      <c r="C35" s="19">
        <f t="shared" si="1"/>
        <v>80.108000000000004</v>
      </c>
      <c r="D35" s="19">
        <f t="shared" si="2"/>
        <v>73.352710456970414</v>
      </c>
      <c r="E35" s="20">
        <f t="shared" si="3"/>
        <v>73.890384263545585</v>
      </c>
      <c r="F35" s="21">
        <f t="shared" si="4"/>
        <v>0.17805882352941182</v>
      </c>
      <c r="G35" s="21">
        <f t="shared" si="5"/>
        <v>7.8716330249564911E-2</v>
      </c>
      <c r="H35" s="21">
        <f t="shared" si="6"/>
        <v>8.6623297993317416E-2</v>
      </c>
      <c r="S35" s="7">
        <v>540</v>
      </c>
      <c r="T35" s="7">
        <v>1041615.7035724644</v>
      </c>
      <c r="V35" s="38"/>
      <c r="W35" s="6">
        <v>550</v>
      </c>
      <c r="X35" s="6">
        <v>1040461.6031350964</v>
      </c>
      <c r="Y35" s="6">
        <v>867051.33594591368</v>
      </c>
      <c r="Z35" s="6">
        <v>693641.06875673099</v>
      </c>
      <c r="AA35" s="6">
        <v>520230.80156754819</v>
      </c>
      <c r="AB35" s="6">
        <v>346820.53437836538</v>
      </c>
      <c r="AC35" s="6">
        <v>173410.26718918281</v>
      </c>
      <c r="AD35" s="6">
        <v>0</v>
      </c>
      <c r="AE35" s="6">
        <v>-173410.26718918257</v>
      </c>
      <c r="AF35" s="6">
        <v>-346820.53437836561</v>
      </c>
    </row>
    <row r="36" spans="1:32" x14ac:dyDescent="0.3">
      <c r="A36" s="18">
        <v>500</v>
      </c>
      <c r="B36" s="18">
        <v>45</v>
      </c>
      <c r="C36" s="19">
        <f t="shared" si="1"/>
        <v>34.009999999999991</v>
      </c>
      <c r="D36" s="19">
        <f t="shared" si="2"/>
        <v>38.293472708035026</v>
      </c>
      <c r="E36" s="20">
        <f t="shared" si="3"/>
        <v>41.59891911995917</v>
      </c>
      <c r="F36" s="21">
        <f t="shared" si="4"/>
        <v>0.24422222222222242</v>
      </c>
      <c r="G36" s="21">
        <f t="shared" si="5"/>
        <v>0.14903393982144386</v>
      </c>
      <c r="H36" s="21">
        <f t="shared" si="6"/>
        <v>7.5579575112018446E-2</v>
      </c>
      <c r="S36" s="7">
        <v>550</v>
      </c>
      <c r="T36" s="7">
        <v>1040461.6031350964</v>
      </c>
      <c r="V36" s="38"/>
      <c r="W36" s="6">
        <v>560</v>
      </c>
      <c r="X36" s="6">
        <v>1038809.1179690239</v>
      </c>
      <c r="Y36" s="6">
        <v>871259.26023208455</v>
      </c>
      <c r="Z36" s="6">
        <v>703709.4024951451</v>
      </c>
      <c r="AA36" s="6">
        <v>536159.544758206</v>
      </c>
      <c r="AB36" s="6">
        <v>368609.68702126667</v>
      </c>
      <c r="AC36" s="6">
        <v>201059.82928432734</v>
      </c>
      <c r="AD36" s="6">
        <v>33509.971547388006</v>
      </c>
      <c r="AE36" s="6">
        <v>-134039.88618955133</v>
      </c>
      <c r="AF36" s="6">
        <v>-301589.74392649066</v>
      </c>
    </row>
    <row r="37" spans="1:32" x14ac:dyDescent="0.3">
      <c r="A37" s="18">
        <v>490</v>
      </c>
      <c r="B37" s="18">
        <v>44</v>
      </c>
      <c r="C37" s="19">
        <f t="shared" si="1"/>
        <v>37.555999999999983</v>
      </c>
      <c r="D37" s="19">
        <f t="shared" si="2"/>
        <v>40.256821037821332</v>
      </c>
      <c r="E37" s="20">
        <f t="shared" si="3"/>
        <v>43.233728796663705</v>
      </c>
      <c r="F37" s="21">
        <f t="shared" si="4"/>
        <v>0.14645454545454584</v>
      </c>
      <c r="G37" s="21">
        <f t="shared" si="5"/>
        <v>8.5072249140424272E-2</v>
      </c>
      <c r="H37" s="21">
        <f t="shared" si="6"/>
        <v>1.7415254621279432E-2</v>
      </c>
      <c r="S37" s="7">
        <v>560</v>
      </c>
      <c r="T37" s="7">
        <v>1038809.1179690239</v>
      </c>
      <c r="V37" s="38"/>
      <c r="W37" s="6">
        <v>570</v>
      </c>
      <c r="X37" s="6">
        <v>1036710.669808225</v>
      </c>
      <c r="Y37" s="6">
        <v>874724.6276506898</v>
      </c>
      <c r="Z37" s="6">
        <v>712738.58549315459</v>
      </c>
      <c r="AA37" s="6">
        <v>550752.54333561938</v>
      </c>
      <c r="AB37" s="6">
        <v>388766.50117808441</v>
      </c>
      <c r="AC37" s="6">
        <v>226780.4590205492</v>
      </c>
      <c r="AD37" s="6">
        <v>64794.41686301399</v>
      </c>
      <c r="AE37" s="6">
        <v>-97191.625294521218</v>
      </c>
      <c r="AF37" s="6">
        <v>-259177.66745205619</v>
      </c>
    </row>
    <row r="38" spans="1:32" x14ac:dyDescent="0.3">
      <c r="A38" s="18">
        <v>430</v>
      </c>
      <c r="B38" s="18">
        <v>58</v>
      </c>
      <c r="C38" s="19">
        <f t="shared" si="1"/>
        <v>58.831999999999994</v>
      </c>
      <c r="D38" s="19">
        <f t="shared" si="2"/>
        <v>54.341024442914069</v>
      </c>
      <c r="E38" s="20">
        <f t="shared" si="3"/>
        <v>55.470106712335337</v>
      </c>
      <c r="F38" s="21">
        <f t="shared" si="4"/>
        <v>1.4344827586206787E-2</v>
      </c>
      <c r="G38" s="21">
        <f t="shared" si="5"/>
        <v>6.3085785466998806E-2</v>
      </c>
      <c r="H38" s="21">
        <f t="shared" si="6"/>
        <v>4.3618849787321778E-2</v>
      </c>
      <c r="S38" s="7">
        <v>570</v>
      </c>
      <c r="T38" s="7">
        <v>1036710.669808225</v>
      </c>
      <c r="V38" s="38"/>
      <c r="W38" s="6">
        <v>580</v>
      </c>
      <c r="X38" s="6">
        <v>1034213.3577876764</v>
      </c>
      <c r="Y38" s="6">
        <v>877514.36418348295</v>
      </c>
      <c r="Z38" s="6">
        <v>720815.37057928951</v>
      </c>
      <c r="AA38" s="6">
        <v>564116.37697509606</v>
      </c>
      <c r="AB38" s="6">
        <v>407417.38337090285</v>
      </c>
      <c r="AC38" s="6">
        <v>250718.38976670941</v>
      </c>
      <c r="AD38" s="6">
        <v>94019.396162515972</v>
      </c>
      <c r="AE38" s="6">
        <v>-62679.59744167747</v>
      </c>
      <c r="AF38" s="6">
        <v>-219378.59104587091</v>
      </c>
    </row>
    <row r="39" spans="1:32" x14ac:dyDescent="0.3">
      <c r="A39" s="18">
        <v>390</v>
      </c>
      <c r="B39" s="18">
        <v>68</v>
      </c>
      <c r="C39" s="19">
        <f t="shared" si="1"/>
        <v>73.015999999999991</v>
      </c>
      <c r="D39" s="19">
        <f t="shared" si="2"/>
        <v>66.372277135824447</v>
      </c>
      <c r="E39" s="20">
        <f t="shared" si="3"/>
        <v>66.829089531318985</v>
      </c>
      <c r="F39" s="21">
        <f t="shared" si="4"/>
        <v>7.3764705882352816E-2</v>
      </c>
      <c r="G39" s="21">
        <f t="shared" si="5"/>
        <v>2.393710094375813E-2</v>
      </c>
      <c r="H39" s="21">
        <f t="shared" si="6"/>
        <v>1.7219271598250221E-2</v>
      </c>
      <c r="S39" s="7">
        <v>580</v>
      </c>
      <c r="T39" s="7">
        <v>1034213.3577876764</v>
      </c>
      <c r="V39" s="38"/>
      <c r="W39" s="6">
        <v>590</v>
      </c>
      <c r="X39" s="6">
        <v>1031359.5478624469</v>
      </c>
      <c r="Y39" s="6">
        <v>879689.02611796942</v>
      </c>
      <c r="Z39" s="6">
        <v>728018.50437349197</v>
      </c>
      <c r="AA39" s="6">
        <v>576347.98262901441</v>
      </c>
      <c r="AB39" s="6">
        <v>424677.46088453708</v>
      </c>
      <c r="AC39" s="6">
        <v>273006.93914005952</v>
      </c>
      <c r="AD39" s="6">
        <v>121336.41739558196</v>
      </c>
      <c r="AE39" s="6">
        <v>-30334.104348895373</v>
      </c>
      <c r="AF39" s="6">
        <v>-182004.62609337294</v>
      </c>
    </row>
    <row r="40" spans="1:32" x14ac:dyDescent="0.3">
      <c r="S40" s="7">
        <v>590</v>
      </c>
      <c r="T40" s="7">
        <v>1031359.5478624469</v>
      </c>
      <c r="V40" s="38"/>
      <c r="W40" s="6">
        <v>600</v>
      </c>
      <c r="X40" s="6">
        <v>1028187.3899667513</v>
      </c>
      <c r="Y40" s="6">
        <v>881303.47711435833</v>
      </c>
      <c r="Z40" s="6">
        <v>734419.56426196522</v>
      </c>
      <c r="AA40" s="6">
        <v>587535.65140957222</v>
      </c>
      <c r="AB40" s="6">
        <v>440651.73855717899</v>
      </c>
      <c r="AC40" s="6">
        <v>293767.825704786</v>
      </c>
      <c r="AD40" s="6">
        <v>146883.912852393</v>
      </c>
      <c r="AE40" s="6">
        <v>0</v>
      </c>
      <c r="AF40" s="6">
        <v>-146883.91285239323</v>
      </c>
    </row>
    <row r="41" spans="1:32" ht="32.4" customHeight="1" x14ac:dyDescent="0.3">
      <c r="E41" s="2" t="s">
        <v>39</v>
      </c>
      <c r="F41" s="22">
        <f>AVERAGE(F28:F39)</f>
        <v>9.6764585153975916E-2</v>
      </c>
      <c r="G41" s="22">
        <f t="shared" ref="G41:H41" si="7">AVERAGE(G28:G39)</f>
        <v>7.17306196151654E-2</v>
      </c>
      <c r="H41" s="22">
        <f t="shared" si="7"/>
        <v>5.8516741642875771E-2</v>
      </c>
      <c r="I41" s="23" t="s">
        <v>40</v>
      </c>
      <c r="J41" s="24"/>
      <c r="S41" s="7">
        <v>600</v>
      </c>
      <c r="T41" s="7">
        <v>1028187.3899667513</v>
      </c>
      <c r="V41" s="38"/>
      <c r="W41" s="6">
        <v>610</v>
      </c>
      <c r="X41" s="6">
        <v>1024731.2726827315</v>
      </c>
      <c r="Y41" s="6">
        <v>882407.48481012986</v>
      </c>
      <c r="Z41" s="6">
        <v>740083.69693752832</v>
      </c>
      <c r="AA41" s="6">
        <v>597759.90906492667</v>
      </c>
      <c r="AB41" s="6">
        <v>455436.12119232514</v>
      </c>
      <c r="AC41" s="6">
        <v>313112.33331972361</v>
      </c>
      <c r="AD41" s="6">
        <v>170788.54544712184</v>
      </c>
      <c r="AE41" s="6">
        <v>28464.757574520307</v>
      </c>
      <c r="AF41" s="6">
        <v>-113859.03029808123</v>
      </c>
    </row>
    <row r="42" spans="1:32" x14ac:dyDescent="0.3">
      <c r="S42" s="7">
        <v>610</v>
      </c>
      <c r="T42" s="7">
        <v>1024731.2726827315</v>
      </c>
      <c r="V42" s="38"/>
      <c r="W42" s="6">
        <v>620</v>
      </c>
      <c r="X42" s="6">
        <v>1021022.2237432048</v>
      </c>
      <c r="Y42" s="6">
        <v>883046.24756169063</v>
      </c>
      <c r="Z42" s="6">
        <v>745070.27138017653</v>
      </c>
      <c r="AA42" s="6">
        <v>607094.29519866221</v>
      </c>
      <c r="AB42" s="6">
        <v>469118.31901714811</v>
      </c>
      <c r="AC42" s="6">
        <v>331142.34283563402</v>
      </c>
      <c r="AD42" s="6">
        <v>193166.36665411969</v>
      </c>
      <c r="AE42" s="6">
        <v>55190.390472605592</v>
      </c>
      <c r="AF42" s="6">
        <v>-82785.585708908504</v>
      </c>
    </row>
    <row r="43" spans="1:32" x14ac:dyDescent="0.3">
      <c r="S43" s="7">
        <v>620</v>
      </c>
      <c r="T43" s="7">
        <v>1021022.2237432048</v>
      </c>
      <c r="V43" s="38"/>
      <c r="W43" s="6">
        <v>630</v>
      </c>
      <c r="X43" s="6">
        <v>1017088.2634793159</v>
      </c>
      <c r="Y43" s="6">
        <v>883260.86038993229</v>
      </c>
      <c r="Z43" s="6">
        <v>749433.45730054856</v>
      </c>
      <c r="AA43" s="6">
        <v>615606.05421116482</v>
      </c>
      <c r="AB43" s="6">
        <v>481778.65112178121</v>
      </c>
      <c r="AC43" s="6">
        <v>347951.24803239759</v>
      </c>
      <c r="AD43" s="6">
        <v>214123.84494301397</v>
      </c>
      <c r="AE43" s="6">
        <v>80296.441853630356</v>
      </c>
      <c r="AF43" s="6">
        <v>-53530.961235753493</v>
      </c>
    </row>
    <row r="44" spans="1:32" x14ac:dyDescent="0.3">
      <c r="S44" s="7">
        <v>630</v>
      </c>
      <c r="T44" s="7">
        <v>1017088.2634793159</v>
      </c>
      <c r="V44" s="38"/>
      <c r="W44" s="6">
        <v>640</v>
      </c>
      <c r="X44" s="6">
        <v>1012954.7173026291</v>
      </c>
      <c r="Y44" s="6">
        <v>883088.7279048562</v>
      </c>
      <c r="Z44" s="6">
        <v>753222.73850708327</v>
      </c>
      <c r="AA44" s="6">
        <v>623356.74910931021</v>
      </c>
      <c r="AB44" s="6">
        <v>493490.75971153728</v>
      </c>
      <c r="AC44" s="6">
        <v>363624.77031376422</v>
      </c>
      <c r="AD44" s="6">
        <v>233758.7809159914</v>
      </c>
      <c r="AE44" s="6">
        <v>103892.79151821835</v>
      </c>
      <c r="AF44" s="6">
        <v>-25973.197879554704</v>
      </c>
    </row>
    <row r="45" spans="1:32" x14ac:dyDescent="0.3">
      <c r="B45" s="25" t="s">
        <v>41</v>
      </c>
      <c r="C45" s="25"/>
      <c r="D45" s="25"/>
      <c r="E45" s="25"/>
      <c r="F45" s="25"/>
      <c r="G45" s="25"/>
      <c r="H45" s="25"/>
      <c r="S45" s="7">
        <v>640</v>
      </c>
      <c r="T45" s="7">
        <v>1012954.7173026291</v>
      </c>
      <c r="V45" s="38"/>
      <c r="W45" s="6">
        <v>650</v>
      </c>
      <c r="X45" s="6">
        <v>1008644.4924491229</v>
      </c>
      <c r="Y45" s="6">
        <v>882563.93089298252</v>
      </c>
      <c r="Z45" s="6">
        <v>756483.36933684221</v>
      </c>
      <c r="AA45" s="6">
        <v>630402.80778070178</v>
      </c>
      <c r="AB45" s="6">
        <v>504322.24622456147</v>
      </c>
      <c r="AC45" s="6">
        <v>378241.68466842105</v>
      </c>
      <c r="AD45" s="6">
        <v>252161.12311228062</v>
      </c>
      <c r="AE45" s="6">
        <v>126080.56155614019</v>
      </c>
      <c r="AF45" s="6">
        <v>0</v>
      </c>
    </row>
    <row r="46" spans="1:32" x14ac:dyDescent="0.3">
      <c r="S46" s="7">
        <v>650</v>
      </c>
      <c r="T46" s="7">
        <v>1008644.4924491229</v>
      </c>
      <c r="V46" s="38"/>
      <c r="W46" s="6">
        <v>660</v>
      </c>
      <c r="X46" s="6">
        <v>1004178.3234829371</v>
      </c>
      <c r="Y46" s="6">
        <v>881717.55232648132</v>
      </c>
      <c r="Z46" s="6">
        <v>759256.78117002558</v>
      </c>
      <c r="AA46" s="6">
        <v>636796.01001356984</v>
      </c>
      <c r="AB46" s="6">
        <v>514335.23885711422</v>
      </c>
      <c r="AC46" s="6">
        <v>391874.46770065837</v>
      </c>
      <c r="AD46" s="6">
        <v>269413.69654420274</v>
      </c>
      <c r="AE46" s="6">
        <v>146952.92538774689</v>
      </c>
      <c r="AF46" s="6">
        <v>24492.154231291264</v>
      </c>
    </row>
    <row r="47" spans="1:32" x14ac:dyDescent="0.3">
      <c r="B47" s="26" t="s">
        <v>42</v>
      </c>
      <c r="C47" s="26"/>
      <c r="D47" s="26"/>
      <c r="E47" s="26"/>
      <c r="F47" s="26"/>
      <c r="G47" s="26"/>
      <c r="H47" s="26"/>
      <c r="S47" s="7">
        <v>660</v>
      </c>
      <c r="T47" s="7">
        <v>1004178.3234829371</v>
      </c>
      <c r="V47" s="38"/>
      <c r="W47" s="6">
        <v>670</v>
      </c>
      <c r="X47" s="6">
        <v>999574.99043870345</v>
      </c>
      <c r="Y47" s="6">
        <v>880577.96776742931</v>
      </c>
      <c r="Z47" s="6">
        <v>761580.94509615505</v>
      </c>
      <c r="AA47" s="6">
        <v>642583.92242488079</v>
      </c>
      <c r="AB47" s="6">
        <v>523586.89975360665</v>
      </c>
      <c r="AC47" s="6">
        <v>404589.87708233227</v>
      </c>
      <c r="AD47" s="6">
        <v>285592.85441105813</v>
      </c>
      <c r="AE47" s="6">
        <v>166595.83173978399</v>
      </c>
      <c r="AF47" s="6">
        <v>47598.80906850961</v>
      </c>
    </row>
    <row r="48" spans="1:32" x14ac:dyDescent="0.3">
      <c r="B48" s="26"/>
      <c r="C48" s="26"/>
      <c r="D48" s="26"/>
      <c r="E48" s="26"/>
      <c r="F48" s="26"/>
      <c r="G48" s="26"/>
      <c r="H48" s="26"/>
      <c r="S48" s="7">
        <v>670</v>
      </c>
      <c r="T48" s="7">
        <v>999574.99043870345</v>
      </c>
      <c r="V48" s="38"/>
      <c r="W48" s="6">
        <v>680</v>
      </c>
      <c r="X48" s="6">
        <v>994851.51295467373</v>
      </c>
      <c r="Y48" s="6">
        <v>879171.10447157209</v>
      </c>
      <c r="Z48" s="6">
        <v>763490.69598847057</v>
      </c>
      <c r="AA48" s="6">
        <v>647810.28750536893</v>
      </c>
      <c r="AB48" s="6">
        <v>532129.8790222673</v>
      </c>
      <c r="AC48" s="6">
        <v>416449.47053916566</v>
      </c>
      <c r="AD48" s="6">
        <v>300769.06205606414</v>
      </c>
      <c r="AE48" s="6">
        <v>185088.65357296239</v>
      </c>
      <c r="AF48" s="6">
        <v>69408.245089860866</v>
      </c>
    </row>
    <row r="49" spans="2:34" x14ac:dyDescent="0.3">
      <c r="B49" s="26"/>
      <c r="C49" s="26"/>
      <c r="D49" s="26"/>
      <c r="E49" s="26"/>
      <c r="F49" s="26"/>
      <c r="G49" s="26"/>
      <c r="H49" s="26"/>
      <c r="S49" s="7">
        <v>680</v>
      </c>
      <c r="T49" s="7">
        <v>994851.51295467373</v>
      </c>
      <c r="V49" s="38"/>
      <c r="W49" s="6">
        <v>690</v>
      </c>
      <c r="X49" s="6">
        <v>990023.32329994719</v>
      </c>
      <c r="Y49" s="6">
        <v>877520.67292495316</v>
      </c>
      <c r="Z49" s="6">
        <v>765018.02254995925</v>
      </c>
      <c r="AA49" s="6">
        <v>652515.37217496522</v>
      </c>
      <c r="AB49" s="6">
        <v>540012.72179997119</v>
      </c>
      <c r="AC49" s="6">
        <v>427510.07142497716</v>
      </c>
      <c r="AD49" s="6">
        <v>315007.42104998324</v>
      </c>
      <c r="AE49" s="6">
        <v>202504.77067498909</v>
      </c>
      <c r="AF49" s="6">
        <v>90002.120299995178</v>
      </c>
    </row>
    <row r="50" spans="2:34" x14ac:dyDescent="0.3">
      <c r="B50" s="26"/>
      <c r="C50" s="26"/>
      <c r="D50" s="26"/>
      <c r="E50" s="26"/>
      <c r="F50" s="26"/>
      <c r="G50" s="26"/>
      <c r="H50" s="26"/>
      <c r="S50" s="7">
        <v>690</v>
      </c>
      <c r="T50" s="7">
        <v>990023.32329994719</v>
      </c>
      <c r="V50" s="38"/>
      <c r="W50" s="6">
        <v>700</v>
      </c>
      <c r="X50" s="6">
        <v>985104.42081539321</v>
      </c>
      <c r="Y50" s="6">
        <v>875648.37405812729</v>
      </c>
      <c r="Z50" s="6">
        <v>766192.32730086136</v>
      </c>
      <c r="AA50" s="6">
        <v>656736.28054359555</v>
      </c>
      <c r="AB50" s="6">
        <v>547280.23378632963</v>
      </c>
      <c r="AC50" s="6">
        <v>437824.1870290637</v>
      </c>
      <c r="AD50" s="6">
        <v>328368.14027179778</v>
      </c>
      <c r="AE50" s="6">
        <v>218912.09351453185</v>
      </c>
      <c r="AF50" s="6">
        <v>109456.04675726593</v>
      </c>
    </row>
    <row r="51" spans="2:34" x14ac:dyDescent="0.3">
      <c r="B51" s="26"/>
      <c r="C51" s="26"/>
      <c r="D51" s="26"/>
      <c r="E51" s="26"/>
      <c r="F51" s="26"/>
      <c r="G51" s="26"/>
      <c r="H51" s="26"/>
      <c r="S51" s="7">
        <v>700</v>
      </c>
      <c r="T51" s="7">
        <v>985104.42081539321</v>
      </c>
      <c r="V51" s="38"/>
      <c r="W51" s="6">
        <v>710</v>
      </c>
      <c r="X51" s="6">
        <v>980107.50995916908</v>
      </c>
      <c r="Y51" s="6">
        <v>873574.08496360714</v>
      </c>
      <c r="Z51" s="6">
        <v>767040.65996804531</v>
      </c>
      <c r="AA51" s="6">
        <v>660507.23497248348</v>
      </c>
      <c r="AB51" s="6">
        <v>553973.80997692165</v>
      </c>
      <c r="AC51" s="6">
        <v>447440.38498135982</v>
      </c>
      <c r="AD51" s="6">
        <v>340906.95998579799</v>
      </c>
      <c r="AE51" s="6">
        <v>234373.53499023593</v>
      </c>
      <c r="AF51" s="6">
        <v>127840.1099946741</v>
      </c>
    </row>
    <row r="52" spans="2:34" x14ac:dyDescent="0.3">
      <c r="B52" s="26"/>
      <c r="C52" s="26"/>
      <c r="D52" s="26"/>
      <c r="E52" s="26"/>
      <c r="F52" s="26"/>
      <c r="G52" s="26"/>
      <c r="H52" s="26"/>
      <c r="S52" s="7">
        <v>710</v>
      </c>
      <c r="T52" s="7">
        <v>980107.50995916908</v>
      </c>
      <c r="V52" s="38"/>
      <c r="W52" s="6">
        <v>720</v>
      </c>
      <c r="X52" s="6">
        <v>975044.1238656675</v>
      </c>
      <c r="Y52" s="6">
        <v>871316.02558208595</v>
      </c>
      <c r="Z52" s="6">
        <v>767587.92729850428</v>
      </c>
      <c r="AA52" s="6">
        <v>663859.82901492261</v>
      </c>
      <c r="AB52" s="6">
        <v>560131.73073134094</v>
      </c>
      <c r="AC52" s="6">
        <v>456403.63244775927</v>
      </c>
      <c r="AD52" s="6">
        <v>352675.53416417772</v>
      </c>
      <c r="AE52" s="6">
        <v>248947.43588059605</v>
      </c>
      <c r="AF52" s="6">
        <v>145219.33759701438</v>
      </c>
      <c r="AH52" s="6"/>
    </row>
    <row r="53" spans="2:34" x14ac:dyDescent="0.3">
      <c r="B53" s="26"/>
      <c r="C53" s="26"/>
      <c r="D53" s="26"/>
      <c r="E53" s="26"/>
      <c r="F53" s="26"/>
      <c r="G53" s="26"/>
      <c r="H53" s="26"/>
      <c r="S53" s="7">
        <v>720</v>
      </c>
      <c r="T53" s="7">
        <v>975044.1238656675</v>
      </c>
      <c r="V53" s="38"/>
      <c r="W53" s="6">
        <v>730</v>
      </c>
      <c r="X53" s="6">
        <v>969924.73508398188</v>
      </c>
      <c r="Y53" s="6">
        <v>868890.90851273388</v>
      </c>
      <c r="Z53" s="6">
        <v>767857.08194148575</v>
      </c>
      <c r="AA53" s="6">
        <v>666823.25537023752</v>
      </c>
      <c r="AB53" s="6">
        <v>565789.42879898939</v>
      </c>
      <c r="AC53" s="6">
        <v>464755.60222774127</v>
      </c>
      <c r="AD53" s="6">
        <v>363721.77565649315</v>
      </c>
      <c r="AE53" s="6">
        <v>262687.94908524514</v>
      </c>
      <c r="AF53" s="6">
        <v>161654.1225139969</v>
      </c>
    </row>
    <row r="54" spans="2:34" x14ac:dyDescent="0.3">
      <c r="B54" s="26"/>
      <c r="C54" s="26"/>
      <c r="D54" s="26"/>
      <c r="E54" s="26"/>
      <c r="F54" s="26"/>
      <c r="G54" s="26"/>
      <c r="H54" s="26"/>
      <c r="S54" s="7">
        <v>730</v>
      </c>
      <c r="T54" s="7">
        <v>969924.73508398188</v>
      </c>
      <c r="V54" s="38"/>
      <c r="W54" s="6">
        <v>740</v>
      </c>
      <c r="X54" s="6">
        <v>964758.8549528002</v>
      </c>
      <c r="Y54" s="6">
        <v>866314.07383516757</v>
      </c>
      <c r="Z54" s="6">
        <v>767869.29271753482</v>
      </c>
      <c r="AA54" s="6">
        <v>669424.51159990218</v>
      </c>
      <c r="AB54" s="6">
        <v>570979.73048226954</v>
      </c>
      <c r="AC54" s="6">
        <v>472534.94936463679</v>
      </c>
      <c r="AD54" s="6">
        <v>374090.16824700404</v>
      </c>
      <c r="AE54" s="6">
        <v>275645.38712937152</v>
      </c>
      <c r="AF54" s="6">
        <v>177200.60601173877</v>
      </c>
    </row>
    <row r="55" spans="2:34" x14ac:dyDescent="0.3">
      <c r="B55" s="26"/>
      <c r="C55" s="26"/>
      <c r="D55" s="26"/>
      <c r="E55" s="26"/>
      <c r="F55" s="26"/>
      <c r="G55" s="26"/>
      <c r="H55" s="26"/>
      <c r="S55" s="7">
        <v>740</v>
      </c>
      <c r="T55" s="7">
        <v>964758.8549528002</v>
      </c>
      <c r="V55" s="38"/>
      <c r="W55" s="6">
        <v>750</v>
      </c>
      <c r="X55" s="6">
        <v>959555.12288789009</v>
      </c>
      <c r="Y55" s="6">
        <v>863599.61059910117</v>
      </c>
      <c r="Z55" s="6">
        <v>767644.09831031214</v>
      </c>
      <c r="AA55" s="6">
        <v>671688.58602152311</v>
      </c>
      <c r="AB55" s="6">
        <v>575733.07373273408</v>
      </c>
      <c r="AC55" s="6">
        <v>479777.56144394504</v>
      </c>
      <c r="AD55" s="6">
        <v>383822.04915515613</v>
      </c>
      <c r="AE55" s="6">
        <v>287866.5368663671</v>
      </c>
      <c r="AF55" s="6">
        <v>191911.02457757806</v>
      </c>
    </row>
    <row r="56" spans="2:34" x14ac:dyDescent="0.3">
      <c r="B56" s="26"/>
      <c r="C56" s="26"/>
      <c r="D56" s="26"/>
      <c r="E56" s="26"/>
      <c r="F56" s="26"/>
      <c r="G56" s="26"/>
      <c r="H56" s="26"/>
      <c r="S56" s="7">
        <v>750</v>
      </c>
      <c r="T56" s="7">
        <v>959555.12288789009</v>
      </c>
      <c r="V56" s="38"/>
      <c r="W56" s="6">
        <v>760</v>
      </c>
      <c r="X56" s="6">
        <v>954321.38670201262</v>
      </c>
      <c r="Y56" s="6">
        <v>860760.4664371094</v>
      </c>
      <c r="Z56" s="6">
        <v>767199.54617220617</v>
      </c>
      <c r="AA56" s="6">
        <v>673638.62590730307</v>
      </c>
      <c r="AB56" s="6">
        <v>580077.70564239984</v>
      </c>
      <c r="AC56" s="6">
        <v>486516.78537749662</v>
      </c>
      <c r="AD56" s="6">
        <v>392955.8651125934</v>
      </c>
      <c r="AE56" s="6">
        <v>299394.94484769017</v>
      </c>
      <c r="AF56" s="6">
        <v>205834.02458278695</v>
      </c>
    </row>
    <row r="57" spans="2:34" x14ac:dyDescent="0.3">
      <c r="B57" s="26"/>
      <c r="C57" s="26"/>
      <c r="D57" s="26"/>
      <c r="E57" s="26"/>
      <c r="F57" s="26"/>
      <c r="G57" s="26"/>
      <c r="H57" s="26"/>
      <c r="S57" s="7">
        <v>760</v>
      </c>
      <c r="T57" s="7">
        <v>954321.38670201262</v>
      </c>
      <c r="V57" s="38"/>
      <c r="W57" s="6">
        <v>770</v>
      </c>
      <c r="X57" s="6">
        <v>949064.7749414182</v>
      </c>
      <c r="Y57" s="6">
        <v>857808.54658166645</v>
      </c>
      <c r="Z57" s="6">
        <v>766552.3182219147</v>
      </c>
      <c r="AA57" s="6">
        <v>675296.08986216295</v>
      </c>
      <c r="AB57" s="6">
        <v>584039.86150241119</v>
      </c>
      <c r="AC57" s="6">
        <v>492783.63314265944</v>
      </c>
      <c r="AD57" s="6">
        <v>401527.40478290769</v>
      </c>
      <c r="AE57" s="6">
        <v>310271.17642315594</v>
      </c>
      <c r="AF57" s="6">
        <v>219014.94806340407</v>
      </c>
    </row>
    <row r="58" spans="2:34" x14ac:dyDescent="0.3">
      <c r="B58" s="26"/>
      <c r="C58" s="26"/>
      <c r="D58" s="26"/>
      <c r="E58" s="26"/>
      <c r="F58" s="26"/>
      <c r="G58" s="26"/>
      <c r="H58" s="26"/>
      <c r="S58" s="7">
        <v>770</v>
      </c>
      <c r="T58" s="7">
        <v>949064.7749414182</v>
      </c>
      <c r="V58" s="38"/>
      <c r="W58" s="6">
        <v>780</v>
      </c>
      <c r="X58" s="6">
        <v>943791.76210536808</v>
      </c>
      <c r="Y58" s="6">
        <v>854754.80341618229</v>
      </c>
      <c r="Z58" s="6">
        <v>765717.84472699661</v>
      </c>
      <c r="AA58" s="6">
        <v>676680.88603781094</v>
      </c>
      <c r="AB58" s="6">
        <v>587643.92734862538</v>
      </c>
      <c r="AC58" s="6">
        <v>498606.96865943971</v>
      </c>
      <c r="AD58" s="6">
        <v>409570.00997025403</v>
      </c>
      <c r="AE58" s="6">
        <v>320533.05128106824</v>
      </c>
      <c r="AF58" s="6">
        <v>231496.09259188268</v>
      </c>
    </row>
    <row r="59" spans="2:34" x14ac:dyDescent="0.3">
      <c r="B59" s="26"/>
      <c r="C59" s="26"/>
      <c r="D59" s="26"/>
      <c r="E59" s="26"/>
      <c r="F59" s="26"/>
      <c r="G59" s="26"/>
      <c r="H59" s="26"/>
      <c r="S59" s="7">
        <v>780</v>
      </c>
      <c r="T59" s="7">
        <v>943791.76210536808</v>
      </c>
      <c r="V59" s="38"/>
      <c r="W59" s="6">
        <v>790</v>
      </c>
      <c r="X59" s="6">
        <v>938508.22751260083</v>
      </c>
      <c r="Y59" s="6">
        <v>851609.31755773036</v>
      </c>
      <c r="Z59" s="6">
        <v>764710.40760285989</v>
      </c>
      <c r="AA59" s="6">
        <v>677811.49764798942</v>
      </c>
      <c r="AB59" s="6">
        <v>590912.58769311896</v>
      </c>
      <c r="AC59" s="6">
        <v>504013.67773824849</v>
      </c>
      <c r="AD59" s="6">
        <v>417114.76778337813</v>
      </c>
      <c r="AE59" s="6">
        <v>330215.85782850767</v>
      </c>
      <c r="AF59" s="6">
        <v>243316.94787363708</v>
      </c>
    </row>
    <row r="60" spans="2:34" x14ac:dyDescent="0.3">
      <c r="B60" s="26"/>
      <c r="C60" s="26"/>
      <c r="D60" s="26"/>
      <c r="E60" s="26"/>
      <c r="F60" s="26"/>
      <c r="G60" s="26"/>
      <c r="H60" s="26"/>
      <c r="S60" s="7">
        <v>790</v>
      </c>
      <c r="T60" s="7">
        <v>938508.22751260083</v>
      </c>
      <c r="V60" s="38"/>
      <c r="W60" s="6">
        <v>800</v>
      </c>
      <c r="X60" s="6">
        <v>933219.50848926988</v>
      </c>
      <c r="Y60" s="6">
        <v>848381.37135388167</v>
      </c>
      <c r="Z60" s="6">
        <v>763543.23421849345</v>
      </c>
      <c r="AA60" s="6">
        <v>678705.09708310536</v>
      </c>
      <c r="AB60" s="6">
        <v>593866.95994771714</v>
      </c>
      <c r="AC60" s="6">
        <v>509028.82281232905</v>
      </c>
      <c r="AD60" s="6">
        <v>424190.68567694083</v>
      </c>
      <c r="AE60" s="6">
        <v>339352.54854155262</v>
      </c>
      <c r="AF60" s="6">
        <v>254514.41140616452</v>
      </c>
    </row>
    <row r="61" spans="2:34" x14ac:dyDescent="0.3">
      <c r="B61" s="26"/>
      <c r="C61" s="26"/>
      <c r="D61" s="26"/>
      <c r="E61" s="26"/>
      <c r="F61" s="26"/>
      <c r="G61" s="26"/>
      <c r="H61" s="26"/>
      <c r="S61" s="7">
        <v>800</v>
      </c>
      <c r="T61" s="7">
        <v>933219.50848926988</v>
      </c>
    </row>
    <row r="62" spans="2:34" x14ac:dyDescent="0.3">
      <c r="B62" s="26"/>
      <c r="C62" s="26"/>
      <c r="D62" s="26"/>
      <c r="E62" s="26"/>
      <c r="F62" s="26"/>
      <c r="G62" s="26"/>
      <c r="H62" s="26"/>
      <c r="S62" s="7">
        <v>900</v>
      </c>
      <c r="T62" s="6">
        <v>880917.95766693447</v>
      </c>
    </row>
    <row r="63" spans="2:34" x14ac:dyDescent="0.3">
      <c r="S63" s="7">
        <v>1000</v>
      </c>
      <c r="T63" s="6">
        <v>831338.85314930137</v>
      </c>
    </row>
    <row r="64" spans="2:34" x14ac:dyDescent="0.3">
      <c r="S64" s="7">
        <v>1500</v>
      </c>
      <c r="T64" s="6">
        <v>639211.68487958203</v>
      </c>
    </row>
  </sheetData>
  <mergeCells count="20">
    <mergeCell ref="O6:Q6"/>
    <mergeCell ref="V6:V60"/>
    <mergeCell ref="O7:Q7"/>
    <mergeCell ref="O8:Q8"/>
    <mergeCell ref="O9:Q9"/>
    <mergeCell ref="A1:AR1"/>
    <mergeCell ref="M3:Q3"/>
    <mergeCell ref="O4:Q4"/>
    <mergeCell ref="X4:AF4"/>
    <mergeCell ref="O5:Q5"/>
    <mergeCell ref="I41:J41"/>
    <mergeCell ref="B45:H45"/>
    <mergeCell ref="B47:H62"/>
    <mergeCell ref="O10:Q10"/>
    <mergeCell ref="O11:Q11"/>
    <mergeCell ref="O12:Q12"/>
    <mergeCell ref="O13:Q13"/>
    <mergeCell ref="A20:H20"/>
    <mergeCell ref="A26:E26"/>
    <mergeCell ref="F26:H26"/>
  </mergeCells>
  <conditionalFormatting sqref="T6:T61">
    <cfRule type="top10" dxfId="11" priority="12" rank="1"/>
  </conditionalFormatting>
  <conditionalFormatting sqref="X6:X60">
    <cfRule type="top10" dxfId="10" priority="11" rank="1"/>
  </conditionalFormatting>
  <conditionalFormatting sqref="Y6:Y60">
    <cfRule type="top10" dxfId="9" priority="10" rank="1"/>
  </conditionalFormatting>
  <conditionalFormatting sqref="Z6:Z60">
    <cfRule type="top10" dxfId="8" priority="9" rank="1"/>
  </conditionalFormatting>
  <conditionalFormatting sqref="AA6:AF60">
    <cfRule type="top10" dxfId="7" priority="8" rank="1"/>
  </conditionalFormatting>
  <conditionalFormatting sqref="AB6:AB60">
    <cfRule type="top10" dxfId="6" priority="7" rank="1"/>
  </conditionalFormatting>
  <conditionalFormatting sqref="AC6:AC60">
    <cfRule type="top10" dxfId="5" priority="6" rank="1"/>
  </conditionalFormatting>
  <conditionalFormatting sqref="AD6:AD60">
    <cfRule type="top10" dxfId="4" priority="5" rank="1"/>
  </conditionalFormatting>
  <conditionalFormatting sqref="AE6:AE60">
    <cfRule type="top10" dxfId="3" priority="4" rank="1"/>
  </conditionalFormatting>
  <conditionalFormatting sqref="AF60">
    <cfRule type="top10" dxfId="2" priority="3" rank="1"/>
  </conditionalFormatting>
  <conditionalFormatting sqref="AH52">
    <cfRule type="top10" dxfId="1" priority="1" rank="1"/>
    <cfRule type="top10" dxfId="0" priority="2" rank="1"/>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19TH HOLE GOLF CLUB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PATEL</dc:creator>
  <cp:lastModifiedBy>JAY PATEL</cp:lastModifiedBy>
  <dcterms:created xsi:type="dcterms:W3CDTF">2024-08-02T12:59:40Z</dcterms:created>
  <dcterms:modified xsi:type="dcterms:W3CDTF">2024-08-13T17:11:12Z</dcterms:modified>
</cp:coreProperties>
</file>