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Part I" sheetId="1" r:id="rId1"/>
    <sheet name="Part II" sheetId="2" r:id="rId2"/>
    <sheet name="Part III" sheetId="3" r:id="rId3"/>
  </sheets>
  <definedNames>
    <definedName name="_xlnm._FilterDatabase" localSheetId="2" hidden="1">'Part III'!$C$8:$K$52</definedName>
  </definedNames>
  <calcPr calcId="144525"/>
</workbook>
</file>

<file path=xl/calcChain.xml><?xml version="1.0" encoding="utf-8"?>
<calcChain xmlns="http://schemas.openxmlformats.org/spreadsheetml/2006/main">
  <c r="E24" i="2" l="1"/>
  <c r="D25" i="1"/>
  <c r="J52" i="3" l="1"/>
  <c r="I51" i="3"/>
  <c r="K51" i="3" s="1"/>
  <c r="K50" i="3"/>
  <c r="K49" i="3"/>
  <c r="I49" i="3"/>
  <c r="K48" i="3"/>
  <c r="I47" i="3"/>
  <c r="K47" i="3" s="1"/>
  <c r="K46" i="3"/>
  <c r="K45" i="3"/>
  <c r="I45" i="3"/>
  <c r="K44" i="3"/>
  <c r="I43" i="3"/>
  <c r="K43" i="3" s="1"/>
  <c r="K42" i="3"/>
  <c r="K41" i="3"/>
  <c r="I41" i="3"/>
  <c r="K40" i="3"/>
  <c r="I39" i="3"/>
  <c r="K39" i="3" s="1"/>
  <c r="K38" i="3"/>
  <c r="K37" i="3"/>
  <c r="I37" i="3"/>
  <c r="K36" i="3"/>
  <c r="I35" i="3"/>
  <c r="K35" i="3" s="1"/>
  <c r="K34" i="3"/>
  <c r="K33" i="3"/>
  <c r="I33" i="3"/>
  <c r="K32" i="3"/>
  <c r="I31" i="3"/>
  <c r="K31" i="3" s="1"/>
  <c r="K30" i="3"/>
  <c r="K29" i="3"/>
  <c r="I29" i="3"/>
  <c r="K28" i="3"/>
  <c r="I27" i="3"/>
  <c r="K27" i="3" s="1"/>
  <c r="K26" i="3"/>
  <c r="K25" i="3"/>
  <c r="I25" i="3"/>
  <c r="K24" i="3"/>
  <c r="I23" i="3"/>
  <c r="K23" i="3" s="1"/>
  <c r="K22" i="3"/>
  <c r="K21" i="3"/>
  <c r="I21" i="3"/>
  <c r="K20" i="3"/>
  <c r="I19" i="3"/>
  <c r="K19" i="3" s="1"/>
  <c r="K18" i="3"/>
  <c r="K17" i="3"/>
  <c r="I17" i="3"/>
  <c r="K16" i="3"/>
  <c r="I15" i="3"/>
  <c r="K15" i="3" s="1"/>
  <c r="K14" i="3"/>
  <c r="K13" i="3"/>
  <c r="I13" i="3"/>
  <c r="K12" i="3"/>
  <c r="I11" i="3"/>
  <c r="K11" i="3" s="1"/>
  <c r="K10" i="3"/>
  <c r="K9" i="3"/>
  <c r="I9" i="3"/>
  <c r="G5" i="3"/>
  <c r="E5" i="3"/>
  <c r="G4" i="3"/>
  <c r="E4" i="3"/>
  <c r="H20" i="2"/>
  <c r="G18" i="2"/>
  <c r="I18" i="2" s="1"/>
  <c r="G16" i="2"/>
  <c r="I16" i="2" s="1"/>
  <c r="G14" i="2"/>
  <c r="I14" i="2" s="1"/>
  <c r="G12" i="2"/>
  <c r="I12" i="2" s="1"/>
  <c r="G10" i="2"/>
  <c r="I10" i="2" s="1"/>
  <c r="G8" i="2"/>
  <c r="I8" i="2" s="1"/>
  <c r="E57" i="3" l="1"/>
  <c r="I52" i="3"/>
  <c r="K52" i="3" s="1"/>
  <c r="E56" i="3"/>
  <c r="E23" i="2"/>
  <c r="E22" i="2"/>
  <c r="I20" i="2"/>
  <c r="G20" i="2"/>
  <c r="G21" i="1" l="1"/>
  <c r="F19" i="1"/>
  <c r="H19" i="1" s="1"/>
  <c r="F17" i="1" l="1"/>
  <c r="H17" i="1" s="1"/>
  <c r="F15" i="1"/>
  <c r="H15" i="1" s="1"/>
  <c r="F13" i="1"/>
  <c r="H13" i="1" s="1"/>
  <c r="F11" i="1"/>
  <c r="H11" i="1" s="1"/>
  <c r="F9" i="1"/>
  <c r="F4" i="1"/>
  <c r="D4" i="1"/>
  <c r="F3" i="1"/>
  <c r="D3" i="1"/>
  <c r="H9" i="1" l="1"/>
  <c r="F21" i="1"/>
  <c r="H21" i="1"/>
  <c r="D23" i="1"/>
  <c r="D24" i="1"/>
</calcChain>
</file>

<file path=xl/sharedStrings.xml><?xml version="1.0" encoding="utf-8"?>
<sst xmlns="http://schemas.openxmlformats.org/spreadsheetml/2006/main" count="201" uniqueCount="29">
  <si>
    <t>W</t>
  </si>
  <si>
    <t>NYG Home</t>
  </si>
  <si>
    <t>NYG Away</t>
  </si>
  <si>
    <t>Win</t>
  </si>
  <si>
    <t>Lose</t>
  </si>
  <si>
    <t>CB Home</t>
  </si>
  <si>
    <t>CB Away</t>
  </si>
  <si>
    <t>NYG WIN</t>
  </si>
  <si>
    <t>CB WIN</t>
  </si>
  <si>
    <t>500$</t>
  </si>
  <si>
    <t>520$</t>
  </si>
  <si>
    <t>Outcomes</t>
  </si>
  <si>
    <t>Game 1</t>
  </si>
  <si>
    <t>Game 2</t>
  </si>
  <si>
    <t>Game 3</t>
  </si>
  <si>
    <t>L</t>
  </si>
  <si>
    <t>Probability</t>
  </si>
  <si>
    <t>Win $</t>
  </si>
  <si>
    <t>Mean (X)</t>
  </si>
  <si>
    <t>Std Dev. (X)</t>
  </si>
  <si>
    <t>Net Win$ (X)</t>
  </si>
  <si>
    <t>Part I; (i)(ii)</t>
  </si>
  <si>
    <t>Part II; (i)(ii)</t>
  </si>
  <si>
    <t>Part III; (i)(ii)</t>
  </si>
  <si>
    <t>Game 4</t>
  </si>
  <si>
    <t>Game 5</t>
  </si>
  <si>
    <t>ALY 6050_Project1_Gujrathi_D</t>
  </si>
  <si>
    <t>P(Giants Win)</t>
  </si>
  <si>
    <t>P(Bengals Win)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</si>
</sst>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/>
    <xf numFmtId="0" fontId="0" fillId="0" borderId="20" xfId="0" applyBorder="1"/>
    <xf numFmtId="0" fontId="0" fillId="0" borderId="21" xfId="0" applyBorder="1"/>
    <xf numFmtId="0" fontId="1" fillId="0" borderId="0" xfId="0" applyFont="1" applyFill="1"/>
    <xf numFmtId="0" fontId="0" fillId="0" borderId="22" xfId="0" applyBorder="1"/>
    <xf numFmtId="0" fontId="0" fillId="0" borderId="1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24" xfId="0" applyFill="1" applyBorder="1"/>
    <xf numFmtId="0" fontId="0" fillId="0" borderId="7" xfId="0" applyNumberFormat="1" applyBorder="1"/>
    <xf numFmtId="0" fontId="0" fillId="0" borderId="0" xfId="0" applyFill="1"/>
    <xf numFmtId="0" fontId="0" fillId="0" borderId="13" xfId="0" applyFill="1" applyBorder="1"/>
    <xf numFmtId="0" fontId="0" fillId="0" borderId="12" xfId="0" applyNumberFormat="1" applyFill="1" applyBorder="1"/>
    <xf numFmtId="0" fontId="0" fillId="0" borderId="9" xfId="0" applyNumberFormat="1" applyFill="1" applyBorder="1"/>
    <xf numFmtId="0" fontId="0" fillId="0" borderId="23" xfId="0" applyNumberFormat="1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2" fillId="0" borderId="0" xfId="0" applyFont="1" applyAlignment="1">
      <alignment horizontal="center"/>
    </xf>
    <xf numFmtId="164" fontId="0" fillId="0" borderId="25" xfId="0" applyNumberFormat="1" applyBorder="1"/>
    <xf numFmtId="164" fontId="0" fillId="0" borderId="18" xfId="0" applyNumberFormat="1" applyBorder="1"/>
    <xf numFmtId="0" fontId="2" fillId="0" borderId="0" xfId="0" applyFont="1"/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7"/>
  <sheetViews>
    <sheetView topLeftCell="A13" workbookViewId="0">
      <selection activeCell="C23" sqref="C23:D25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3.28515625" bestFit="1" customWidth="1"/>
    <col min="4" max="4" width="12" bestFit="1" customWidth="1"/>
    <col min="5" max="5" width="9" bestFit="1" customWidth="1"/>
    <col min="6" max="6" width="10.7109375" bestFit="1" customWidth="1"/>
    <col min="7" max="7" width="6" bestFit="1" customWidth="1"/>
    <col min="8" max="8" width="12.28515625" bestFit="1" customWidth="1"/>
    <col min="9" max="9" width="5" bestFit="1" customWidth="1"/>
    <col min="10" max="10" width="12.28515625" bestFit="1" customWidth="1"/>
  </cols>
  <sheetData>
    <row r="1" spans="1:17" ht="15.75" thickBot="1" x14ac:dyDescent="0.3">
      <c r="H1" s="39" t="s">
        <v>26</v>
      </c>
      <c r="I1" s="33"/>
      <c r="J1" s="33"/>
      <c r="K1" s="33"/>
    </row>
    <row r="2" spans="1:17" ht="15.75" thickBot="1" x14ac:dyDescent="0.3">
      <c r="B2" s="18"/>
      <c r="C2" s="18" t="s">
        <v>1</v>
      </c>
      <c r="D2" s="18" t="s">
        <v>2</v>
      </c>
      <c r="E2" s="18" t="s">
        <v>5</v>
      </c>
      <c r="F2" s="20" t="s">
        <v>6</v>
      </c>
    </row>
    <row r="3" spans="1:17" ht="15.75" thickBot="1" x14ac:dyDescent="0.3">
      <c r="B3" s="22" t="s">
        <v>3</v>
      </c>
      <c r="C3" s="22">
        <v>0.6</v>
      </c>
      <c r="D3" s="22">
        <f>1-E3</f>
        <v>0.43000000000000005</v>
      </c>
      <c r="E3" s="22">
        <v>0.56999999999999995</v>
      </c>
      <c r="F3" s="36">
        <f>1-C3</f>
        <v>0.4</v>
      </c>
      <c r="H3" s="18" t="s">
        <v>7</v>
      </c>
      <c r="I3" s="20" t="s">
        <v>9</v>
      </c>
    </row>
    <row r="4" spans="1:17" ht="15.75" thickBot="1" x14ac:dyDescent="0.3">
      <c r="B4" s="16" t="s">
        <v>4</v>
      </c>
      <c r="C4" s="16">
        <v>0.4</v>
      </c>
      <c r="D4" s="16">
        <f>1-E4</f>
        <v>0.57000000000000006</v>
      </c>
      <c r="E4" s="16">
        <v>0.43</v>
      </c>
      <c r="F4" s="38">
        <f>1-C4</f>
        <v>0.6</v>
      </c>
      <c r="H4" s="19" t="s">
        <v>8</v>
      </c>
      <c r="I4" s="3" t="s">
        <v>10</v>
      </c>
    </row>
    <row r="5" spans="1:17" ht="15.75" thickBot="1" x14ac:dyDescent="0.3"/>
    <row r="6" spans="1:17" ht="15.75" thickBot="1" x14ac:dyDescent="0.3">
      <c r="A6" s="18" t="s">
        <v>21</v>
      </c>
    </row>
    <row r="7" spans="1:17" ht="15.75" thickBot="1" x14ac:dyDescent="0.3">
      <c r="B7" s="18" t="s">
        <v>11</v>
      </c>
      <c r="C7" s="18" t="s">
        <v>12</v>
      </c>
      <c r="D7" s="18" t="s">
        <v>13</v>
      </c>
      <c r="E7" s="18" t="s">
        <v>14</v>
      </c>
      <c r="F7" s="18" t="s">
        <v>16</v>
      </c>
      <c r="G7" s="18" t="s">
        <v>17</v>
      </c>
      <c r="H7" s="20" t="s">
        <v>20</v>
      </c>
      <c r="K7" s="21"/>
      <c r="L7" s="21"/>
      <c r="M7" s="21"/>
      <c r="N7" s="21"/>
      <c r="O7" s="21"/>
      <c r="P7" s="21"/>
      <c r="Q7" s="21"/>
    </row>
    <row r="8" spans="1:17" x14ac:dyDescent="0.25">
      <c r="B8" s="22">
        <v>1</v>
      </c>
      <c r="C8" s="22" t="s">
        <v>0</v>
      </c>
      <c r="D8" s="22" t="s">
        <v>0</v>
      </c>
      <c r="E8" s="22"/>
      <c r="F8" s="22"/>
      <c r="G8" s="22"/>
      <c r="H8" s="36"/>
      <c r="K8" s="21"/>
      <c r="L8" s="21"/>
      <c r="M8" s="21"/>
      <c r="N8" s="21"/>
      <c r="O8" s="21"/>
      <c r="P8" s="21"/>
      <c r="Q8" s="21"/>
    </row>
    <row r="9" spans="1:17" x14ac:dyDescent="0.25">
      <c r="B9" s="35"/>
      <c r="C9" s="35">
        <v>0.6</v>
      </c>
      <c r="D9" s="35">
        <v>0.43</v>
      </c>
      <c r="E9" s="35"/>
      <c r="F9" s="35">
        <f>C9*D9</f>
        <v>0.25800000000000001</v>
      </c>
      <c r="G9" s="35">
        <v>1000</v>
      </c>
      <c r="H9" s="37">
        <f>F9*G9</f>
        <v>258</v>
      </c>
      <c r="K9" s="21"/>
      <c r="L9" s="21"/>
      <c r="M9" s="21"/>
      <c r="N9" s="21"/>
      <c r="O9" s="21"/>
      <c r="P9" s="21"/>
      <c r="Q9" s="21"/>
    </row>
    <row r="10" spans="1:17" x14ac:dyDescent="0.25">
      <c r="B10" s="35">
        <v>2</v>
      </c>
      <c r="C10" s="35" t="s">
        <v>0</v>
      </c>
      <c r="D10" s="35" t="s">
        <v>15</v>
      </c>
      <c r="E10" s="35" t="s">
        <v>0</v>
      </c>
      <c r="F10" s="35"/>
      <c r="G10" s="35"/>
      <c r="H10" s="37"/>
      <c r="K10" s="21"/>
      <c r="L10" s="21"/>
      <c r="M10" s="21"/>
      <c r="N10" s="21"/>
      <c r="O10" s="21"/>
      <c r="P10" s="21"/>
      <c r="Q10" s="21"/>
    </row>
    <row r="11" spans="1:17" x14ac:dyDescent="0.25">
      <c r="B11" s="35"/>
      <c r="C11" s="35">
        <v>0.6</v>
      </c>
      <c r="D11" s="35">
        <v>0.56999999999999995</v>
      </c>
      <c r="E11" s="35">
        <v>0.6</v>
      </c>
      <c r="F11" s="35">
        <f>C11*D11*E11</f>
        <v>0.20519999999999997</v>
      </c>
      <c r="G11" s="35">
        <v>480</v>
      </c>
      <c r="H11" s="37">
        <f t="shared" ref="H11:H17" si="0">F11*G11</f>
        <v>98.495999999999981</v>
      </c>
      <c r="K11" s="21"/>
      <c r="L11" s="21"/>
      <c r="M11" s="21"/>
      <c r="N11" s="21"/>
      <c r="O11" s="21"/>
      <c r="P11" s="21"/>
      <c r="Q11" s="21"/>
    </row>
    <row r="12" spans="1:17" x14ac:dyDescent="0.25">
      <c r="B12" s="35">
        <v>3</v>
      </c>
      <c r="C12" s="35" t="s">
        <v>0</v>
      </c>
      <c r="D12" s="35" t="s">
        <v>15</v>
      </c>
      <c r="E12" s="35" t="s">
        <v>15</v>
      </c>
      <c r="F12" s="35"/>
      <c r="G12" s="35"/>
      <c r="H12" s="37"/>
      <c r="K12" s="21"/>
      <c r="L12" s="21"/>
      <c r="M12" s="21"/>
      <c r="N12" s="21"/>
      <c r="O12" s="21"/>
      <c r="P12" s="21"/>
      <c r="Q12" s="21"/>
    </row>
    <row r="13" spans="1:17" x14ac:dyDescent="0.25">
      <c r="B13" s="35"/>
      <c r="C13" s="35">
        <v>0.6</v>
      </c>
      <c r="D13" s="35">
        <v>0.56999999999999995</v>
      </c>
      <c r="E13" s="35">
        <v>0.4</v>
      </c>
      <c r="F13" s="35">
        <f>C13*D13*E13</f>
        <v>0.1368</v>
      </c>
      <c r="G13" s="35">
        <v>-540</v>
      </c>
      <c r="H13" s="37">
        <f t="shared" si="0"/>
        <v>-73.872</v>
      </c>
      <c r="K13" s="21"/>
      <c r="L13" s="21"/>
      <c r="M13" s="21"/>
      <c r="N13" s="21"/>
      <c r="O13" s="21"/>
      <c r="P13" s="21"/>
      <c r="Q13" s="21"/>
    </row>
    <row r="14" spans="1:17" x14ac:dyDescent="0.25">
      <c r="B14" s="35">
        <v>4</v>
      </c>
      <c r="C14" s="35" t="s">
        <v>15</v>
      </c>
      <c r="D14" s="35" t="s">
        <v>0</v>
      </c>
      <c r="E14" s="35" t="s">
        <v>15</v>
      </c>
      <c r="F14" s="35"/>
      <c r="G14" s="35"/>
      <c r="H14" s="37"/>
      <c r="K14" s="21"/>
      <c r="L14" s="21"/>
      <c r="M14" s="21"/>
      <c r="N14" s="21"/>
      <c r="O14" s="21"/>
      <c r="P14" s="21"/>
      <c r="Q14" s="21"/>
    </row>
    <row r="15" spans="1:17" x14ac:dyDescent="0.25">
      <c r="B15" s="35"/>
      <c r="C15" s="35">
        <v>0.4</v>
      </c>
      <c r="D15" s="35">
        <v>0.43</v>
      </c>
      <c r="E15" s="35">
        <v>0.4</v>
      </c>
      <c r="F15" s="35">
        <f>C15*D15*E15</f>
        <v>6.8800000000000014E-2</v>
      </c>
      <c r="G15" s="35">
        <v>-540</v>
      </c>
      <c r="H15" s="37">
        <f t="shared" si="0"/>
        <v>-37.152000000000008</v>
      </c>
      <c r="K15" s="21"/>
      <c r="L15" s="21"/>
      <c r="M15" s="21"/>
      <c r="N15" s="21"/>
      <c r="O15" s="21"/>
      <c r="P15" s="21"/>
      <c r="Q15" s="21"/>
    </row>
    <row r="16" spans="1:17" x14ac:dyDescent="0.25">
      <c r="B16" s="35">
        <v>5</v>
      </c>
      <c r="C16" s="35" t="s">
        <v>15</v>
      </c>
      <c r="D16" s="35" t="s">
        <v>0</v>
      </c>
      <c r="E16" s="35" t="s">
        <v>0</v>
      </c>
      <c r="F16" s="35"/>
      <c r="G16" s="35"/>
      <c r="H16" s="37"/>
      <c r="K16" s="21"/>
      <c r="L16" s="21"/>
      <c r="M16" s="21"/>
      <c r="N16" s="21"/>
      <c r="O16" s="21"/>
      <c r="P16" s="21"/>
      <c r="Q16" s="21"/>
    </row>
    <row r="17" spans="2:17" x14ac:dyDescent="0.25">
      <c r="B17" s="35"/>
      <c r="C17" s="35">
        <v>0.4</v>
      </c>
      <c r="D17" s="35">
        <v>0.43</v>
      </c>
      <c r="E17" s="35">
        <v>0.6</v>
      </c>
      <c r="F17" s="35">
        <f>C17*D17*E17</f>
        <v>0.1032</v>
      </c>
      <c r="G17" s="35">
        <v>480</v>
      </c>
      <c r="H17" s="37">
        <f t="shared" si="0"/>
        <v>49.536000000000001</v>
      </c>
      <c r="K17" s="21"/>
      <c r="L17" s="21"/>
      <c r="M17" s="21"/>
      <c r="N17" s="21"/>
      <c r="O17" s="21"/>
      <c r="P17" s="21"/>
      <c r="Q17" s="21"/>
    </row>
    <row r="18" spans="2:17" x14ac:dyDescent="0.25">
      <c r="B18" s="35">
        <v>6</v>
      </c>
      <c r="C18" s="35" t="s">
        <v>15</v>
      </c>
      <c r="D18" s="35" t="s">
        <v>15</v>
      </c>
      <c r="E18" s="35"/>
      <c r="F18" s="35"/>
      <c r="G18" s="35"/>
      <c r="H18" s="37"/>
      <c r="K18" s="21"/>
      <c r="L18" s="21"/>
      <c r="M18" s="21"/>
      <c r="N18" s="21"/>
      <c r="O18" s="21"/>
      <c r="P18" s="21"/>
      <c r="Q18" s="21"/>
    </row>
    <row r="19" spans="2:17" x14ac:dyDescent="0.25">
      <c r="B19" s="35"/>
      <c r="C19" s="35">
        <v>0.4</v>
      </c>
      <c r="D19" s="35">
        <v>0.56999999999999995</v>
      </c>
      <c r="E19" s="35"/>
      <c r="F19" s="35">
        <f>C19*D19</f>
        <v>0.22799999999999998</v>
      </c>
      <c r="G19" s="35">
        <v>-1040</v>
      </c>
      <c r="H19" s="37">
        <f>F19*G19</f>
        <v>-237.11999999999998</v>
      </c>
      <c r="K19" s="21"/>
      <c r="L19" s="21"/>
      <c r="M19" s="21"/>
      <c r="N19" s="21"/>
      <c r="O19" s="21"/>
      <c r="P19" s="21"/>
      <c r="Q19" s="21"/>
    </row>
    <row r="20" spans="2:17" x14ac:dyDescent="0.25">
      <c r="B20" s="35"/>
      <c r="C20" s="35"/>
      <c r="D20" s="35"/>
      <c r="E20" s="35"/>
      <c r="F20" s="35"/>
      <c r="G20" s="35"/>
      <c r="H20" s="37"/>
      <c r="K20" s="21"/>
      <c r="L20" s="21"/>
      <c r="M20" s="21"/>
      <c r="N20" s="21"/>
      <c r="O20" s="21"/>
      <c r="P20" s="21"/>
      <c r="Q20" s="21"/>
    </row>
    <row r="21" spans="2:17" ht="15.75" thickBot="1" x14ac:dyDescent="0.3">
      <c r="B21" s="16"/>
      <c r="C21" s="16"/>
      <c r="D21" s="16"/>
      <c r="E21" s="16"/>
      <c r="F21" s="16">
        <f>SUM(F9:F20)</f>
        <v>0.99999999999999989</v>
      </c>
      <c r="G21" s="16">
        <f>SUM(G9:G20)</f>
        <v>-160</v>
      </c>
      <c r="H21" s="38">
        <f>SUM(H9:H20)</f>
        <v>57.887999999999948</v>
      </c>
      <c r="K21" s="21"/>
      <c r="L21" s="21"/>
      <c r="M21" s="21"/>
      <c r="N21" s="21"/>
      <c r="O21" s="21"/>
      <c r="P21" s="21"/>
      <c r="Q21" s="21"/>
    </row>
    <row r="22" spans="2:17" ht="15.75" thickBot="1" x14ac:dyDescent="0.3">
      <c r="K22" s="21"/>
      <c r="L22" s="21"/>
      <c r="M22" s="21"/>
      <c r="N22" s="21"/>
      <c r="O22" s="21"/>
      <c r="P22" s="21"/>
      <c r="Q22" s="21"/>
    </row>
    <row r="23" spans="2:17" ht="15.75" thickBot="1" x14ac:dyDescent="0.3">
      <c r="C23" s="17" t="s">
        <v>18</v>
      </c>
      <c r="D23" s="18">
        <f>AVERAGE(H9,H11,H13,H16,H16,H16,H15,H16,H17,H19)</f>
        <v>9.6479999999999908</v>
      </c>
      <c r="K23" s="21"/>
      <c r="L23" s="21"/>
      <c r="M23" s="21"/>
      <c r="N23" s="21"/>
      <c r="O23" s="21"/>
      <c r="P23" s="21"/>
      <c r="Q23" s="21"/>
    </row>
    <row r="24" spans="2:17" ht="15.75" thickBot="1" x14ac:dyDescent="0.3">
      <c r="C24" s="17" t="s">
        <v>19</v>
      </c>
      <c r="D24" s="18">
        <f>_xlfn.STDEV.S(H9,H11,H13,H15,H17,H19)</f>
        <v>168.06190036769189</v>
      </c>
      <c r="K24" s="21"/>
      <c r="L24" s="21"/>
      <c r="M24" s="21"/>
      <c r="N24" s="21"/>
      <c r="O24" s="21"/>
      <c r="P24" s="21"/>
      <c r="Q24" s="21"/>
    </row>
    <row r="25" spans="2:17" ht="15.75" thickBot="1" x14ac:dyDescent="0.3">
      <c r="C25" s="2" t="s">
        <v>27</v>
      </c>
      <c r="D25" s="19">
        <f>F9+F11+F17</f>
        <v>0.5663999999999999</v>
      </c>
      <c r="K25" s="21"/>
      <c r="L25" s="21"/>
      <c r="M25" s="21"/>
      <c r="N25" s="21"/>
      <c r="O25" s="21"/>
      <c r="P25" s="21"/>
      <c r="Q25" s="21"/>
    </row>
    <row r="26" spans="2:17" x14ac:dyDescent="0.25">
      <c r="K26" s="21"/>
      <c r="L26" s="21"/>
      <c r="M26" s="21"/>
      <c r="N26" s="21"/>
      <c r="O26" s="21"/>
      <c r="P26" s="21"/>
      <c r="Q26" s="21"/>
    </row>
    <row r="27" spans="2:17" x14ac:dyDescent="0.25">
      <c r="K27" s="21"/>
      <c r="L27" s="21"/>
      <c r="M27" s="21"/>
      <c r="N27" s="21"/>
      <c r="O27" s="21"/>
      <c r="P27" s="21"/>
      <c r="Q27" s="21"/>
    </row>
    <row r="28" spans="2:17" x14ac:dyDescent="0.25">
      <c r="K28" s="21"/>
      <c r="L28" s="21"/>
      <c r="M28" s="21"/>
      <c r="N28" s="21"/>
      <c r="O28" s="21"/>
      <c r="P28" s="21"/>
      <c r="Q28" s="21"/>
    </row>
    <row r="29" spans="2:17" x14ac:dyDescent="0.25">
      <c r="K29" s="21"/>
      <c r="L29" s="21"/>
      <c r="M29" s="21"/>
      <c r="N29" s="21"/>
      <c r="O29" s="21"/>
      <c r="P29" s="21"/>
      <c r="Q29" s="21"/>
    </row>
    <row r="30" spans="2:17" x14ac:dyDescent="0.25">
      <c r="K30" s="21"/>
      <c r="L30" s="21"/>
      <c r="M30" s="21"/>
      <c r="N30" s="21"/>
      <c r="O30" s="21"/>
      <c r="P30" s="21"/>
      <c r="Q30" s="21"/>
    </row>
    <row r="31" spans="2:17" x14ac:dyDescent="0.25">
      <c r="K31" s="21"/>
      <c r="L31" s="21"/>
      <c r="M31" s="21"/>
      <c r="N31" s="21"/>
      <c r="O31" s="21"/>
      <c r="P31" s="21"/>
      <c r="Q31" s="21"/>
    </row>
    <row r="32" spans="2:17" x14ac:dyDescent="0.25">
      <c r="K32" s="21"/>
      <c r="L32" s="21"/>
      <c r="M32" s="21"/>
      <c r="N32" s="21"/>
      <c r="O32" s="21"/>
      <c r="P32" s="21"/>
      <c r="Q32" s="21"/>
    </row>
    <row r="33" spans="11:17" x14ac:dyDescent="0.25">
      <c r="K33" s="21"/>
      <c r="L33" s="21"/>
      <c r="M33" s="21"/>
      <c r="N33" s="21"/>
      <c r="O33" s="21"/>
      <c r="P33" s="21"/>
      <c r="Q33" s="21"/>
    </row>
    <row r="34" spans="11:17" x14ac:dyDescent="0.25">
      <c r="K34" s="21"/>
      <c r="L34" s="21"/>
      <c r="M34" s="21"/>
      <c r="N34" s="21"/>
      <c r="O34" s="21"/>
      <c r="P34" s="21"/>
      <c r="Q34" s="21"/>
    </row>
    <row r="35" spans="11:17" x14ac:dyDescent="0.25">
      <c r="K35" s="21"/>
      <c r="L35" s="21"/>
      <c r="M35" s="21"/>
      <c r="N35" s="21"/>
      <c r="O35" s="21"/>
      <c r="P35" s="21"/>
      <c r="Q35" s="21"/>
    </row>
    <row r="36" spans="11:17" x14ac:dyDescent="0.25">
      <c r="K36" s="21"/>
      <c r="L36" s="21"/>
      <c r="M36" s="21"/>
      <c r="N36" s="21"/>
      <c r="O36" s="21"/>
      <c r="P36" s="21"/>
      <c r="Q36" s="21"/>
    </row>
    <row r="37" spans="11:17" x14ac:dyDescent="0.25">
      <c r="K37" s="21"/>
      <c r="L37" s="21"/>
      <c r="M37" s="21"/>
      <c r="N37" s="21"/>
      <c r="O37" s="21"/>
      <c r="P37" s="21"/>
      <c r="Q37" s="21"/>
    </row>
    <row r="38" spans="11:17" x14ac:dyDescent="0.25">
      <c r="K38" s="21"/>
      <c r="L38" s="21"/>
      <c r="M38" s="21"/>
      <c r="N38" s="21"/>
      <c r="O38" s="21"/>
      <c r="P38" s="21"/>
      <c r="Q38" s="21"/>
    </row>
    <row r="39" spans="11:17" x14ac:dyDescent="0.25">
      <c r="K39" s="21"/>
      <c r="L39" s="21"/>
      <c r="M39" s="21"/>
      <c r="N39" s="21"/>
      <c r="O39" s="21"/>
      <c r="P39" s="21"/>
      <c r="Q39" s="2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</sheetData>
  <mergeCells count="1">
    <mergeCell ref="H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6" sqref="B6"/>
    </sheetView>
  </sheetViews>
  <sheetFormatPr defaultRowHeight="15" x14ac:dyDescent="0.25"/>
  <cols>
    <col min="3" max="3" width="10" bestFit="1" customWidth="1"/>
    <col min="4" max="4" width="14.5703125" bestFit="1" customWidth="1"/>
    <col min="5" max="5" width="12" bestFit="1" customWidth="1"/>
    <col min="6" max="6" width="10.42578125" bestFit="1" customWidth="1"/>
    <col min="7" max="7" width="10.7109375" bestFit="1" customWidth="1"/>
    <col min="8" max="8" width="6" bestFit="1" customWidth="1"/>
    <col min="9" max="9" width="12.28515625" bestFit="1" customWidth="1"/>
    <col min="10" max="10" width="5" bestFit="1" customWidth="1"/>
  </cols>
  <sheetData>
    <row r="1" spans="1:10" ht="15.75" thickBot="1" x14ac:dyDescent="0.3">
      <c r="I1" s="42" t="s">
        <v>26</v>
      </c>
    </row>
    <row r="2" spans="1:10" ht="15.75" thickBot="1" x14ac:dyDescent="0.3">
      <c r="A2" s="43" t="s">
        <v>22</v>
      </c>
      <c r="B2" s="44"/>
      <c r="C2" s="18"/>
      <c r="D2" s="18" t="s">
        <v>5</v>
      </c>
      <c r="E2" s="18" t="s">
        <v>6</v>
      </c>
      <c r="F2" s="18" t="s">
        <v>1</v>
      </c>
      <c r="G2" s="20" t="s">
        <v>2</v>
      </c>
    </row>
    <row r="3" spans="1:10" ht="15.75" thickBot="1" x14ac:dyDescent="0.3">
      <c r="C3" s="18" t="s">
        <v>3</v>
      </c>
      <c r="D3" s="18">
        <v>0.56999999999999995</v>
      </c>
      <c r="E3" s="18">
        <v>0.4</v>
      </c>
      <c r="F3" s="18">
        <v>0.6</v>
      </c>
      <c r="G3" s="20">
        <v>0.43</v>
      </c>
      <c r="I3" s="18" t="s">
        <v>7</v>
      </c>
      <c r="J3" s="20" t="s">
        <v>9</v>
      </c>
    </row>
    <row r="4" spans="1:10" ht="15.75" thickBot="1" x14ac:dyDescent="0.3">
      <c r="C4" s="19" t="s">
        <v>4</v>
      </c>
      <c r="D4" s="19">
        <v>0.43</v>
      </c>
      <c r="E4" s="19">
        <v>0.6</v>
      </c>
      <c r="F4" s="19">
        <v>0.4</v>
      </c>
      <c r="G4" s="3">
        <v>0.56999999999999995</v>
      </c>
      <c r="I4" s="19" t="s">
        <v>8</v>
      </c>
      <c r="J4" s="3" t="s">
        <v>10</v>
      </c>
    </row>
    <row r="5" spans="1:10" ht="15.75" thickBot="1" x14ac:dyDescent="0.3">
      <c r="C5" s="1"/>
    </row>
    <row r="6" spans="1:10" ht="15.75" thickBot="1" x14ac:dyDescent="0.3">
      <c r="C6" s="18" t="s">
        <v>11</v>
      </c>
      <c r="D6" s="18" t="s">
        <v>12</v>
      </c>
      <c r="E6" s="18" t="s">
        <v>13</v>
      </c>
      <c r="F6" s="18" t="s">
        <v>14</v>
      </c>
      <c r="G6" s="18" t="s">
        <v>16</v>
      </c>
      <c r="H6" s="18" t="s">
        <v>17</v>
      </c>
      <c r="I6" s="20" t="s">
        <v>20</v>
      </c>
    </row>
    <row r="7" spans="1:10" x14ac:dyDescent="0.25">
      <c r="C7" s="22">
        <v>1</v>
      </c>
      <c r="D7" s="22" t="s">
        <v>0</v>
      </c>
      <c r="E7" s="22" t="s">
        <v>0</v>
      </c>
      <c r="F7" s="22"/>
      <c r="G7" s="22"/>
      <c r="H7" s="22"/>
      <c r="I7" s="36"/>
    </row>
    <row r="8" spans="1:10" x14ac:dyDescent="0.25">
      <c r="C8" s="35"/>
      <c r="D8" s="35">
        <v>0.56999999999999995</v>
      </c>
      <c r="E8" s="35">
        <v>0.4</v>
      </c>
      <c r="F8" s="35"/>
      <c r="G8" s="35">
        <f>D8*E8</f>
        <v>0.22799999999999998</v>
      </c>
      <c r="H8" s="35">
        <v>1000</v>
      </c>
      <c r="I8" s="37">
        <f>G8*H8</f>
        <v>227.99999999999997</v>
      </c>
    </row>
    <row r="9" spans="1:10" x14ac:dyDescent="0.25">
      <c r="C9" s="35">
        <v>2</v>
      </c>
      <c r="D9" s="35" t="s">
        <v>0</v>
      </c>
      <c r="E9" s="35" t="s">
        <v>15</v>
      </c>
      <c r="F9" s="35" t="s">
        <v>0</v>
      </c>
      <c r="G9" s="35"/>
      <c r="H9" s="35"/>
      <c r="I9" s="37"/>
    </row>
    <row r="10" spans="1:10" x14ac:dyDescent="0.25">
      <c r="C10" s="35"/>
      <c r="D10" s="35">
        <v>0.56999999999999995</v>
      </c>
      <c r="E10" s="35">
        <v>0.6</v>
      </c>
      <c r="F10" s="35">
        <v>0.56999999999999995</v>
      </c>
      <c r="G10" s="35">
        <f>D10*E10*F10</f>
        <v>0.19493999999999997</v>
      </c>
      <c r="H10" s="35">
        <v>480</v>
      </c>
      <c r="I10" s="37">
        <f>G10*H10</f>
        <v>93.57119999999999</v>
      </c>
    </row>
    <row r="11" spans="1:10" x14ac:dyDescent="0.25">
      <c r="C11" s="35">
        <v>3</v>
      </c>
      <c r="D11" s="35" t="s">
        <v>0</v>
      </c>
      <c r="E11" s="35" t="s">
        <v>15</v>
      </c>
      <c r="F11" s="35" t="s">
        <v>15</v>
      </c>
      <c r="G11" s="35"/>
      <c r="H11" s="35"/>
      <c r="I11" s="37"/>
    </row>
    <row r="12" spans="1:10" x14ac:dyDescent="0.25">
      <c r="C12" s="35"/>
      <c r="D12" s="35">
        <v>0.56999999999999995</v>
      </c>
      <c r="E12" s="35">
        <v>0.6</v>
      </c>
      <c r="F12" s="35">
        <v>0.43</v>
      </c>
      <c r="G12" s="35">
        <f>D12*E12*F12</f>
        <v>0.14706</v>
      </c>
      <c r="H12" s="35">
        <v>-540</v>
      </c>
      <c r="I12" s="37">
        <f>G12*H12</f>
        <v>-79.412399999999991</v>
      </c>
    </row>
    <row r="13" spans="1:10" x14ac:dyDescent="0.25">
      <c r="C13" s="35">
        <v>4</v>
      </c>
      <c r="D13" s="35" t="s">
        <v>15</v>
      </c>
      <c r="E13" s="35" t="s">
        <v>0</v>
      </c>
      <c r="F13" s="35" t="s">
        <v>15</v>
      </c>
      <c r="G13" s="35"/>
      <c r="H13" s="35"/>
      <c r="I13" s="37"/>
    </row>
    <row r="14" spans="1:10" x14ac:dyDescent="0.25">
      <c r="C14" s="35"/>
      <c r="D14" s="35">
        <v>0.43</v>
      </c>
      <c r="E14" s="35">
        <v>0.4</v>
      </c>
      <c r="F14" s="35">
        <v>0.43</v>
      </c>
      <c r="G14" s="35">
        <f>D14*E14*F14</f>
        <v>7.3959999999999998E-2</v>
      </c>
      <c r="H14" s="35">
        <v>-540</v>
      </c>
      <c r="I14" s="37">
        <f>G14*H14</f>
        <v>-39.938400000000001</v>
      </c>
    </row>
    <row r="15" spans="1:10" x14ac:dyDescent="0.25">
      <c r="C15" s="35">
        <v>5</v>
      </c>
      <c r="D15" s="35" t="s">
        <v>15</v>
      </c>
      <c r="E15" s="35" t="s">
        <v>0</v>
      </c>
      <c r="F15" s="35" t="s">
        <v>0</v>
      </c>
      <c r="G15" s="35"/>
      <c r="H15" s="35"/>
      <c r="I15" s="37"/>
    </row>
    <row r="16" spans="1:10" x14ac:dyDescent="0.25">
      <c r="C16" s="35"/>
      <c r="D16" s="35">
        <v>0.43</v>
      </c>
      <c r="E16" s="35">
        <v>0.4</v>
      </c>
      <c r="F16" s="35">
        <v>0.56999999999999995</v>
      </c>
      <c r="G16" s="35">
        <f>D16*E16*F16</f>
        <v>9.8040000000000002E-2</v>
      </c>
      <c r="H16" s="35">
        <v>480</v>
      </c>
      <c r="I16" s="37">
        <f>G16*H16</f>
        <v>47.059200000000004</v>
      </c>
    </row>
    <row r="17" spans="3:9" x14ac:dyDescent="0.25">
      <c r="C17" s="35">
        <v>6</v>
      </c>
      <c r="D17" s="35" t="s">
        <v>15</v>
      </c>
      <c r="E17" s="35" t="s">
        <v>15</v>
      </c>
      <c r="F17" s="35"/>
      <c r="G17" s="35"/>
      <c r="H17" s="35"/>
      <c r="I17" s="37"/>
    </row>
    <row r="18" spans="3:9" x14ac:dyDescent="0.25">
      <c r="C18" s="40"/>
      <c r="D18" s="35">
        <v>0.43</v>
      </c>
      <c r="E18" s="35">
        <v>0.6</v>
      </c>
      <c r="F18" s="35"/>
      <c r="G18" s="35">
        <f>D18*E18</f>
        <v>0.25800000000000001</v>
      </c>
      <c r="H18" s="35">
        <v>-1040</v>
      </c>
      <c r="I18" s="37">
        <f>G18*H18</f>
        <v>-268.32</v>
      </c>
    </row>
    <row r="19" spans="3:9" x14ac:dyDescent="0.25">
      <c r="C19" s="40"/>
      <c r="D19" s="35"/>
      <c r="E19" s="35"/>
      <c r="F19" s="35"/>
      <c r="G19" s="35"/>
      <c r="H19" s="35"/>
      <c r="I19" s="37"/>
    </row>
    <row r="20" spans="3:9" ht="15.75" thickBot="1" x14ac:dyDescent="0.3">
      <c r="C20" s="41"/>
      <c r="D20" s="16"/>
      <c r="E20" s="16"/>
      <c r="F20" s="16"/>
      <c r="G20" s="16">
        <f>SUM(G8:G19)</f>
        <v>1</v>
      </c>
      <c r="H20" s="16">
        <f>SUM(H8:H19)</f>
        <v>-160</v>
      </c>
      <c r="I20" s="38">
        <f>SUM(I8:I19)</f>
        <v>-19.040400000000005</v>
      </c>
    </row>
    <row r="21" spans="3:9" ht="15.75" thickBot="1" x14ac:dyDescent="0.3">
      <c r="C21" s="1"/>
    </row>
    <row r="22" spans="3:9" ht="15.75" thickBot="1" x14ac:dyDescent="0.3">
      <c r="C22" s="1"/>
      <c r="D22" s="18" t="s">
        <v>18</v>
      </c>
      <c r="E22" s="20">
        <f>AVERAGE(I8,I10,I12,I14,I16,I18)</f>
        <v>-3.1734000000000009</v>
      </c>
      <c r="G22" s="34"/>
      <c r="H22" s="34"/>
    </row>
    <row r="23" spans="3:9" ht="15.75" thickBot="1" x14ac:dyDescent="0.3">
      <c r="C23" s="1"/>
      <c r="D23" s="19" t="s">
        <v>19</v>
      </c>
      <c r="E23" s="3">
        <f>_xlfn.STDEV.S(I8,I10,I12,I14,I16,I18)</f>
        <v>168.99156336163054</v>
      </c>
      <c r="G23" s="34"/>
      <c r="H23" s="34"/>
    </row>
    <row r="24" spans="3:9" ht="15.75" thickBot="1" x14ac:dyDescent="0.3">
      <c r="D24" s="2" t="s">
        <v>28</v>
      </c>
      <c r="E24" s="19">
        <f>G8+G10+G16</f>
        <v>0.52098</v>
      </c>
      <c r="G24" s="34"/>
      <c r="H24" s="34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L5" sqref="L5"/>
    </sheetView>
  </sheetViews>
  <sheetFormatPr defaultRowHeight="15" x14ac:dyDescent="0.25"/>
  <cols>
    <col min="3" max="3" width="10" bestFit="1" customWidth="1"/>
    <col min="4" max="4" width="11.28515625" bestFit="1" customWidth="1"/>
    <col min="5" max="5" width="12" bestFit="1" customWidth="1"/>
    <col min="6" max="6" width="9" bestFit="1" customWidth="1"/>
    <col min="7" max="7" width="8.5703125" bestFit="1" customWidth="1"/>
    <col min="9" max="9" width="10.7109375" bestFit="1" customWidth="1"/>
    <col min="10" max="10" width="6" bestFit="1" customWidth="1"/>
    <col min="11" max="11" width="12.28515625" bestFit="1" customWidth="1"/>
  </cols>
  <sheetData>
    <row r="1" spans="1:17" x14ac:dyDescent="0.25">
      <c r="I1" s="42" t="s">
        <v>26</v>
      </c>
    </row>
    <row r="2" spans="1:17" ht="15.75" thickBot="1" x14ac:dyDescent="0.3">
      <c r="C2" s="1"/>
    </row>
    <row r="3" spans="1:17" ht="15.75" thickBot="1" x14ac:dyDescent="0.3">
      <c r="A3" t="s">
        <v>23</v>
      </c>
      <c r="C3" s="13"/>
      <c r="D3" s="14" t="s">
        <v>1</v>
      </c>
      <c r="E3" s="14" t="s">
        <v>2</v>
      </c>
      <c r="F3" s="14" t="s">
        <v>5</v>
      </c>
      <c r="G3" s="15" t="s">
        <v>6</v>
      </c>
    </row>
    <row r="4" spans="1:17" x14ac:dyDescent="0.25">
      <c r="C4" s="10" t="s">
        <v>3</v>
      </c>
      <c r="D4" s="11">
        <v>0.6</v>
      </c>
      <c r="E4" s="11">
        <f>1-F4</f>
        <v>0.43000000000000005</v>
      </c>
      <c r="F4" s="11">
        <v>0.56999999999999995</v>
      </c>
      <c r="G4" s="12">
        <f>1-D4</f>
        <v>0.4</v>
      </c>
      <c r="I4" s="4" t="s">
        <v>7</v>
      </c>
      <c r="J4" s="5" t="s">
        <v>9</v>
      </c>
    </row>
    <row r="5" spans="1:17" ht="15.75" thickBot="1" x14ac:dyDescent="0.3">
      <c r="C5" s="6" t="s">
        <v>4</v>
      </c>
      <c r="D5" s="9">
        <v>0.4</v>
      </c>
      <c r="E5" s="9">
        <f>1-F5</f>
        <v>0.57000000000000006</v>
      </c>
      <c r="F5" s="9">
        <v>0.43</v>
      </c>
      <c r="G5" s="7">
        <f>1-D5</f>
        <v>0.6</v>
      </c>
      <c r="I5" s="6" t="s">
        <v>8</v>
      </c>
      <c r="J5" s="7" t="s">
        <v>10</v>
      </c>
      <c r="M5" s="28"/>
      <c r="N5" s="28"/>
      <c r="O5" s="28"/>
      <c r="P5" s="28"/>
      <c r="Q5" s="28"/>
    </row>
    <row r="6" spans="1:17" ht="15.75" thickBot="1" x14ac:dyDescent="0.3">
      <c r="C6" s="1"/>
      <c r="M6" s="28"/>
      <c r="N6" s="28"/>
      <c r="O6" s="28"/>
      <c r="P6" s="28"/>
      <c r="Q6" s="28"/>
    </row>
    <row r="7" spans="1:17" ht="15.75" thickBot="1" x14ac:dyDescent="0.3">
      <c r="C7" s="13" t="s">
        <v>11</v>
      </c>
      <c r="D7" s="14" t="s">
        <v>12</v>
      </c>
      <c r="E7" s="14" t="s">
        <v>13</v>
      </c>
      <c r="F7" s="14" t="s">
        <v>14</v>
      </c>
      <c r="G7" s="14" t="s">
        <v>24</v>
      </c>
      <c r="H7" s="14" t="s">
        <v>25</v>
      </c>
      <c r="I7" s="14" t="s">
        <v>16</v>
      </c>
      <c r="J7" s="24" t="s">
        <v>17</v>
      </c>
      <c r="K7" s="25" t="s">
        <v>20</v>
      </c>
      <c r="M7" s="28"/>
      <c r="N7" s="28"/>
      <c r="O7" s="28"/>
      <c r="P7" s="28"/>
      <c r="Q7" s="28"/>
    </row>
    <row r="8" spans="1:17" x14ac:dyDescent="0.25">
      <c r="C8" s="30">
        <v>1</v>
      </c>
      <c r="D8" s="29" t="s">
        <v>0</v>
      </c>
      <c r="E8" s="29" t="s">
        <v>0</v>
      </c>
      <c r="F8" s="29" t="s">
        <v>0</v>
      </c>
      <c r="G8" s="29"/>
      <c r="H8" s="29"/>
      <c r="I8" s="29"/>
      <c r="J8" s="29"/>
      <c r="K8" s="12"/>
      <c r="M8" s="28"/>
      <c r="N8" s="28"/>
      <c r="O8" s="28"/>
      <c r="P8" s="28"/>
      <c r="Q8" s="28"/>
    </row>
    <row r="9" spans="1:17" x14ac:dyDescent="0.25">
      <c r="C9" s="31"/>
      <c r="D9" s="23">
        <v>0.6</v>
      </c>
      <c r="E9" s="23">
        <v>0.43</v>
      </c>
      <c r="F9" s="23">
        <v>0.6</v>
      </c>
      <c r="G9" s="23"/>
      <c r="H9" s="23"/>
      <c r="I9" s="23">
        <f>D9*E9*F9</f>
        <v>0.15479999999999999</v>
      </c>
      <c r="J9" s="23">
        <v>1500</v>
      </c>
      <c r="K9" s="8">
        <f t="shared" ref="K9:K52" si="0">I9*J9</f>
        <v>232.2</v>
      </c>
      <c r="M9" s="28"/>
      <c r="N9" s="28"/>
      <c r="O9" s="28"/>
      <c r="P9" s="28"/>
      <c r="Q9" s="28"/>
    </row>
    <row r="10" spans="1:17" x14ac:dyDescent="0.25">
      <c r="C10" s="31">
        <v>2</v>
      </c>
      <c r="D10" s="23" t="s">
        <v>0</v>
      </c>
      <c r="E10" s="23" t="s">
        <v>0</v>
      </c>
      <c r="F10" s="23" t="s">
        <v>15</v>
      </c>
      <c r="G10" s="23" t="s">
        <v>0</v>
      </c>
      <c r="H10" s="23"/>
      <c r="I10" s="23"/>
      <c r="J10" s="23"/>
      <c r="K10" s="8">
        <f t="shared" si="0"/>
        <v>0</v>
      </c>
      <c r="M10" s="28"/>
      <c r="N10" s="28"/>
      <c r="O10" s="28"/>
      <c r="P10" s="28"/>
      <c r="Q10" s="28"/>
    </row>
    <row r="11" spans="1:17" x14ac:dyDescent="0.25">
      <c r="C11" s="31"/>
      <c r="D11" s="23">
        <v>0.6</v>
      </c>
      <c r="E11" s="23">
        <v>0.43</v>
      </c>
      <c r="F11" s="23">
        <v>0.4</v>
      </c>
      <c r="G11" s="23">
        <v>0.43</v>
      </c>
      <c r="H11" s="23"/>
      <c r="I11" s="23">
        <f>D11*E11*F11*G11</f>
        <v>4.4376000000000006E-2</v>
      </c>
      <c r="J11" s="23">
        <v>980</v>
      </c>
      <c r="K11" s="8">
        <f t="shared" si="0"/>
        <v>43.488480000000003</v>
      </c>
      <c r="M11" s="28"/>
      <c r="N11" s="28"/>
      <c r="O11" s="28"/>
      <c r="P11" s="28"/>
      <c r="Q11" s="28"/>
    </row>
    <row r="12" spans="1:17" x14ac:dyDescent="0.25">
      <c r="C12" s="31">
        <v>3</v>
      </c>
      <c r="D12" s="23" t="s">
        <v>0</v>
      </c>
      <c r="E12" s="23" t="s">
        <v>0</v>
      </c>
      <c r="F12" s="23" t="s">
        <v>15</v>
      </c>
      <c r="G12" s="23" t="s">
        <v>15</v>
      </c>
      <c r="H12" s="23" t="s">
        <v>0</v>
      </c>
      <c r="I12" s="23"/>
      <c r="J12" s="23"/>
      <c r="K12" s="8">
        <f t="shared" si="0"/>
        <v>0</v>
      </c>
      <c r="M12" s="28"/>
      <c r="N12" s="28"/>
      <c r="O12" s="28"/>
      <c r="P12" s="28"/>
      <c r="Q12" s="28"/>
    </row>
    <row r="13" spans="1:17" x14ac:dyDescent="0.25">
      <c r="C13" s="31"/>
      <c r="D13" s="23">
        <v>0.6</v>
      </c>
      <c r="E13" s="23">
        <v>0.43</v>
      </c>
      <c r="F13" s="23">
        <v>0.4</v>
      </c>
      <c r="G13" s="23">
        <v>0.56999999999999995</v>
      </c>
      <c r="H13" s="23">
        <v>0.6</v>
      </c>
      <c r="I13" s="23">
        <f>D13*E13*F13*G13*H13</f>
        <v>3.5294399999999997E-2</v>
      </c>
      <c r="J13" s="23">
        <v>460</v>
      </c>
      <c r="K13" s="8">
        <f t="shared" si="0"/>
        <v>16.235423999999998</v>
      </c>
      <c r="M13" s="28"/>
      <c r="N13" s="28"/>
      <c r="O13" s="28"/>
      <c r="P13" s="28"/>
      <c r="Q13" s="28"/>
    </row>
    <row r="14" spans="1:17" x14ac:dyDescent="0.25">
      <c r="C14" s="31">
        <v>4</v>
      </c>
      <c r="D14" s="23" t="s">
        <v>0</v>
      </c>
      <c r="E14" s="23" t="s">
        <v>0</v>
      </c>
      <c r="F14" s="23" t="s">
        <v>15</v>
      </c>
      <c r="G14" s="23" t="s">
        <v>15</v>
      </c>
      <c r="H14" s="23" t="s">
        <v>15</v>
      </c>
      <c r="I14" s="23"/>
      <c r="J14" s="23"/>
      <c r="K14" s="8">
        <f t="shared" si="0"/>
        <v>0</v>
      </c>
      <c r="M14" s="28"/>
      <c r="N14" s="28"/>
      <c r="O14" s="28"/>
      <c r="P14" s="28"/>
      <c r="Q14" s="28"/>
    </row>
    <row r="15" spans="1:17" x14ac:dyDescent="0.25">
      <c r="C15" s="31"/>
      <c r="D15" s="23">
        <v>0.6</v>
      </c>
      <c r="E15" s="23">
        <v>0.43</v>
      </c>
      <c r="F15" s="23">
        <v>0.4</v>
      </c>
      <c r="G15" s="23">
        <v>0.56999999999999995</v>
      </c>
      <c r="H15" s="23">
        <v>0.4</v>
      </c>
      <c r="I15" s="23">
        <f>D15*E15*F15*G15*H15</f>
        <v>2.3529600000000001E-2</v>
      </c>
      <c r="J15" s="23">
        <v>-560</v>
      </c>
      <c r="K15" s="8">
        <f t="shared" si="0"/>
        <v>-13.176576000000001</v>
      </c>
      <c r="M15" s="28"/>
      <c r="N15" s="28"/>
      <c r="O15" s="28"/>
      <c r="P15" s="28"/>
      <c r="Q15" s="28"/>
    </row>
    <row r="16" spans="1:17" x14ac:dyDescent="0.25">
      <c r="C16" s="31">
        <v>5</v>
      </c>
      <c r="D16" s="23" t="s">
        <v>0</v>
      </c>
      <c r="E16" s="23" t="s">
        <v>15</v>
      </c>
      <c r="F16" s="23" t="s">
        <v>0</v>
      </c>
      <c r="G16" s="23" t="s">
        <v>0</v>
      </c>
      <c r="H16" s="23"/>
      <c r="I16" s="23"/>
      <c r="J16" s="23"/>
      <c r="K16" s="8">
        <f t="shared" si="0"/>
        <v>0</v>
      </c>
      <c r="M16" s="28"/>
      <c r="N16" s="28"/>
      <c r="O16" s="28"/>
      <c r="P16" s="28"/>
      <c r="Q16" s="28"/>
    </row>
    <row r="17" spans="3:17" x14ac:dyDescent="0.25">
      <c r="C17" s="31"/>
      <c r="D17" s="23">
        <v>0.6</v>
      </c>
      <c r="E17" s="23">
        <v>0.56999999999999995</v>
      </c>
      <c r="F17" s="23">
        <v>0.6</v>
      </c>
      <c r="G17" s="23">
        <v>0.43</v>
      </c>
      <c r="H17" s="23"/>
      <c r="I17" s="23">
        <f>D17*E17*F17*G17</f>
        <v>8.8235999999999981E-2</v>
      </c>
      <c r="J17" s="23">
        <v>980</v>
      </c>
      <c r="K17" s="8">
        <f t="shared" si="0"/>
        <v>86.471279999999979</v>
      </c>
      <c r="M17" s="28"/>
      <c r="N17" s="28"/>
      <c r="O17" s="28"/>
      <c r="P17" s="28"/>
      <c r="Q17" s="28"/>
    </row>
    <row r="18" spans="3:17" x14ac:dyDescent="0.25">
      <c r="C18" s="31">
        <v>6</v>
      </c>
      <c r="D18" s="23" t="s">
        <v>0</v>
      </c>
      <c r="E18" s="23" t="s">
        <v>15</v>
      </c>
      <c r="F18" s="23" t="s">
        <v>0</v>
      </c>
      <c r="G18" s="23" t="s">
        <v>15</v>
      </c>
      <c r="H18" s="23" t="s">
        <v>0</v>
      </c>
      <c r="I18" s="23"/>
      <c r="J18" s="23"/>
      <c r="K18" s="8">
        <f t="shared" si="0"/>
        <v>0</v>
      </c>
      <c r="M18" s="28"/>
      <c r="N18" s="28"/>
      <c r="O18" s="28"/>
      <c r="P18" s="28"/>
      <c r="Q18" s="28"/>
    </row>
    <row r="19" spans="3:17" x14ac:dyDescent="0.25">
      <c r="C19" s="31"/>
      <c r="D19" s="23">
        <v>0.6</v>
      </c>
      <c r="E19" s="23">
        <v>0.56999999999999995</v>
      </c>
      <c r="F19" s="23">
        <v>0.6</v>
      </c>
      <c r="G19" s="23">
        <v>0.56999999999999995</v>
      </c>
      <c r="H19" s="23">
        <v>0.6</v>
      </c>
      <c r="I19" s="23">
        <f>D19*E19*F19*G19*H19</f>
        <v>7.0178399999999974E-2</v>
      </c>
      <c r="J19" s="23">
        <v>460</v>
      </c>
      <c r="K19" s="8">
        <f t="shared" si="0"/>
        <v>32.282063999999991</v>
      </c>
      <c r="M19" s="28"/>
      <c r="N19" s="28"/>
      <c r="O19" s="28"/>
      <c r="P19" s="28"/>
      <c r="Q19" s="28"/>
    </row>
    <row r="20" spans="3:17" x14ac:dyDescent="0.25">
      <c r="C20" s="31">
        <v>7</v>
      </c>
      <c r="D20" s="23" t="s">
        <v>0</v>
      </c>
      <c r="E20" s="23" t="s">
        <v>15</v>
      </c>
      <c r="F20" s="23" t="s">
        <v>0</v>
      </c>
      <c r="G20" s="23" t="s">
        <v>15</v>
      </c>
      <c r="H20" s="23" t="s">
        <v>15</v>
      </c>
      <c r="I20" s="23"/>
      <c r="J20" s="23"/>
      <c r="K20" s="8">
        <f t="shared" si="0"/>
        <v>0</v>
      </c>
      <c r="M20" s="28"/>
      <c r="N20" s="28"/>
      <c r="O20" s="28"/>
      <c r="P20" s="28"/>
      <c r="Q20" s="28"/>
    </row>
    <row r="21" spans="3:17" x14ac:dyDescent="0.25">
      <c r="C21" s="31"/>
      <c r="D21" s="23">
        <v>0.6</v>
      </c>
      <c r="E21" s="23">
        <v>0.56999999999999995</v>
      </c>
      <c r="F21" s="23">
        <v>0.6</v>
      </c>
      <c r="G21" s="23">
        <v>0.56999999999999995</v>
      </c>
      <c r="H21" s="23">
        <v>0.4</v>
      </c>
      <c r="I21" s="23">
        <f>D21*E21*F21*G21*H21</f>
        <v>4.678559999999999E-2</v>
      </c>
      <c r="J21" s="23">
        <v>-560</v>
      </c>
      <c r="K21" s="8">
        <f t="shared" si="0"/>
        <v>-26.199935999999994</v>
      </c>
      <c r="M21" s="28"/>
      <c r="N21" s="28"/>
      <c r="O21" s="28"/>
      <c r="P21" s="28"/>
      <c r="Q21" s="28"/>
    </row>
    <row r="22" spans="3:17" x14ac:dyDescent="0.25">
      <c r="C22" s="31">
        <v>8</v>
      </c>
      <c r="D22" s="23" t="s">
        <v>0</v>
      </c>
      <c r="E22" s="23" t="s">
        <v>15</v>
      </c>
      <c r="F22" s="23" t="s">
        <v>15</v>
      </c>
      <c r="G22" s="23" t="s">
        <v>0</v>
      </c>
      <c r="H22" s="23" t="s">
        <v>0</v>
      </c>
      <c r="I22" s="23"/>
      <c r="J22" s="23"/>
      <c r="K22" s="8">
        <f t="shared" si="0"/>
        <v>0</v>
      </c>
      <c r="M22" s="28"/>
      <c r="N22" s="28"/>
      <c r="O22" s="28"/>
      <c r="P22" s="28"/>
      <c r="Q22" s="28"/>
    </row>
    <row r="23" spans="3:17" x14ac:dyDescent="0.25">
      <c r="C23" s="31"/>
      <c r="D23" s="23">
        <v>0.6</v>
      </c>
      <c r="E23" s="23">
        <v>0.56999999999999995</v>
      </c>
      <c r="F23" s="23">
        <v>0.4</v>
      </c>
      <c r="G23" s="23">
        <v>0.43</v>
      </c>
      <c r="H23" s="23">
        <v>0.6</v>
      </c>
      <c r="I23" s="23">
        <f>D23*E23*F23*G23*H23</f>
        <v>3.5294399999999997E-2</v>
      </c>
      <c r="J23" s="23">
        <v>460</v>
      </c>
      <c r="K23" s="8">
        <f t="shared" si="0"/>
        <v>16.235423999999998</v>
      </c>
      <c r="M23" s="28"/>
      <c r="N23" s="28"/>
      <c r="O23" s="28"/>
      <c r="P23" s="28"/>
      <c r="Q23" s="28"/>
    </row>
    <row r="24" spans="3:17" x14ac:dyDescent="0.25">
      <c r="C24" s="31">
        <v>9</v>
      </c>
      <c r="D24" s="23" t="s">
        <v>0</v>
      </c>
      <c r="E24" s="23" t="s">
        <v>15</v>
      </c>
      <c r="F24" s="23" t="s">
        <v>15</v>
      </c>
      <c r="G24" s="23" t="s">
        <v>0</v>
      </c>
      <c r="H24" s="23" t="s">
        <v>15</v>
      </c>
      <c r="I24" s="23"/>
      <c r="J24" s="23"/>
      <c r="K24" s="8">
        <f t="shared" si="0"/>
        <v>0</v>
      </c>
      <c r="M24" s="28"/>
      <c r="N24" s="28"/>
      <c r="O24" s="28"/>
      <c r="P24" s="28"/>
      <c r="Q24" s="28"/>
    </row>
    <row r="25" spans="3:17" x14ac:dyDescent="0.25">
      <c r="C25" s="31"/>
      <c r="D25" s="23">
        <v>0.6</v>
      </c>
      <c r="E25" s="23">
        <v>0.56999999999999995</v>
      </c>
      <c r="F25" s="23">
        <v>0.4</v>
      </c>
      <c r="G25" s="23">
        <v>0.43</v>
      </c>
      <c r="H25" s="23">
        <v>0.4</v>
      </c>
      <c r="I25" s="23">
        <f>D25*E25*F25*G25*H25</f>
        <v>2.3529600000000001E-2</v>
      </c>
      <c r="J25" s="23">
        <v>-560</v>
      </c>
      <c r="K25" s="8">
        <f t="shared" si="0"/>
        <v>-13.176576000000001</v>
      </c>
      <c r="M25" s="28"/>
      <c r="N25" s="28"/>
      <c r="O25" s="28"/>
      <c r="P25" s="28"/>
      <c r="Q25" s="28"/>
    </row>
    <row r="26" spans="3:17" x14ac:dyDescent="0.25">
      <c r="C26" s="31">
        <v>10</v>
      </c>
      <c r="D26" s="23" t="s">
        <v>0</v>
      </c>
      <c r="E26" s="23" t="s">
        <v>15</v>
      </c>
      <c r="F26" s="23" t="s">
        <v>15</v>
      </c>
      <c r="G26" s="23" t="s">
        <v>15</v>
      </c>
      <c r="H26" s="23"/>
      <c r="I26" s="23"/>
      <c r="J26" s="23"/>
      <c r="K26" s="8">
        <f t="shared" si="0"/>
        <v>0</v>
      </c>
      <c r="M26" s="28"/>
      <c r="N26" s="28"/>
      <c r="O26" s="28"/>
      <c r="P26" s="28"/>
      <c r="Q26" s="28"/>
    </row>
    <row r="27" spans="3:17" x14ac:dyDescent="0.25">
      <c r="C27" s="31"/>
      <c r="D27" s="23">
        <v>0.6</v>
      </c>
      <c r="E27" s="23">
        <v>0.56999999999999995</v>
      </c>
      <c r="F27" s="23">
        <v>0.4</v>
      </c>
      <c r="G27" s="23">
        <v>0.56999999999999995</v>
      </c>
      <c r="H27" s="23"/>
      <c r="I27" s="23">
        <f>D27*E27*F27*G27</f>
        <v>7.797599999999999E-2</v>
      </c>
      <c r="J27" s="23">
        <v>-1060</v>
      </c>
      <c r="K27" s="8">
        <f t="shared" si="0"/>
        <v>-82.654559999999989</v>
      </c>
      <c r="M27" s="28"/>
      <c r="N27" s="28"/>
      <c r="O27" s="28"/>
      <c r="P27" s="28"/>
      <c r="Q27" s="28"/>
    </row>
    <row r="28" spans="3:17" x14ac:dyDescent="0.25">
      <c r="C28" s="31">
        <v>11</v>
      </c>
      <c r="D28" s="23" t="s">
        <v>15</v>
      </c>
      <c r="E28" s="23" t="s">
        <v>0</v>
      </c>
      <c r="F28" s="23" t="s">
        <v>0</v>
      </c>
      <c r="G28" s="23" t="s">
        <v>0</v>
      </c>
      <c r="H28" s="23"/>
      <c r="I28" s="23"/>
      <c r="J28" s="23"/>
      <c r="K28" s="8">
        <f t="shared" si="0"/>
        <v>0</v>
      </c>
      <c r="M28" s="28"/>
      <c r="N28" s="28"/>
      <c r="O28" s="28"/>
      <c r="P28" s="28"/>
      <c r="Q28" s="28"/>
    </row>
    <row r="29" spans="3:17" x14ac:dyDescent="0.25">
      <c r="C29" s="31"/>
      <c r="D29" s="23">
        <v>0.4</v>
      </c>
      <c r="E29" s="23">
        <v>0.43</v>
      </c>
      <c r="F29" s="23">
        <v>0.6</v>
      </c>
      <c r="G29" s="23">
        <v>0.43</v>
      </c>
      <c r="H29" s="23"/>
      <c r="I29" s="23">
        <f>D29*E29*F29*G29</f>
        <v>4.4375999999999999E-2</v>
      </c>
      <c r="J29" s="23">
        <v>980</v>
      </c>
      <c r="K29" s="8">
        <f t="shared" si="0"/>
        <v>43.488479999999996</v>
      </c>
      <c r="M29" s="28"/>
      <c r="N29" s="28"/>
      <c r="O29" s="28"/>
      <c r="P29" s="28"/>
      <c r="Q29" s="28"/>
    </row>
    <row r="30" spans="3:17" x14ac:dyDescent="0.25">
      <c r="C30" s="31">
        <v>12</v>
      </c>
      <c r="D30" s="23" t="s">
        <v>15</v>
      </c>
      <c r="E30" s="23" t="s">
        <v>0</v>
      </c>
      <c r="F30" s="23" t="s">
        <v>0</v>
      </c>
      <c r="G30" s="23" t="s">
        <v>15</v>
      </c>
      <c r="H30" s="23" t="s">
        <v>0</v>
      </c>
      <c r="I30" s="23"/>
      <c r="J30" s="23"/>
      <c r="K30" s="8">
        <f t="shared" si="0"/>
        <v>0</v>
      </c>
      <c r="M30" s="28"/>
      <c r="N30" s="28"/>
      <c r="O30" s="28"/>
      <c r="P30" s="28"/>
      <c r="Q30" s="28"/>
    </row>
    <row r="31" spans="3:17" x14ac:dyDescent="0.25">
      <c r="C31" s="31"/>
      <c r="D31" s="23">
        <v>0.4</v>
      </c>
      <c r="E31" s="23">
        <v>0.43</v>
      </c>
      <c r="F31" s="23">
        <v>0.6</v>
      </c>
      <c r="G31" s="23">
        <v>0.56999999999999995</v>
      </c>
      <c r="H31" s="23">
        <v>0.6</v>
      </c>
      <c r="I31" s="23">
        <f>D31*E31*F31*G31*H31</f>
        <v>3.5294399999999997E-2</v>
      </c>
      <c r="J31" s="23">
        <v>460</v>
      </c>
      <c r="K31" s="8">
        <f t="shared" si="0"/>
        <v>16.235423999999998</v>
      </c>
      <c r="M31" s="28"/>
      <c r="N31" s="28"/>
      <c r="O31" s="28"/>
      <c r="P31" s="28"/>
      <c r="Q31" s="28"/>
    </row>
    <row r="32" spans="3:17" x14ac:dyDescent="0.25">
      <c r="C32" s="31">
        <v>13</v>
      </c>
      <c r="D32" s="23" t="s">
        <v>15</v>
      </c>
      <c r="E32" s="23" t="s">
        <v>0</v>
      </c>
      <c r="F32" s="23" t="s">
        <v>0</v>
      </c>
      <c r="G32" s="23" t="s">
        <v>15</v>
      </c>
      <c r="H32" s="23" t="s">
        <v>15</v>
      </c>
      <c r="I32" s="23"/>
      <c r="J32" s="23"/>
      <c r="K32" s="8">
        <f t="shared" si="0"/>
        <v>0</v>
      </c>
      <c r="M32" s="28"/>
      <c r="N32" s="28"/>
      <c r="O32" s="28"/>
      <c r="P32" s="28"/>
      <c r="Q32" s="28"/>
    </row>
    <row r="33" spans="3:17" x14ac:dyDescent="0.25">
      <c r="C33" s="31"/>
      <c r="D33" s="23">
        <v>0.4</v>
      </c>
      <c r="E33" s="23">
        <v>0.43</v>
      </c>
      <c r="F33" s="23">
        <v>0.6</v>
      </c>
      <c r="G33" s="23">
        <v>0.56999999999999995</v>
      </c>
      <c r="H33" s="23">
        <v>0.4</v>
      </c>
      <c r="I33" s="23">
        <f>D33*E33*F33*G33*H33</f>
        <v>2.3529599999999998E-2</v>
      </c>
      <c r="J33" s="23">
        <v>-560</v>
      </c>
      <c r="K33" s="8">
        <f t="shared" si="0"/>
        <v>-13.176575999999999</v>
      </c>
      <c r="M33" s="28"/>
      <c r="N33" s="28"/>
      <c r="O33" s="28"/>
      <c r="P33" s="28"/>
      <c r="Q33" s="28"/>
    </row>
    <row r="34" spans="3:17" x14ac:dyDescent="0.25">
      <c r="C34" s="31">
        <v>14</v>
      </c>
      <c r="D34" s="23" t="s">
        <v>15</v>
      </c>
      <c r="E34" s="23" t="s">
        <v>0</v>
      </c>
      <c r="F34" s="23" t="s">
        <v>15</v>
      </c>
      <c r="G34" s="23" t="s">
        <v>0</v>
      </c>
      <c r="H34" s="23" t="s">
        <v>0</v>
      </c>
      <c r="I34" s="23"/>
      <c r="J34" s="23"/>
      <c r="K34" s="8">
        <f t="shared" si="0"/>
        <v>0</v>
      </c>
      <c r="M34" s="28"/>
      <c r="N34" s="28"/>
      <c r="O34" s="28"/>
      <c r="P34" s="28"/>
      <c r="Q34" s="28"/>
    </row>
    <row r="35" spans="3:17" x14ac:dyDescent="0.25">
      <c r="C35" s="31"/>
      <c r="D35" s="23">
        <v>0.4</v>
      </c>
      <c r="E35" s="23">
        <v>0.43</v>
      </c>
      <c r="F35" s="23">
        <v>0.4</v>
      </c>
      <c r="G35" s="23">
        <v>0.43</v>
      </c>
      <c r="H35" s="23">
        <v>0.6</v>
      </c>
      <c r="I35" s="23">
        <f>D35*E35*F35*G35*H35</f>
        <v>1.7750400000000003E-2</v>
      </c>
      <c r="J35" s="23">
        <v>460</v>
      </c>
      <c r="K35" s="8">
        <f t="shared" si="0"/>
        <v>8.1651840000000018</v>
      </c>
      <c r="M35" s="28"/>
      <c r="N35" s="28"/>
      <c r="O35" s="28"/>
      <c r="P35" s="28"/>
      <c r="Q35" s="28"/>
    </row>
    <row r="36" spans="3:17" x14ac:dyDescent="0.25">
      <c r="C36" s="31">
        <v>15</v>
      </c>
      <c r="D36" s="23" t="s">
        <v>15</v>
      </c>
      <c r="E36" s="23" t="s">
        <v>0</v>
      </c>
      <c r="F36" s="23" t="s">
        <v>15</v>
      </c>
      <c r="G36" s="23" t="s">
        <v>0</v>
      </c>
      <c r="H36" s="23" t="s">
        <v>15</v>
      </c>
      <c r="I36" s="23"/>
      <c r="J36" s="23"/>
      <c r="K36" s="8">
        <f t="shared" si="0"/>
        <v>0</v>
      </c>
      <c r="M36" s="28"/>
      <c r="N36" s="28"/>
      <c r="O36" s="28"/>
      <c r="P36" s="28"/>
      <c r="Q36" s="28"/>
    </row>
    <row r="37" spans="3:17" x14ac:dyDescent="0.25">
      <c r="C37" s="31"/>
      <c r="D37" s="23">
        <v>0.4</v>
      </c>
      <c r="E37" s="23">
        <v>0.43</v>
      </c>
      <c r="F37" s="23">
        <v>0.4</v>
      </c>
      <c r="G37" s="23">
        <v>0.43</v>
      </c>
      <c r="H37" s="23">
        <v>0.4</v>
      </c>
      <c r="I37" s="23">
        <f>D37*E37*F37*G37*H37</f>
        <v>1.1833600000000003E-2</v>
      </c>
      <c r="J37" s="23">
        <v>-560</v>
      </c>
      <c r="K37" s="8">
        <f t="shared" si="0"/>
        <v>-6.6268160000000016</v>
      </c>
      <c r="M37" s="28"/>
      <c r="N37" s="28"/>
      <c r="O37" s="28"/>
      <c r="P37" s="28"/>
      <c r="Q37" s="28"/>
    </row>
    <row r="38" spans="3:17" x14ac:dyDescent="0.25">
      <c r="C38" s="31">
        <v>16</v>
      </c>
      <c r="D38" s="23" t="s">
        <v>15</v>
      </c>
      <c r="E38" s="23" t="s">
        <v>0</v>
      </c>
      <c r="F38" s="23" t="s">
        <v>15</v>
      </c>
      <c r="G38" s="23" t="s">
        <v>15</v>
      </c>
      <c r="H38" s="23" t="s">
        <v>0</v>
      </c>
      <c r="I38" s="23"/>
      <c r="J38" s="23"/>
      <c r="K38" s="8">
        <f t="shared" si="0"/>
        <v>0</v>
      </c>
      <c r="M38" s="28"/>
      <c r="N38" s="28"/>
      <c r="O38" s="28"/>
      <c r="P38" s="28"/>
      <c r="Q38" s="28"/>
    </row>
    <row r="39" spans="3:17" x14ac:dyDescent="0.25">
      <c r="C39" s="31"/>
      <c r="D39" s="23">
        <v>0.4</v>
      </c>
      <c r="E39" s="23">
        <v>0.43</v>
      </c>
      <c r="F39" s="23">
        <v>0.4</v>
      </c>
      <c r="G39" s="23">
        <v>0.56999999999999995</v>
      </c>
      <c r="H39" s="23">
        <v>0.6</v>
      </c>
      <c r="I39" s="23">
        <f>D39*E39*F39*G39*H39</f>
        <v>2.3529600000000005E-2</v>
      </c>
      <c r="J39" s="23">
        <v>-560</v>
      </c>
      <c r="K39" s="8">
        <f t="shared" si="0"/>
        <v>-13.176576000000003</v>
      </c>
      <c r="M39" s="28"/>
      <c r="N39" s="28"/>
      <c r="O39" s="28"/>
      <c r="P39" s="28"/>
      <c r="Q39" s="28"/>
    </row>
    <row r="40" spans="3:17" x14ac:dyDescent="0.25">
      <c r="C40" s="31">
        <v>17</v>
      </c>
      <c r="D40" s="23" t="s">
        <v>15</v>
      </c>
      <c r="E40" s="23" t="s">
        <v>0</v>
      </c>
      <c r="F40" s="23" t="s">
        <v>15</v>
      </c>
      <c r="G40" s="23" t="s">
        <v>15</v>
      </c>
      <c r="H40" s="23" t="s">
        <v>15</v>
      </c>
      <c r="I40" s="23"/>
      <c r="J40" s="23"/>
      <c r="K40" s="8">
        <f t="shared" si="0"/>
        <v>0</v>
      </c>
      <c r="M40" s="28"/>
      <c r="N40" s="28"/>
      <c r="O40" s="28"/>
      <c r="P40" s="28"/>
      <c r="Q40" s="28"/>
    </row>
    <row r="41" spans="3:17" x14ac:dyDescent="0.25">
      <c r="C41" s="31"/>
      <c r="D41" s="23">
        <v>0.4</v>
      </c>
      <c r="E41" s="23">
        <v>0.43</v>
      </c>
      <c r="F41" s="23">
        <v>0.4</v>
      </c>
      <c r="G41" s="23">
        <v>0.56999999999999995</v>
      </c>
      <c r="H41" s="23">
        <v>0.4</v>
      </c>
      <c r="I41" s="23">
        <f>D41*E41*F41*G41*H41</f>
        <v>1.5686400000000003E-2</v>
      </c>
      <c r="J41" s="23">
        <v>-1580</v>
      </c>
      <c r="K41" s="8">
        <f t="shared" si="0"/>
        <v>-24.784512000000007</v>
      </c>
      <c r="M41" s="28"/>
      <c r="N41" s="28"/>
      <c r="O41" s="28"/>
      <c r="P41" s="28"/>
      <c r="Q41" s="28"/>
    </row>
    <row r="42" spans="3:17" x14ac:dyDescent="0.25">
      <c r="C42" s="31">
        <v>18</v>
      </c>
      <c r="D42" s="23" t="s">
        <v>15</v>
      </c>
      <c r="E42" s="23" t="s">
        <v>15</v>
      </c>
      <c r="F42" s="23" t="s">
        <v>0</v>
      </c>
      <c r="G42" s="23" t="s">
        <v>0</v>
      </c>
      <c r="H42" s="23" t="s">
        <v>0</v>
      </c>
      <c r="I42" s="23"/>
      <c r="J42" s="23"/>
      <c r="K42" s="8">
        <f t="shared" si="0"/>
        <v>0</v>
      </c>
      <c r="M42" s="28"/>
      <c r="N42" s="28"/>
      <c r="O42" s="28"/>
      <c r="P42" s="28"/>
      <c r="Q42" s="28"/>
    </row>
    <row r="43" spans="3:17" x14ac:dyDescent="0.25">
      <c r="C43" s="31"/>
      <c r="D43" s="23">
        <v>0.4</v>
      </c>
      <c r="E43" s="23">
        <v>0.56999999999999995</v>
      </c>
      <c r="F43" s="23">
        <v>0.6</v>
      </c>
      <c r="G43" s="23">
        <v>0.43</v>
      </c>
      <c r="H43" s="23">
        <v>0.6</v>
      </c>
      <c r="I43" s="23">
        <f>D43*E43*F43*G43*H43</f>
        <v>3.529439999999999E-2</v>
      </c>
      <c r="J43" s="23">
        <v>460</v>
      </c>
      <c r="K43" s="8">
        <f t="shared" si="0"/>
        <v>16.235423999999995</v>
      </c>
      <c r="M43" s="28"/>
      <c r="N43" s="28"/>
      <c r="O43" s="28"/>
      <c r="P43" s="28"/>
      <c r="Q43" s="28"/>
    </row>
    <row r="44" spans="3:17" x14ac:dyDescent="0.25">
      <c r="C44" s="31">
        <v>19</v>
      </c>
      <c r="D44" s="23" t="s">
        <v>15</v>
      </c>
      <c r="E44" s="23" t="s">
        <v>15</v>
      </c>
      <c r="F44" s="23" t="s">
        <v>0</v>
      </c>
      <c r="G44" s="23" t="s">
        <v>0</v>
      </c>
      <c r="H44" s="23" t="s">
        <v>15</v>
      </c>
      <c r="I44" s="23"/>
      <c r="J44" s="23"/>
      <c r="K44" s="8">
        <f t="shared" si="0"/>
        <v>0</v>
      </c>
      <c r="M44" s="28"/>
      <c r="N44" s="28"/>
      <c r="O44" s="28"/>
      <c r="P44" s="28"/>
      <c r="Q44" s="28"/>
    </row>
    <row r="45" spans="3:17" x14ac:dyDescent="0.25">
      <c r="C45" s="31"/>
      <c r="D45" s="23">
        <v>0.4</v>
      </c>
      <c r="E45" s="23">
        <v>0.56999999999999995</v>
      </c>
      <c r="F45" s="23">
        <v>0.6</v>
      </c>
      <c r="G45" s="23">
        <v>0.43</v>
      </c>
      <c r="H45" s="23">
        <v>0.4</v>
      </c>
      <c r="I45" s="23">
        <f>D45*E45*F45*G45*H45</f>
        <v>2.3529599999999998E-2</v>
      </c>
      <c r="J45" s="23">
        <v>-560</v>
      </c>
      <c r="K45" s="8">
        <f t="shared" si="0"/>
        <v>-13.176575999999999</v>
      </c>
      <c r="M45" s="28"/>
      <c r="N45" s="28"/>
      <c r="O45" s="28"/>
      <c r="P45" s="28"/>
      <c r="Q45" s="28"/>
    </row>
    <row r="46" spans="3:17" x14ac:dyDescent="0.25">
      <c r="C46" s="31">
        <v>20</v>
      </c>
      <c r="D46" s="23" t="s">
        <v>15</v>
      </c>
      <c r="E46" s="23" t="s">
        <v>15</v>
      </c>
      <c r="F46" s="23" t="s">
        <v>0</v>
      </c>
      <c r="G46" s="23" t="s">
        <v>15</v>
      </c>
      <c r="H46" s="23" t="s">
        <v>0</v>
      </c>
      <c r="I46" s="23"/>
      <c r="J46" s="23"/>
      <c r="K46" s="8">
        <f t="shared" si="0"/>
        <v>0</v>
      </c>
      <c r="M46" s="28"/>
      <c r="N46" s="28"/>
      <c r="O46" s="28"/>
      <c r="P46" s="28"/>
      <c r="Q46" s="28"/>
    </row>
    <row r="47" spans="3:17" x14ac:dyDescent="0.25">
      <c r="C47" s="31"/>
      <c r="D47" s="23">
        <v>0.4</v>
      </c>
      <c r="E47" s="23">
        <v>0.56999999999999995</v>
      </c>
      <c r="F47" s="23">
        <v>0.6</v>
      </c>
      <c r="G47" s="23">
        <v>0.56999999999999995</v>
      </c>
      <c r="H47" s="23">
        <v>0.6</v>
      </c>
      <c r="I47" s="23">
        <f>D47*E47*F47*G47*H47</f>
        <v>4.6785599999999983E-2</v>
      </c>
      <c r="J47" s="23">
        <v>-560</v>
      </c>
      <c r="K47" s="8">
        <f t="shared" si="0"/>
        <v>-26.19993599999999</v>
      </c>
      <c r="M47" s="28"/>
      <c r="N47" s="28"/>
      <c r="O47" s="28"/>
      <c r="P47" s="28"/>
      <c r="Q47" s="28"/>
    </row>
    <row r="48" spans="3:17" x14ac:dyDescent="0.25">
      <c r="C48" s="31">
        <v>21</v>
      </c>
      <c r="D48" s="23" t="s">
        <v>15</v>
      </c>
      <c r="E48" s="23" t="s">
        <v>15</v>
      </c>
      <c r="F48" s="23" t="s">
        <v>0</v>
      </c>
      <c r="G48" s="23" t="s">
        <v>15</v>
      </c>
      <c r="H48" s="23" t="s">
        <v>15</v>
      </c>
      <c r="I48" s="23"/>
      <c r="J48" s="23"/>
      <c r="K48" s="8">
        <f t="shared" si="0"/>
        <v>0</v>
      </c>
      <c r="M48" s="28"/>
      <c r="N48" s="28"/>
      <c r="O48" s="28"/>
      <c r="P48" s="28"/>
      <c r="Q48" s="28"/>
    </row>
    <row r="49" spans="3:17" x14ac:dyDescent="0.25">
      <c r="C49" s="32"/>
      <c r="D49" s="26">
        <v>0.4</v>
      </c>
      <c r="E49" s="26">
        <v>0.56999999999999995</v>
      </c>
      <c r="F49" s="26">
        <v>0.6</v>
      </c>
      <c r="G49" s="26">
        <v>0.56999999999999995</v>
      </c>
      <c r="H49" s="26">
        <v>0.4</v>
      </c>
      <c r="I49" s="26">
        <f>D49*E49*F49*G49*H49</f>
        <v>3.1190399999999993E-2</v>
      </c>
      <c r="J49" s="26">
        <v>-1580</v>
      </c>
      <c r="K49" s="8">
        <f t="shared" si="0"/>
        <v>-49.28083199999999</v>
      </c>
      <c r="M49" s="28"/>
      <c r="N49" s="28"/>
      <c r="O49" s="28"/>
      <c r="P49" s="28"/>
      <c r="Q49" s="28"/>
    </row>
    <row r="50" spans="3:17" x14ac:dyDescent="0.25">
      <c r="C50" s="31">
        <v>22</v>
      </c>
      <c r="D50" s="23" t="s">
        <v>15</v>
      </c>
      <c r="E50" s="23" t="s">
        <v>15</v>
      </c>
      <c r="F50" s="23" t="s">
        <v>15</v>
      </c>
      <c r="G50" s="23"/>
      <c r="H50" s="23"/>
      <c r="I50" s="23"/>
      <c r="J50" s="23"/>
      <c r="K50" s="8">
        <f t="shared" si="0"/>
        <v>0</v>
      </c>
      <c r="M50" s="28"/>
      <c r="N50" s="28"/>
      <c r="O50" s="28"/>
      <c r="P50" s="28"/>
      <c r="Q50" s="28"/>
    </row>
    <row r="51" spans="3:17" x14ac:dyDescent="0.25">
      <c r="C51" s="31"/>
      <c r="D51" s="23">
        <v>0.4</v>
      </c>
      <c r="E51" s="23">
        <v>0.56999999999999995</v>
      </c>
      <c r="F51" s="23">
        <v>0.4</v>
      </c>
      <c r="G51" s="23"/>
      <c r="H51" s="23"/>
      <c r="I51" s="23">
        <f>D51*E51*F51</f>
        <v>9.1200000000000003E-2</v>
      </c>
      <c r="J51" s="23">
        <v>-1560</v>
      </c>
      <c r="K51" s="8">
        <f t="shared" si="0"/>
        <v>-142.27199999999999</v>
      </c>
      <c r="M51" s="28"/>
      <c r="N51" s="28"/>
      <c r="O51" s="28"/>
      <c r="P51" s="28"/>
      <c r="Q51" s="28"/>
    </row>
    <row r="52" spans="3:17" ht="15.75" thickBot="1" x14ac:dyDescent="0.3">
      <c r="C52" s="27"/>
      <c r="D52" s="9"/>
      <c r="E52" s="9"/>
      <c r="F52" s="9"/>
      <c r="G52" s="9"/>
      <c r="H52" s="9"/>
      <c r="I52" s="9">
        <f>SUM(I9:I51)</f>
        <v>0.99999999999999978</v>
      </c>
      <c r="J52" s="9">
        <f>SUM(J9:J51)</f>
        <v>-3060</v>
      </c>
      <c r="K52" s="7">
        <f t="shared" si="0"/>
        <v>-3059.9999999999995</v>
      </c>
      <c r="M52" s="28"/>
      <c r="N52" s="28"/>
      <c r="O52" s="28"/>
      <c r="P52" s="28"/>
      <c r="Q52" s="28"/>
    </row>
    <row r="53" spans="3:17" x14ac:dyDescent="0.25">
      <c r="C53" s="1"/>
      <c r="M53" s="28"/>
      <c r="N53" s="28"/>
      <c r="O53" s="28"/>
      <c r="P53" s="28"/>
      <c r="Q53" s="28"/>
    </row>
    <row r="54" spans="3:17" x14ac:dyDescent="0.25">
      <c r="C54" s="1"/>
      <c r="M54" s="28"/>
      <c r="N54" s="28"/>
      <c r="O54" s="28"/>
      <c r="P54" s="28"/>
      <c r="Q54" s="28"/>
    </row>
    <row r="55" spans="3:17" ht="15.75" thickBot="1" x14ac:dyDescent="0.3">
      <c r="C55" s="1"/>
      <c r="M55" s="28"/>
      <c r="N55" s="28"/>
      <c r="O55" s="28"/>
      <c r="P55" s="28"/>
      <c r="Q55" s="28"/>
    </row>
    <row r="56" spans="3:17" ht="15.75" thickBot="1" x14ac:dyDescent="0.3">
      <c r="C56" s="1"/>
      <c r="D56" s="18" t="s">
        <v>18</v>
      </c>
      <c r="E56" s="20">
        <f>AVERAGE(K9,K11,K13,K15,K17,K19,K21,K23,K25,K27,K29,K31,K33,K35,K37,K39,K41,K43,K45,K47,K49,K51)</f>
        <v>3.9607141818181799</v>
      </c>
      <c r="M56" s="28"/>
      <c r="N56" s="28"/>
      <c r="O56" s="28"/>
      <c r="P56" s="28"/>
      <c r="Q56" s="28"/>
    </row>
    <row r="57" spans="3:17" ht="15.75" thickBot="1" x14ac:dyDescent="0.3">
      <c r="C57" s="1"/>
      <c r="D57" s="19" t="s">
        <v>19</v>
      </c>
      <c r="E57" s="3">
        <f>_xlfn.STDEV.S(K9,K11,K13,K15,K17,K19,K21,K23,K25,K27,K29,K31,K33,K35,K37,K39,K41,K43,K45,K47,K49,K51)</f>
        <v>68.797676360504781</v>
      </c>
      <c r="M57" s="28"/>
      <c r="N57" s="28"/>
      <c r="O57" s="28"/>
      <c r="P57" s="28"/>
      <c r="Q57" s="28"/>
    </row>
    <row r="58" spans="3:17" x14ac:dyDescent="0.25">
      <c r="C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</vt:lpstr>
      <vt:lpstr>Part II</vt:lpstr>
      <vt:lpstr>Part 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2020-09-22T14:45:52Z</dcterms:created>
  <dcterms:modified xsi:type="dcterms:W3CDTF">2020-09-23T22:30:23Z</dcterms:modified>
</cp:coreProperties>
</file>